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9D3B0A64-BDE0-4C71-9963-E343F1DDB337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השקעה'!$B$13:$K$263</definedName>
    <definedName name="_xlnm._FilterDatabase" localSheetId="1" hidden="1">מזומנים!$B$7:$L$190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84" l="1"/>
  <c r="C10" i="84" s="1"/>
  <c r="P24" i="71" l="1"/>
  <c r="P35" i="71"/>
  <c r="G21" i="80"/>
  <c r="G12" i="80"/>
  <c r="G11" i="80" s="1"/>
  <c r="H52" i="73" l="1"/>
  <c r="H29" i="73"/>
  <c r="H13" i="73"/>
  <c r="H12" i="73" s="1"/>
  <c r="C43" i="88" l="1"/>
  <c r="O36" i="78" l="1"/>
  <c r="P41" i="78"/>
  <c r="P12" i="78"/>
  <c r="H85" i="73"/>
  <c r="H51" i="73" s="1"/>
  <c r="H11" i="73" s="1"/>
  <c r="C28" i="88" s="1"/>
  <c r="P11" i="78" l="1"/>
  <c r="M14" i="70"/>
  <c r="M22" i="69"/>
  <c r="J22" i="69"/>
  <c r="G22" i="69"/>
  <c r="M13" i="69"/>
  <c r="O13" i="69" s="1"/>
  <c r="G13" i="69"/>
  <c r="L20" i="69"/>
  <c r="L19" i="69"/>
  <c r="L18" i="69"/>
  <c r="L17" i="69"/>
  <c r="L16" i="69"/>
  <c r="L15" i="69"/>
  <c r="L14" i="69"/>
  <c r="L220" i="62"/>
  <c r="L189" i="62"/>
  <c r="L118" i="62"/>
  <c r="L12" i="62" s="1"/>
  <c r="L11" i="62" s="1"/>
  <c r="C16" i="88" s="1"/>
  <c r="C37" i="88"/>
  <c r="R13" i="61"/>
  <c r="R12" i="61" s="1"/>
  <c r="R11" i="61" s="1"/>
  <c r="C15" i="88" s="1"/>
  <c r="I11" i="81"/>
  <c r="I10" i="81" s="1"/>
  <c r="J13" i="81" s="1"/>
  <c r="J21" i="58"/>
  <c r="J59" i="58"/>
  <c r="J58" i="58"/>
  <c r="J12" i="58"/>
  <c r="O22" i="69" l="1"/>
  <c r="J11" i="81"/>
  <c r="J12" i="81"/>
  <c r="J10" i="81"/>
  <c r="J11" i="58"/>
  <c r="J10" i="58" s="1"/>
  <c r="K58" i="58" s="1"/>
  <c r="K59" i="58" l="1"/>
  <c r="C23" i="88" l="1"/>
  <c r="C12" i="88"/>
  <c r="C11" i="88"/>
  <c r="C10" i="88" l="1"/>
  <c r="C42" i="88" l="1"/>
  <c r="O96" i="62" s="1"/>
  <c r="H19" i="80"/>
  <c r="H26" i="80"/>
  <c r="H25" i="80"/>
  <c r="H24" i="80"/>
  <c r="H23" i="80"/>
  <c r="H22" i="80"/>
  <c r="H21" i="80"/>
  <c r="H18" i="80"/>
  <c r="H17" i="80"/>
  <c r="H16" i="80"/>
  <c r="H15" i="80"/>
  <c r="H14" i="80"/>
  <c r="H13" i="80"/>
  <c r="H12" i="80"/>
  <c r="H11" i="80"/>
  <c r="H10" i="80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407" i="76"/>
  <c r="J406" i="76"/>
  <c r="J404" i="76"/>
  <c r="J403" i="76"/>
  <c r="J402" i="76"/>
  <c r="J401" i="76"/>
  <c r="J400" i="76"/>
  <c r="J399" i="76"/>
  <c r="J398" i="76"/>
  <c r="J397" i="76"/>
  <c r="J396" i="76"/>
  <c r="J395" i="76"/>
  <c r="J394" i="76"/>
  <c r="J392" i="76"/>
  <c r="J391" i="76"/>
  <c r="J390" i="76"/>
  <c r="J389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3" i="73"/>
  <c r="J82" i="73"/>
  <c r="J81" i="73"/>
  <c r="J80" i="73"/>
  <c r="J79" i="73"/>
  <c r="J78" i="73"/>
  <c r="J77" i="73"/>
  <c r="J76" i="73"/>
  <c r="J75" i="73"/>
  <c r="J74" i="73"/>
  <c r="J72" i="73"/>
  <c r="J71" i="73"/>
  <c r="J70" i="73"/>
  <c r="J69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0" i="72"/>
  <c r="L39" i="72"/>
  <c r="L38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41" i="71"/>
  <c r="R40" i="71"/>
  <c r="R39" i="71"/>
  <c r="R38" i="71"/>
  <c r="R33" i="71"/>
  <c r="R32" i="71"/>
  <c r="R36" i="71"/>
  <c r="R35" i="71"/>
  <c r="R31" i="71"/>
  <c r="R30" i="71"/>
  <c r="R29" i="71"/>
  <c r="R28" i="71"/>
  <c r="R27" i="71"/>
  <c r="R26" i="71"/>
  <c r="R25" i="71"/>
  <c r="R24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6" i="59"/>
  <c r="Q55" i="59"/>
  <c r="Q54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62" i="58"/>
  <c r="K61" i="58"/>
  <c r="K60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2" i="58"/>
  <c r="K11" i="58"/>
  <c r="K10" i="58"/>
  <c r="U293" i="61" l="1"/>
  <c r="P18" i="69"/>
  <c r="P25" i="69"/>
  <c r="R13" i="59"/>
  <c r="R18" i="59"/>
  <c r="U218" i="61"/>
  <c r="U265" i="61"/>
  <c r="U271" i="61"/>
  <c r="P14" i="69"/>
  <c r="U191" i="61"/>
  <c r="U196" i="61"/>
  <c r="U242" i="61"/>
  <c r="P116" i="69"/>
  <c r="P121" i="69"/>
  <c r="K344" i="76"/>
  <c r="L53" i="58"/>
  <c r="M62" i="72"/>
  <c r="R88" i="78"/>
  <c r="U110" i="61"/>
  <c r="U244" i="61"/>
  <c r="O61" i="62"/>
  <c r="K139" i="73"/>
  <c r="P22" i="69"/>
  <c r="P13" i="69"/>
  <c r="L18" i="58"/>
  <c r="U137" i="61"/>
  <c r="U165" i="61"/>
  <c r="U227" i="61"/>
  <c r="O14" i="62"/>
  <c r="O240" i="62"/>
  <c r="K12" i="67"/>
  <c r="R41" i="59"/>
  <c r="U161" i="61"/>
  <c r="U200" i="61"/>
  <c r="U233" i="61"/>
  <c r="U262" i="61"/>
  <c r="U284" i="61"/>
  <c r="S22" i="71"/>
  <c r="S28" i="71"/>
  <c r="K56" i="73"/>
  <c r="K71" i="73"/>
  <c r="L38" i="58"/>
  <c r="L43" i="58"/>
  <c r="L62" i="58"/>
  <c r="R19" i="59"/>
  <c r="O257" i="62"/>
  <c r="N23" i="63"/>
  <c r="P35" i="69"/>
  <c r="P100" i="69"/>
  <c r="L34" i="58"/>
  <c r="U35" i="61"/>
  <c r="U82" i="61"/>
  <c r="O136" i="62"/>
  <c r="O212" i="62"/>
  <c r="O247" i="62"/>
  <c r="N50" i="63"/>
  <c r="O20" i="64"/>
  <c r="K13" i="67"/>
  <c r="P11" i="69"/>
  <c r="P15" i="69"/>
  <c r="P26" i="69"/>
  <c r="P146" i="69"/>
  <c r="P151" i="69"/>
  <c r="K52" i="73"/>
  <c r="K70" i="76"/>
  <c r="P136" i="69"/>
  <c r="M21" i="72"/>
  <c r="K153" i="73"/>
  <c r="L35" i="58"/>
  <c r="L44" i="58"/>
  <c r="U23" i="61"/>
  <c r="U28" i="61"/>
  <c r="U62" i="61"/>
  <c r="U107" i="61"/>
  <c r="O175" i="62"/>
  <c r="O204" i="62"/>
  <c r="P134" i="69"/>
  <c r="K165" i="73"/>
  <c r="K214" i="76"/>
  <c r="L26" i="58"/>
  <c r="U80" i="61"/>
  <c r="U182" i="61"/>
  <c r="U303" i="61"/>
  <c r="U308" i="61"/>
  <c r="N41" i="63"/>
  <c r="P44" i="69"/>
  <c r="P55" i="69"/>
  <c r="M36" i="72"/>
  <c r="K95" i="73"/>
  <c r="L32" i="58"/>
  <c r="U31" i="61"/>
  <c r="U76" i="61"/>
  <c r="U91" i="61"/>
  <c r="U112" i="61"/>
  <c r="U145" i="61"/>
  <c r="U173" i="61"/>
  <c r="U178" i="61"/>
  <c r="U209" i="61"/>
  <c r="U214" i="61"/>
  <c r="U327" i="61"/>
  <c r="U332" i="61"/>
  <c r="O81" i="62"/>
  <c r="O128" i="62"/>
  <c r="O133" i="62"/>
  <c r="O149" i="62"/>
  <c r="O231" i="62"/>
  <c r="O259" i="62"/>
  <c r="N43" i="63"/>
  <c r="N59" i="63"/>
  <c r="N64" i="63"/>
  <c r="P109" i="69"/>
  <c r="K11" i="73"/>
  <c r="R49" i="78"/>
  <c r="R54" i="78"/>
  <c r="L23" i="58"/>
  <c r="R28" i="59"/>
  <c r="R45" i="59"/>
  <c r="R50" i="59"/>
  <c r="U136" i="61"/>
  <c r="U286" i="61"/>
  <c r="U312" i="61"/>
  <c r="U323" i="61"/>
  <c r="O216" i="62"/>
  <c r="O221" i="62"/>
  <c r="P34" i="69"/>
  <c r="P38" i="69"/>
  <c r="P43" i="69"/>
  <c r="P82" i="69"/>
  <c r="P125" i="69"/>
  <c r="P140" i="69"/>
  <c r="S13" i="71"/>
  <c r="K116" i="73"/>
  <c r="R258" i="78"/>
  <c r="R253" i="78"/>
  <c r="K301" i="76"/>
  <c r="K296" i="76"/>
  <c r="K206" i="76"/>
  <c r="K196" i="76"/>
  <c r="K107" i="76"/>
  <c r="K56" i="76"/>
  <c r="K28" i="76"/>
  <c r="K262" i="73"/>
  <c r="K257" i="73"/>
  <c r="K247" i="73"/>
  <c r="K137" i="73"/>
  <c r="K38" i="73"/>
  <c r="M68" i="72"/>
  <c r="M58" i="72"/>
  <c r="M43" i="72"/>
  <c r="M32" i="72"/>
  <c r="P142" i="69"/>
  <c r="P113" i="69"/>
  <c r="P104" i="69"/>
  <c r="P89" i="69"/>
  <c r="P61" i="69"/>
  <c r="P46" i="69"/>
  <c r="P28" i="69"/>
  <c r="L17" i="65"/>
  <c r="O22" i="64"/>
  <c r="O12" i="64"/>
  <c r="N56" i="63"/>
  <c r="N47" i="63"/>
  <c r="O196" i="62"/>
  <c r="O186" i="62"/>
  <c r="O181" i="62"/>
  <c r="O160" i="62"/>
  <c r="O145" i="62"/>
  <c r="O140" i="62"/>
  <c r="O88" i="62"/>
  <c r="O30" i="62"/>
  <c r="U357" i="61"/>
  <c r="U347" i="61"/>
  <c r="U338" i="61"/>
  <c r="U329" i="61"/>
  <c r="U294" i="61"/>
  <c r="U290" i="61"/>
  <c r="U258" i="61"/>
  <c r="U188" i="61"/>
  <c r="U184" i="61"/>
  <c r="U170" i="61"/>
  <c r="U142" i="61"/>
  <c r="U134" i="61"/>
  <c r="U130" i="61"/>
  <c r="U116" i="61"/>
  <c r="U103" i="61"/>
  <c r="U89" i="61"/>
  <c r="U85" i="61"/>
  <c r="U77" i="61"/>
  <c r="U55" i="61"/>
  <c r="U46" i="61"/>
  <c r="U41" i="61"/>
  <c r="U16" i="61"/>
  <c r="U11" i="61"/>
  <c r="R47" i="59"/>
  <c r="R38" i="59"/>
  <c r="R32" i="59"/>
  <c r="L55" i="58"/>
  <c r="L46" i="58"/>
  <c r="I10" i="80"/>
  <c r="R262" i="78"/>
  <c r="R215" i="78"/>
  <c r="R204" i="78"/>
  <c r="R84" i="78"/>
  <c r="K396" i="76"/>
  <c r="K390" i="76"/>
  <c r="K200" i="76"/>
  <c r="K190" i="76"/>
  <c r="K121" i="76"/>
  <c r="K38" i="76"/>
  <c r="L13" i="74"/>
  <c r="K251" i="73"/>
  <c r="K207" i="73"/>
  <c r="K203" i="73"/>
  <c r="K176" i="73"/>
  <c r="K161" i="73"/>
  <c r="K156" i="73"/>
  <c r="R132" i="78"/>
  <c r="R127" i="78"/>
  <c r="R17" i="78"/>
  <c r="K359" i="76"/>
  <c r="K338" i="76"/>
  <c r="K327" i="76"/>
  <c r="K293" i="76"/>
  <c r="K283" i="76"/>
  <c r="K18" i="76"/>
  <c r="K201" i="73"/>
  <c r="K174" i="73"/>
  <c r="K149" i="73"/>
  <c r="K134" i="73"/>
  <c r="K88" i="73"/>
  <c r="K76" i="73"/>
  <c r="K65" i="73"/>
  <c r="K60" i="73"/>
  <c r="K20" i="73"/>
  <c r="M49" i="72"/>
  <c r="S35" i="71"/>
  <c r="P53" i="69"/>
  <c r="N40" i="63"/>
  <c r="N35" i="63"/>
  <c r="N30" i="63"/>
  <c r="O239" i="62"/>
  <c r="O234" i="62"/>
  <c r="O230" i="62"/>
  <c r="O194" i="62"/>
  <c r="O122" i="62"/>
  <c r="O105" i="62"/>
  <c r="O63" i="62"/>
  <c r="O47" i="62"/>
  <c r="O42" i="62"/>
  <c r="O12" i="62"/>
  <c r="U348" i="61"/>
  <c r="U344" i="61"/>
  <c r="U339" i="61"/>
  <c r="U283" i="61"/>
  <c r="U278" i="61"/>
  <c r="U274" i="61"/>
  <c r="U264" i="61"/>
  <c r="U254" i="61"/>
  <c r="U238" i="61"/>
  <c r="U229" i="61"/>
  <c r="U202" i="61"/>
  <c r="U185" i="61"/>
  <c r="U157" i="61"/>
  <c r="U143" i="61"/>
  <c r="U139" i="61"/>
  <c r="U131" i="61"/>
  <c r="U109" i="61"/>
  <c r="U100" i="61"/>
  <c r="U95" i="61"/>
  <c r="U70" i="61"/>
  <c r="U65" i="61"/>
  <c r="U56" i="61"/>
  <c r="U34" i="61"/>
  <c r="U26" i="61"/>
  <c r="U22" i="61"/>
  <c r="R48" i="59"/>
  <c r="R24" i="59"/>
  <c r="R16" i="59"/>
  <c r="R12" i="59"/>
  <c r="L31" i="58"/>
  <c r="R249" i="78"/>
  <c r="R244" i="78"/>
  <c r="R201" i="78"/>
  <c r="K342" i="76"/>
  <c r="K287" i="76"/>
  <c r="K247" i="76"/>
  <c r="K157" i="76"/>
  <c r="K152" i="76"/>
  <c r="K118" i="76"/>
  <c r="K113" i="76"/>
  <c r="K85" i="76"/>
  <c r="K214" i="73"/>
  <c r="K204" i="73"/>
  <c r="R25" i="59"/>
  <c r="U37" i="61"/>
  <c r="U53" i="61"/>
  <c r="U58" i="61"/>
  <c r="U74" i="61"/>
  <c r="U128" i="61"/>
  <c r="U163" i="61"/>
  <c r="U208" i="61"/>
  <c r="U217" i="61"/>
  <c r="U221" i="61"/>
  <c r="U226" i="61"/>
  <c r="U235" i="61"/>
  <c r="U300" i="61"/>
  <c r="O33" i="62"/>
  <c r="O79" i="62"/>
  <c r="O118" i="62"/>
  <c r="O177" i="62"/>
  <c r="O205" i="62"/>
  <c r="O209" i="62"/>
  <c r="O213" i="62"/>
  <c r="O222" i="62"/>
  <c r="L16" i="66"/>
  <c r="P107" i="69"/>
  <c r="M40" i="72"/>
  <c r="K55" i="73"/>
  <c r="K57" i="73"/>
  <c r="K400" i="76"/>
  <c r="R14" i="78"/>
  <c r="L28" i="58"/>
  <c r="L15" i="58"/>
  <c r="L19" i="58"/>
  <c r="L52" i="58"/>
  <c r="R21" i="59"/>
  <c r="U20" i="61"/>
  <c r="U29" i="61"/>
  <c r="U49" i="61"/>
  <c r="U83" i="61"/>
  <c r="U88" i="61"/>
  <c r="U119" i="61"/>
  <c r="U124" i="61"/>
  <c r="U149" i="61"/>
  <c r="U154" i="61"/>
  <c r="U190" i="61"/>
  <c r="U199" i="61"/>
  <c r="U275" i="61"/>
  <c r="U336" i="61"/>
  <c r="U359" i="61"/>
  <c r="O18" i="62"/>
  <c r="O23" i="62"/>
  <c r="O52" i="62"/>
  <c r="O90" i="62"/>
  <c r="O250" i="62"/>
  <c r="N15" i="63"/>
  <c r="N20" i="63"/>
  <c r="N31" i="63"/>
  <c r="N52" i="63"/>
  <c r="O14" i="64"/>
  <c r="O25" i="64"/>
  <c r="L15" i="65"/>
  <c r="P98" i="69"/>
  <c r="P158" i="69"/>
  <c r="M13" i="72"/>
  <c r="M30" i="72"/>
  <c r="M47" i="72"/>
  <c r="K41" i="73"/>
  <c r="K94" i="73"/>
  <c r="K98" i="73"/>
  <c r="K109" i="73"/>
  <c r="K119" i="73"/>
  <c r="K130" i="73"/>
  <c r="K146" i="73"/>
  <c r="K186" i="73"/>
  <c r="K227" i="73"/>
  <c r="K377" i="76"/>
  <c r="K382" i="76"/>
  <c r="R150" i="78"/>
  <c r="K13" i="81"/>
  <c r="K12" i="81"/>
  <c r="K11" i="81"/>
  <c r="K10" i="81"/>
  <c r="L59" i="58"/>
  <c r="L58" i="58"/>
  <c r="D10" i="88"/>
  <c r="R346" i="78"/>
  <c r="R335" i="78"/>
  <c r="R295" i="78"/>
  <c r="R290" i="78"/>
  <c r="R164" i="78"/>
  <c r="R85" i="78"/>
  <c r="R81" i="78"/>
  <c r="R76" i="78"/>
  <c r="R66" i="78"/>
  <c r="R61" i="78"/>
  <c r="R33" i="78"/>
  <c r="K323" i="76"/>
  <c r="K306" i="76"/>
  <c r="K269" i="76"/>
  <c r="K235" i="76"/>
  <c r="K218" i="76"/>
  <c r="K109" i="76"/>
  <c r="K82" i="76"/>
  <c r="K77" i="76"/>
  <c r="K44" i="76"/>
  <c r="K34" i="76"/>
  <c r="K12" i="76"/>
  <c r="L16" i="74"/>
  <c r="L12" i="74"/>
  <c r="K192" i="73"/>
  <c r="K182" i="73"/>
  <c r="K142" i="73"/>
  <c r="M29" i="72"/>
  <c r="M24" i="72"/>
  <c r="M20" i="72"/>
  <c r="M11" i="72"/>
  <c r="S33" i="71"/>
  <c r="S31" i="71"/>
  <c r="S21" i="71"/>
  <c r="P86" i="69"/>
  <c r="P70" i="69"/>
  <c r="L23" i="66"/>
  <c r="N28" i="63"/>
  <c r="O202" i="62"/>
  <c r="O188" i="62"/>
  <c r="O178" i="62"/>
  <c r="O169" i="62"/>
  <c r="O124" i="62"/>
  <c r="O114" i="62"/>
  <c r="O109" i="62"/>
  <c r="O94" i="62"/>
  <c r="O85" i="62"/>
  <c r="O70" i="62"/>
  <c r="O39" i="62"/>
  <c r="O24" i="62"/>
  <c r="O15" i="62"/>
  <c r="U321" i="61"/>
  <c r="U296" i="61"/>
  <c r="U255" i="61"/>
  <c r="U250" i="61"/>
  <c r="U245" i="61"/>
  <c r="U206" i="61"/>
  <c r="U181" i="61"/>
  <c r="U172" i="61"/>
  <c r="U155" i="61"/>
  <c r="U146" i="61"/>
  <c r="U127" i="61"/>
  <c r="U118" i="61"/>
  <c r="U101" i="61"/>
  <c r="U92" i="61"/>
  <c r="U73" i="61"/>
  <c r="U64" i="61"/>
  <c r="U47" i="61"/>
  <c r="U38" i="61"/>
  <c r="U19" i="61"/>
  <c r="R56" i="59"/>
  <c r="R39" i="59"/>
  <c r="R29" i="59"/>
  <c r="L50" i="58"/>
  <c r="L25" i="58"/>
  <c r="L16" i="58"/>
  <c r="L12" i="58"/>
  <c r="R355" i="78"/>
  <c r="R350" i="78"/>
  <c r="R311" i="78"/>
  <c r="R197" i="78"/>
  <c r="R192" i="78"/>
  <c r="R70" i="78"/>
  <c r="K385" i="76"/>
  <c r="K364" i="76"/>
  <c r="R286" i="78"/>
  <c r="R281" i="78"/>
  <c r="R233" i="78"/>
  <c r="R228" i="78"/>
  <c r="R188" i="78"/>
  <c r="R183" i="78"/>
  <c r="R135" i="78"/>
  <c r="R97" i="78"/>
  <c r="R30" i="78"/>
  <c r="R26" i="78"/>
  <c r="R21" i="78"/>
  <c r="K371" i="76"/>
  <c r="K351" i="76"/>
  <c r="K244" i="76"/>
  <c r="K239" i="76"/>
  <c r="K143" i="76"/>
  <c r="K139" i="76"/>
  <c r="K134" i="76"/>
  <c r="K100" i="76"/>
  <c r="K89" i="76"/>
  <c r="K64" i="76"/>
  <c r="K59" i="76"/>
  <c r="K55" i="76"/>
  <c r="K26" i="76"/>
  <c r="K220" i="73"/>
  <c r="K211" i="73"/>
  <c r="K189" i="73"/>
  <c r="K185" i="73"/>
  <c r="K171" i="73"/>
  <c r="K167" i="73"/>
  <c r="K131" i="73"/>
  <c r="K127" i="73"/>
  <c r="K113" i="73"/>
  <c r="K92" i="73"/>
  <c r="K82" i="73"/>
  <c r="K63" i="73"/>
  <c r="K25" i="73"/>
  <c r="K19" i="73"/>
  <c r="M65" i="72"/>
  <c r="M61" i="72"/>
  <c r="M39" i="72"/>
  <c r="M17" i="72"/>
  <c r="S40" i="71"/>
  <c r="S32" i="71"/>
  <c r="S12" i="71"/>
  <c r="P139" i="69"/>
  <c r="P131" i="69"/>
  <c r="P127" i="69"/>
  <c r="P106" i="69"/>
  <c r="P85" i="69"/>
  <c r="P77" i="69"/>
  <c r="P73" i="69"/>
  <c r="P52" i="69"/>
  <c r="P31" i="69"/>
  <c r="P23" i="69"/>
  <c r="P17" i="69"/>
  <c r="L15" i="66"/>
  <c r="O17" i="64"/>
  <c r="N75" i="63"/>
  <c r="N70" i="63"/>
  <c r="N49" i="63"/>
  <c r="N26" i="63"/>
  <c r="N18" i="63"/>
  <c r="N14" i="63"/>
  <c r="O249" i="62"/>
  <c r="O227" i="62"/>
  <c r="O218" i="62"/>
  <c r="O215" i="62"/>
  <c r="O242" i="62"/>
  <c r="O174" i="62"/>
  <c r="O166" i="62"/>
  <c r="O162" i="62"/>
  <c r="O142" i="62"/>
  <c r="O121" i="62"/>
  <c r="O112" i="62"/>
  <c r="O108" i="62"/>
  <c r="O87" i="62"/>
  <c r="O66" i="62"/>
  <c r="O58" i="62"/>
  <c r="O54" i="62"/>
  <c r="O32" i="62"/>
  <c r="O11" i="62"/>
  <c r="U354" i="61"/>
  <c r="R319" i="78"/>
  <c r="R314" i="78"/>
  <c r="R271" i="78"/>
  <c r="R266" i="78"/>
  <c r="R237" i="78"/>
  <c r="R179" i="78"/>
  <c r="R168" i="78"/>
  <c r="R158" i="78"/>
  <c r="R29" i="78"/>
  <c r="K367" i="76"/>
  <c r="K188" i="76"/>
  <c r="K178" i="76"/>
  <c r="K161" i="76"/>
  <c r="K146" i="76"/>
  <c r="K125" i="76"/>
  <c r="K52" i="76"/>
  <c r="K16" i="76"/>
  <c r="K235" i="73"/>
  <c r="K197" i="73"/>
  <c r="K168" i="73"/>
  <c r="K164" i="73"/>
  <c r="K150" i="73"/>
  <c r="K121" i="73"/>
  <c r="K112" i="73"/>
  <c r="K85" i="73"/>
  <c r="K79" i="73"/>
  <c r="K75" i="73"/>
  <c r="K44" i="73"/>
  <c r="K40" i="73"/>
  <c r="K31" i="73"/>
  <c r="M59" i="72"/>
  <c r="M55" i="72"/>
  <c r="M50" i="72"/>
  <c r="M18" i="72"/>
  <c r="S15" i="71"/>
  <c r="P154" i="69"/>
  <c r="P133" i="69"/>
  <c r="P128" i="69"/>
  <c r="P124" i="69"/>
  <c r="P115" i="69"/>
  <c r="P80" i="69"/>
  <c r="P71" i="69"/>
  <c r="P67" i="69"/>
  <c r="P62" i="69"/>
  <c r="P32" i="69"/>
  <c r="L19" i="66"/>
  <c r="L19" i="65"/>
  <c r="O11" i="64"/>
  <c r="N71" i="63"/>
  <c r="N67" i="63"/>
  <c r="N58" i="63"/>
  <c r="N21" i="63"/>
  <c r="N12" i="63"/>
  <c r="O265" i="62"/>
  <c r="O260" i="62"/>
  <c r="O228" i="62"/>
  <c r="O198" i="62"/>
  <c r="O190" i="62"/>
  <c r="O168" i="62"/>
  <c r="O163" i="62"/>
  <c r="O151" i="62"/>
  <c r="O115" i="62"/>
  <c r="O106" i="62"/>
  <c r="O102" i="62"/>
  <c r="O97" i="62"/>
  <c r="O67" i="62"/>
  <c r="O35" i="62"/>
  <c r="O26" i="62"/>
  <c r="U356" i="61"/>
  <c r="U351" i="61"/>
  <c r="U330" i="61"/>
  <c r="U309" i="61"/>
  <c r="U305" i="61"/>
  <c r="U297" i="61"/>
  <c r="U281" i="61"/>
  <c r="U277" i="61"/>
  <c r="U252" i="61"/>
  <c r="U247" i="61"/>
  <c r="U239" i="61"/>
  <c r="U232" i="61"/>
  <c r="U224" i="61"/>
  <c r="U220" i="61"/>
  <c r="U197" i="61"/>
  <c r="U193" i="61"/>
  <c r="L13" i="58"/>
  <c r="L37" i="58"/>
  <c r="L41" i="58"/>
  <c r="L49" i="58"/>
  <c r="L56" i="58"/>
  <c r="R31" i="59"/>
  <c r="R36" i="59"/>
  <c r="R44" i="59"/>
  <c r="R51" i="59"/>
  <c r="U13" i="61"/>
  <c r="U17" i="61"/>
  <c r="U40" i="61"/>
  <c r="U44" i="61"/>
  <c r="U52" i="61"/>
  <c r="U59" i="61"/>
  <c r="U67" i="61"/>
  <c r="U71" i="61"/>
  <c r="U94" i="61"/>
  <c r="U98" i="61"/>
  <c r="U106" i="61"/>
  <c r="U113" i="61"/>
  <c r="U121" i="61"/>
  <c r="U125" i="61"/>
  <c r="U148" i="61"/>
  <c r="U152" i="61"/>
  <c r="U160" i="61"/>
  <c r="U166" i="61"/>
  <c r="U175" i="61"/>
  <c r="U179" i="61"/>
  <c r="U203" i="61"/>
  <c r="U211" i="61"/>
  <c r="U215" i="61"/>
  <c r="U236" i="61"/>
  <c r="U259" i="61"/>
  <c r="U267" i="61"/>
  <c r="U272" i="61"/>
  <c r="U302" i="61"/>
  <c r="U311" i="61"/>
  <c r="U315" i="61"/>
  <c r="U320" i="61"/>
  <c r="U350" i="61"/>
  <c r="O41" i="62"/>
  <c r="O51" i="62"/>
  <c r="O55" i="62"/>
  <c r="O60" i="62"/>
  <c r="O69" i="62"/>
  <c r="O73" i="62"/>
  <c r="O78" i="62"/>
  <c r="O125" i="62"/>
  <c r="O134" i="62"/>
  <c r="O143" i="62"/>
  <c r="O152" i="62"/>
  <c r="O157" i="62"/>
  <c r="O171" i="62"/>
  <c r="O224" i="62"/>
  <c r="O243" i="62"/>
  <c r="O252" i="62"/>
  <c r="N11" i="63"/>
  <c r="N68" i="63"/>
  <c r="O18" i="64"/>
  <c r="L13" i="66"/>
  <c r="P50" i="69"/>
  <c r="P59" i="69"/>
  <c r="P74" i="69"/>
  <c r="P79" i="69"/>
  <c r="P88" i="69"/>
  <c r="P92" i="69"/>
  <c r="P97" i="69"/>
  <c r="P143" i="69"/>
  <c r="P152" i="69"/>
  <c r="S19" i="71"/>
  <c r="K17" i="73"/>
  <c r="K29" i="73"/>
  <c r="K34" i="73"/>
  <c r="K101" i="73"/>
  <c r="K106" i="73"/>
  <c r="K110" i="73"/>
  <c r="K194" i="73"/>
  <c r="K218" i="73"/>
  <c r="K223" i="73"/>
  <c r="K238" i="73"/>
  <c r="K244" i="73"/>
  <c r="K248" i="73"/>
  <c r="K46" i="76"/>
  <c r="K131" i="76"/>
  <c r="K142" i="76"/>
  <c r="K181" i="76"/>
  <c r="K217" i="76"/>
  <c r="K221" i="76"/>
  <c r="K226" i="76"/>
  <c r="K265" i="76"/>
  <c r="K275" i="76"/>
  <c r="K280" i="76"/>
  <c r="K304" i="76"/>
  <c r="K309" i="76"/>
  <c r="K341" i="76"/>
  <c r="R103" i="78"/>
  <c r="R219" i="78"/>
  <c r="R224" i="78"/>
  <c r="R299" i="78"/>
  <c r="D17" i="88"/>
  <c r="D23" i="88"/>
  <c r="D29" i="88"/>
  <c r="D35" i="88"/>
  <c r="D41" i="88"/>
  <c r="D12" i="88"/>
  <c r="D18" i="88"/>
  <c r="D24" i="88"/>
  <c r="D30" i="88"/>
  <c r="D36" i="88"/>
  <c r="D42" i="88"/>
  <c r="D13" i="88"/>
  <c r="D19" i="88"/>
  <c r="D25" i="88"/>
  <c r="D31" i="88"/>
  <c r="D37" i="88"/>
  <c r="D14" i="88"/>
  <c r="D20" i="88"/>
  <c r="D26" i="88"/>
  <c r="D32" i="88"/>
  <c r="D38" i="88"/>
  <c r="D15" i="88"/>
  <c r="D21" i="88"/>
  <c r="D27" i="88"/>
  <c r="D33" i="88"/>
  <c r="D39" i="88"/>
  <c r="D16" i="88"/>
  <c r="D22" i="88"/>
  <c r="D28" i="88"/>
  <c r="D34" i="88"/>
  <c r="D40" i="88"/>
  <c r="D11" i="88"/>
  <c r="I26" i="80"/>
  <c r="I23" i="80"/>
  <c r="I18" i="80"/>
  <c r="I15" i="80"/>
  <c r="I12" i="80"/>
  <c r="R357" i="78"/>
  <c r="R354" i="78"/>
  <c r="R351" i="78"/>
  <c r="R348" i="78"/>
  <c r="R345" i="78"/>
  <c r="R342" i="78"/>
  <c r="R339" i="78"/>
  <c r="R336" i="78"/>
  <c r="R333" i="78"/>
  <c r="R330" i="78"/>
  <c r="R327" i="78"/>
  <c r="R324" i="78"/>
  <c r="R321" i="78"/>
  <c r="R318" i="78"/>
  <c r="R315" i="78"/>
  <c r="R312" i="78"/>
  <c r="R309" i="78"/>
  <c r="R306" i="78"/>
  <c r="R303" i="78"/>
  <c r="R300" i="78"/>
  <c r="R297" i="78"/>
  <c r="R294" i="78"/>
  <c r="R291" i="78"/>
  <c r="R288" i="78"/>
  <c r="R285" i="78"/>
  <c r="R282" i="78"/>
  <c r="R279" i="78"/>
  <c r="R276" i="78"/>
  <c r="R273" i="78"/>
  <c r="R270" i="78"/>
  <c r="R267" i="78"/>
  <c r="R263" i="78"/>
  <c r="R260" i="78"/>
  <c r="R257" i="78"/>
  <c r="R254" i="78"/>
  <c r="R251" i="78"/>
  <c r="R248" i="78"/>
  <c r="R245" i="78"/>
  <c r="R241" i="78"/>
  <c r="R238" i="78"/>
  <c r="R235" i="78"/>
  <c r="R232" i="78"/>
  <c r="R229" i="78"/>
  <c r="R226" i="78"/>
  <c r="R223" i="78"/>
  <c r="R220" i="78"/>
  <c r="R217" i="78"/>
  <c r="R214" i="78"/>
  <c r="R211" i="78"/>
  <c r="R208" i="78"/>
  <c r="R205" i="78"/>
  <c r="R202" i="78"/>
  <c r="R199" i="78"/>
  <c r="R196" i="78"/>
  <c r="R193" i="78"/>
  <c r="R190" i="78"/>
  <c r="R187" i="78"/>
  <c r="R184" i="78"/>
  <c r="R181" i="78"/>
  <c r="R178" i="78"/>
  <c r="R175" i="78"/>
  <c r="R172" i="78"/>
  <c r="R169" i="78"/>
  <c r="R166" i="78"/>
  <c r="R163" i="78"/>
  <c r="R160" i="78"/>
  <c r="R157" i="78"/>
  <c r="R154" i="78"/>
  <c r="R151" i="78"/>
  <c r="R148" i="78"/>
  <c r="R145" i="78"/>
  <c r="R142" i="78"/>
  <c r="R139" i="78"/>
  <c r="I24" i="80"/>
  <c r="I11" i="80"/>
  <c r="R352" i="78"/>
  <c r="R341" i="78"/>
  <c r="R334" i="78"/>
  <c r="R323" i="78"/>
  <c r="R316" i="78"/>
  <c r="R305" i="78"/>
  <c r="R298" i="78"/>
  <c r="R287" i="78"/>
  <c r="R280" i="78"/>
  <c r="R269" i="78"/>
  <c r="R261" i="78"/>
  <c r="R250" i="78"/>
  <c r="R243" i="78"/>
  <c r="R234" i="78"/>
  <c r="R227" i="78"/>
  <c r="R216" i="78"/>
  <c r="R209" i="78"/>
  <c r="R198" i="78"/>
  <c r="R191" i="78"/>
  <c r="R180" i="78"/>
  <c r="R173" i="78"/>
  <c r="R162" i="78"/>
  <c r="R155" i="78"/>
  <c r="R144" i="78"/>
  <c r="R137" i="78"/>
  <c r="R134" i="78"/>
  <c r="R131" i="78"/>
  <c r="R128" i="78"/>
  <c r="R125" i="78"/>
  <c r="R122" i="78"/>
  <c r="R119" i="78"/>
  <c r="R116" i="78"/>
  <c r="R113" i="78"/>
  <c r="R110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7" i="78"/>
  <c r="R34" i="78"/>
  <c r="R31" i="78"/>
  <c r="R28" i="78"/>
  <c r="R25" i="78"/>
  <c r="R22" i="78"/>
  <c r="R19" i="78"/>
  <c r="R16" i="78"/>
  <c r="R13" i="78"/>
  <c r="R10" i="78"/>
  <c r="K404" i="76"/>
  <c r="K401" i="76"/>
  <c r="K398" i="76"/>
  <c r="K395" i="76"/>
  <c r="K391" i="76"/>
  <c r="K387" i="76"/>
  <c r="K384" i="76"/>
  <c r="K381" i="76"/>
  <c r="K378" i="76"/>
  <c r="K375" i="76"/>
  <c r="K372" i="76"/>
  <c r="K369" i="76"/>
  <c r="K366" i="76"/>
  <c r="K363" i="76"/>
  <c r="I16" i="80"/>
  <c r="R356" i="78"/>
  <c r="R337" i="78"/>
  <c r="R329" i="78"/>
  <c r="R310" i="78"/>
  <c r="R302" i="78"/>
  <c r="R283" i="78"/>
  <c r="R275" i="78"/>
  <c r="R255" i="78"/>
  <c r="R247" i="78"/>
  <c r="R240" i="78"/>
  <c r="R221" i="78"/>
  <c r="R213" i="78"/>
  <c r="R194" i="78"/>
  <c r="R186" i="78"/>
  <c r="R167" i="78"/>
  <c r="R159" i="78"/>
  <c r="R140" i="78"/>
  <c r="R136" i="78"/>
  <c r="R129" i="78"/>
  <c r="R118" i="78"/>
  <c r="R111" i="78"/>
  <c r="R100" i="78"/>
  <c r="R93" i="78"/>
  <c r="R82" i="78"/>
  <c r="R75" i="78"/>
  <c r="R64" i="78"/>
  <c r="R57" i="78"/>
  <c r="R46" i="78"/>
  <c r="R38" i="78"/>
  <c r="R27" i="78"/>
  <c r="R20" i="78"/>
  <c r="K407" i="76"/>
  <c r="K399" i="76"/>
  <c r="K386" i="76"/>
  <c r="K379" i="76"/>
  <c r="K368" i="76"/>
  <c r="K361" i="76"/>
  <c r="K358" i="76"/>
  <c r="K355" i="76"/>
  <c r="K352" i="76"/>
  <c r="K349" i="76"/>
  <c r="K346" i="76"/>
  <c r="K343" i="76"/>
  <c r="K340" i="76"/>
  <c r="K337" i="76"/>
  <c r="K334" i="76"/>
  <c r="K331" i="76"/>
  <c r="K328" i="76"/>
  <c r="K325" i="76"/>
  <c r="K322" i="76"/>
  <c r="K319" i="76"/>
  <c r="K316" i="76"/>
  <c r="K313" i="76"/>
  <c r="K310" i="76"/>
  <c r="K307" i="76"/>
  <c r="K303" i="76"/>
  <c r="K300" i="76"/>
  <c r="K297" i="76"/>
  <c r="K294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7" i="75"/>
  <c r="L14" i="75"/>
  <c r="L11" i="75"/>
  <c r="L14" i="74"/>
  <c r="L11" i="74"/>
  <c r="K261" i="73"/>
  <c r="K258" i="73"/>
  <c r="K255" i="73"/>
  <c r="K252" i="73"/>
  <c r="K249" i="73"/>
  <c r="K246" i="73"/>
  <c r="K243" i="73"/>
  <c r="K239" i="73"/>
  <c r="K236" i="73"/>
  <c r="R353" i="78"/>
  <c r="R349" i="78"/>
  <c r="R325" i="78"/>
  <c r="R317" i="78"/>
  <c r="R313" i="78"/>
  <c r="R296" i="78"/>
  <c r="R289" i="78"/>
  <c r="R272" i="78"/>
  <c r="R268" i="78"/>
  <c r="R259" i="78"/>
  <c r="R210" i="78"/>
  <c r="R206" i="78"/>
  <c r="R182" i="78"/>
  <c r="R174" i="78"/>
  <c r="R170" i="78"/>
  <c r="R153" i="78"/>
  <c r="R146" i="78"/>
  <c r="R133" i="78"/>
  <c r="R114" i="78"/>
  <c r="R106" i="78"/>
  <c r="R87" i="78"/>
  <c r="R79" i="78"/>
  <c r="R60" i="78"/>
  <c r="R52" i="78"/>
  <c r="R32" i="78"/>
  <c r="R24" i="78"/>
  <c r="K402" i="76"/>
  <c r="K394" i="76"/>
  <c r="K373" i="76"/>
  <c r="K365" i="76"/>
  <c r="K354" i="76"/>
  <c r="K347" i="76"/>
  <c r="K336" i="76"/>
  <c r="K329" i="76"/>
  <c r="K318" i="76"/>
  <c r="K311" i="76"/>
  <c r="K299" i="76"/>
  <c r="K292" i="76"/>
  <c r="K281" i="76"/>
  <c r="K274" i="76"/>
  <c r="K263" i="76"/>
  <c r="K256" i="76"/>
  <c r="K245" i="76"/>
  <c r="K238" i="76"/>
  <c r="K227" i="76"/>
  <c r="K220" i="76"/>
  <c r="K209" i="76"/>
  <c r="K202" i="76"/>
  <c r="K191" i="76"/>
  <c r="K184" i="76"/>
  <c r="K173" i="76"/>
  <c r="K166" i="76"/>
  <c r="K155" i="76"/>
  <c r="K148" i="76"/>
  <c r="K137" i="76"/>
  <c r="K130" i="76"/>
  <c r="K119" i="76"/>
  <c r="K112" i="76"/>
  <c r="K101" i="76"/>
  <c r="K94" i="76"/>
  <c r="K83" i="76"/>
  <c r="K76" i="76"/>
  <c r="K65" i="76"/>
  <c r="K58" i="76"/>
  <c r="K47" i="76"/>
  <c r="K40" i="76"/>
  <c r="K29" i="76"/>
  <c r="K21" i="76"/>
  <c r="L19" i="75"/>
  <c r="L12" i="75"/>
  <c r="K260" i="73"/>
  <c r="K253" i="73"/>
  <c r="K242" i="73"/>
  <c r="K234" i="73"/>
  <c r="I19" i="80"/>
  <c r="I17" i="80"/>
  <c r="I13" i="80"/>
  <c r="R332" i="78"/>
  <c r="R328" i="78"/>
  <c r="R320" i="78"/>
  <c r="R308" i="78"/>
  <c r="R304" i="78"/>
  <c r="R292" i="78"/>
  <c r="R284" i="78"/>
  <c r="R246" i="78"/>
  <c r="R242" i="78"/>
  <c r="R230" i="78"/>
  <c r="R222" i="78"/>
  <c r="R218" i="78"/>
  <c r="R189" i="78"/>
  <c r="R185" i="78"/>
  <c r="R177" i="78"/>
  <c r="R165" i="78"/>
  <c r="R161" i="78"/>
  <c r="R149" i="78"/>
  <c r="R141" i="78"/>
  <c r="R121" i="78"/>
  <c r="R117" i="78"/>
  <c r="R109" i="78"/>
  <c r="R102" i="78"/>
  <c r="R94" i="78"/>
  <c r="R90" i="78"/>
  <c r="R67" i="78"/>
  <c r="R63" i="78"/>
  <c r="R55" i="78"/>
  <c r="R48" i="78"/>
  <c r="R39" i="78"/>
  <c r="R35" i="78"/>
  <c r="R12" i="78"/>
  <c r="K406" i="76"/>
  <c r="K397" i="76"/>
  <c r="K389" i="76"/>
  <c r="K380" i="76"/>
  <c r="K376" i="76"/>
  <c r="K357" i="76"/>
  <c r="K350" i="76"/>
  <c r="K339" i="76"/>
  <c r="K332" i="76"/>
  <c r="K321" i="76"/>
  <c r="K314" i="76"/>
  <c r="K302" i="76"/>
  <c r="K295" i="76"/>
  <c r="K284" i="76"/>
  <c r="K277" i="76"/>
  <c r="K266" i="76"/>
  <c r="K259" i="76"/>
  <c r="K248" i="76"/>
  <c r="K241" i="76"/>
  <c r="K230" i="76"/>
  <c r="K223" i="76"/>
  <c r="K212" i="76"/>
  <c r="K205" i="76"/>
  <c r="K194" i="76"/>
  <c r="K187" i="76"/>
  <c r="K176" i="76"/>
  <c r="K169" i="76"/>
  <c r="K158" i="76"/>
  <c r="K151" i="76"/>
  <c r="K140" i="76"/>
  <c r="K133" i="76"/>
  <c r="K122" i="76"/>
  <c r="K115" i="76"/>
  <c r="K104" i="76"/>
  <c r="K97" i="76"/>
  <c r="K86" i="76"/>
  <c r="K79" i="76"/>
  <c r="K68" i="76"/>
  <c r="K61" i="76"/>
  <c r="K50" i="76"/>
  <c r="K43" i="76"/>
  <c r="K32" i="76"/>
  <c r="K25" i="76"/>
  <c r="K13" i="76"/>
  <c r="L15" i="75"/>
  <c r="K263" i="73"/>
  <c r="K256" i="73"/>
  <c r="K245" i="73"/>
  <c r="K237" i="73"/>
  <c r="K231" i="73"/>
  <c r="K228" i="73"/>
  <c r="K225" i="73"/>
  <c r="K222" i="73"/>
  <c r="K219" i="73"/>
  <c r="K216" i="73"/>
  <c r="K213" i="73"/>
  <c r="K210" i="73"/>
  <c r="I25" i="80"/>
  <c r="I21" i="80"/>
  <c r="I14" i="80"/>
  <c r="R344" i="78"/>
  <c r="R340" i="78"/>
  <c r="R331" i="78"/>
  <c r="R326" i="78"/>
  <c r="R307" i="78"/>
  <c r="R293" i="78"/>
  <c r="R256" i="78"/>
  <c r="R252" i="78"/>
  <c r="R239" i="78"/>
  <c r="R231" i="78"/>
  <c r="R200" i="78"/>
  <c r="R130" i="78"/>
  <c r="R126" i="78"/>
  <c r="R108" i="78"/>
  <c r="R99" i="78"/>
  <c r="R73" i="78"/>
  <c r="R51" i="78"/>
  <c r="K362" i="76"/>
  <c r="K345" i="76"/>
  <c r="K333" i="76"/>
  <c r="K312" i="76"/>
  <c r="K308" i="76"/>
  <c r="K290" i="76"/>
  <c r="K278" i="76"/>
  <c r="K257" i="76"/>
  <c r="K253" i="76"/>
  <c r="K236" i="76"/>
  <c r="K224" i="76"/>
  <c r="K203" i="76"/>
  <c r="K199" i="76"/>
  <c r="K182" i="76"/>
  <c r="K170" i="76"/>
  <c r="K149" i="76"/>
  <c r="K145" i="76"/>
  <c r="K128" i="76"/>
  <c r="K116" i="76"/>
  <c r="K95" i="76"/>
  <c r="K91" i="76"/>
  <c r="K74" i="76"/>
  <c r="K62" i="76"/>
  <c r="K41" i="76"/>
  <c r="K37" i="76"/>
  <c r="K19" i="76"/>
  <c r="L16" i="75"/>
  <c r="K254" i="73"/>
  <c r="K250" i="73"/>
  <c r="K233" i="73"/>
  <c r="K226" i="73"/>
  <c r="K215" i="73"/>
  <c r="K208" i="73"/>
  <c r="K205" i="73"/>
  <c r="K202" i="73"/>
  <c r="K199" i="73"/>
  <c r="K196" i="73"/>
  <c r="K193" i="73"/>
  <c r="K190" i="73"/>
  <c r="K187" i="73"/>
  <c r="K184" i="73"/>
  <c r="K181" i="73"/>
  <c r="K178" i="73"/>
  <c r="K175" i="73"/>
  <c r="K172" i="73"/>
  <c r="K169" i="73"/>
  <c r="K166" i="73"/>
  <c r="K163" i="73"/>
  <c r="K160" i="73"/>
  <c r="K157" i="73"/>
  <c r="K154" i="73"/>
  <c r="K151" i="73"/>
  <c r="K148" i="73"/>
  <c r="K144" i="73"/>
  <c r="K141" i="73"/>
  <c r="K138" i="73"/>
  <c r="K135" i="73"/>
  <c r="K132" i="73"/>
  <c r="K129" i="73"/>
  <c r="K126" i="73"/>
  <c r="K123" i="73"/>
  <c r="K120" i="73"/>
  <c r="K117" i="73"/>
  <c r="K114" i="73"/>
  <c r="K111" i="73"/>
  <c r="K108" i="73"/>
  <c r="K105" i="73"/>
  <c r="K102" i="73"/>
  <c r="K99" i="73"/>
  <c r="K96" i="73"/>
  <c r="K93" i="73"/>
  <c r="K90" i="73"/>
  <c r="K87" i="73"/>
  <c r="K83" i="73"/>
  <c r="K80" i="73"/>
  <c r="K77" i="73"/>
  <c r="K74" i="73"/>
  <c r="K70" i="73"/>
  <c r="K66" i="73"/>
  <c r="K64" i="73"/>
  <c r="K61" i="73"/>
  <c r="K58" i="73"/>
  <c r="K54" i="73"/>
  <c r="K51" i="73"/>
  <c r="K47" i="73"/>
  <c r="K45" i="73"/>
  <c r="K42" i="73"/>
  <c r="K39" i="73"/>
  <c r="K36" i="73"/>
  <c r="K33" i="73"/>
  <c r="K30" i="73"/>
  <c r="K26" i="73"/>
  <c r="K22" i="73"/>
  <c r="K18" i="73"/>
  <c r="K16" i="73"/>
  <c r="K13" i="73"/>
  <c r="M69" i="72"/>
  <c r="M66" i="72"/>
  <c r="M63" i="72"/>
  <c r="M60" i="72"/>
  <c r="M57" i="72"/>
  <c r="M54" i="72"/>
  <c r="M51" i="72"/>
  <c r="M48" i="72"/>
  <c r="M45" i="72"/>
  <c r="M42" i="72"/>
  <c r="M38" i="72"/>
  <c r="M34" i="72"/>
  <c r="M31" i="72"/>
  <c r="M28" i="72"/>
  <c r="M25" i="72"/>
  <c r="M22" i="72"/>
  <c r="M19" i="72"/>
  <c r="M16" i="72"/>
  <c r="M12" i="72"/>
  <c r="S41" i="71"/>
  <c r="S38" i="71"/>
  <c r="S36" i="71"/>
  <c r="S30" i="71"/>
  <c r="S27" i="71"/>
  <c r="S24" i="71"/>
  <c r="S20" i="71"/>
  <c r="S17" i="71"/>
  <c r="S14" i="71"/>
  <c r="S11" i="71"/>
  <c r="P156" i="69"/>
  <c r="P153" i="69"/>
  <c r="P150" i="69"/>
  <c r="P147" i="69"/>
  <c r="P144" i="69"/>
  <c r="P141" i="69"/>
  <c r="P138" i="69"/>
  <c r="P135" i="69"/>
  <c r="P132" i="69"/>
  <c r="P129" i="69"/>
  <c r="P126" i="69"/>
  <c r="P123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19" i="69"/>
  <c r="P16" i="69"/>
  <c r="K17" i="67"/>
  <c r="K14" i="67"/>
  <c r="K11" i="67"/>
  <c r="L21" i="66"/>
  <c r="L17" i="66"/>
  <c r="L14" i="66"/>
  <c r="L11" i="66"/>
  <c r="L18" i="65"/>
  <c r="L14" i="65"/>
  <c r="L11" i="65"/>
  <c r="O23" i="64"/>
  <c r="O19" i="64"/>
  <c r="O16" i="64"/>
  <c r="O13" i="64"/>
  <c r="N76" i="63"/>
  <c r="N72" i="63"/>
  <c r="N69" i="63"/>
  <c r="N66" i="63"/>
  <c r="N63" i="63"/>
  <c r="N60" i="63"/>
  <c r="N57" i="63"/>
  <c r="N54" i="63"/>
  <c r="N51" i="63"/>
  <c r="N48" i="63"/>
  <c r="N45" i="63"/>
  <c r="N42" i="63"/>
  <c r="N39" i="63"/>
  <c r="N36" i="63"/>
  <c r="N32" i="63"/>
  <c r="N29" i="63"/>
  <c r="N25" i="63"/>
  <c r="N22" i="63"/>
  <c r="N19" i="63"/>
  <c r="N16" i="63"/>
  <c r="N13" i="63"/>
  <c r="O268" i="62"/>
  <c r="O264" i="62"/>
  <c r="O261" i="62"/>
  <c r="O258" i="62"/>
  <c r="O254" i="62"/>
  <c r="O251" i="62"/>
  <c r="O248" i="62"/>
  <c r="O245" i="62"/>
  <c r="O241" i="62"/>
  <c r="O238" i="62"/>
  <c r="O235" i="62"/>
  <c r="O232" i="62"/>
  <c r="O229" i="62"/>
  <c r="O226" i="62"/>
  <c r="O223" i="62"/>
  <c r="O220" i="62"/>
  <c r="O266" i="62"/>
  <c r="O214" i="62"/>
  <c r="O211" i="62"/>
  <c r="O208" i="62"/>
  <c r="O206" i="62"/>
  <c r="O203" i="62"/>
  <c r="O200" i="62"/>
  <c r="O197" i="62"/>
  <c r="O195" i="62"/>
  <c r="O192" i="62"/>
  <c r="O189" i="62"/>
  <c r="O185" i="62"/>
  <c r="O182" i="62"/>
  <c r="O179" i="62"/>
  <c r="O176" i="62"/>
  <c r="O173" i="62"/>
  <c r="O170" i="62"/>
  <c r="O167" i="62"/>
  <c r="O164" i="62"/>
  <c r="O161" i="62"/>
  <c r="O159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6" i="62"/>
  <c r="O113" i="62"/>
  <c r="O110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O16" i="62"/>
  <c r="O13" i="62"/>
  <c r="U361" i="61"/>
  <c r="U358" i="61"/>
  <c r="U355" i="61"/>
  <c r="U352" i="61"/>
  <c r="U349" i="61"/>
  <c r="U346" i="61"/>
  <c r="U343" i="61"/>
  <c r="U340" i="61"/>
  <c r="U337" i="61"/>
  <c r="U334" i="61"/>
  <c r="U331" i="61"/>
  <c r="U328" i="61"/>
  <c r="U325" i="61"/>
  <c r="U322" i="61"/>
  <c r="U319" i="61"/>
  <c r="U316" i="61"/>
  <c r="U313" i="61"/>
  <c r="U310" i="61"/>
  <c r="U307" i="61"/>
  <c r="U304" i="61"/>
  <c r="U301" i="61"/>
  <c r="U298" i="61"/>
  <c r="U295" i="61"/>
  <c r="U292" i="61"/>
  <c r="U289" i="61"/>
  <c r="I22" i="80"/>
  <c r="R236" i="78"/>
  <c r="R195" i="78"/>
  <c r="R176" i="78"/>
  <c r="R171" i="78"/>
  <c r="R152" i="78"/>
  <c r="R143" i="78"/>
  <c r="R138" i="78"/>
  <c r="R124" i="78"/>
  <c r="R120" i="78"/>
  <c r="R115" i="78"/>
  <c r="R105" i="78"/>
  <c r="R96" i="78"/>
  <c r="R91" i="78"/>
  <c r="R78" i="78"/>
  <c r="R42" i="78"/>
  <c r="R36" i="78"/>
  <c r="R23" i="78"/>
  <c r="R15" i="78"/>
  <c r="R11" i="78"/>
  <c r="K403" i="76"/>
  <c r="K383" i="76"/>
  <c r="K374" i="76"/>
  <c r="K370" i="76"/>
  <c r="K348" i="76"/>
  <c r="K335" i="76"/>
  <c r="K330" i="76"/>
  <c r="K326" i="76"/>
  <c r="K286" i="76"/>
  <c r="K272" i="76"/>
  <c r="K260" i="76"/>
  <c r="K242" i="76"/>
  <c r="K233" i="76"/>
  <c r="K229" i="76"/>
  <c r="K185" i="76"/>
  <c r="K172" i="76"/>
  <c r="K167" i="76"/>
  <c r="K163" i="76"/>
  <c r="K124" i="76"/>
  <c r="K110" i="76"/>
  <c r="K98" i="76"/>
  <c r="K80" i="76"/>
  <c r="K71" i="76"/>
  <c r="K67" i="76"/>
  <c r="K22" i="76"/>
  <c r="L18" i="75"/>
  <c r="L13" i="75"/>
  <c r="L15" i="74"/>
  <c r="K229" i="73"/>
  <c r="K221" i="73"/>
  <c r="K206" i="73"/>
  <c r="K195" i="73"/>
  <c r="K188" i="73"/>
  <c r="K177" i="73"/>
  <c r="K170" i="73"/>
  <c r="K159" i="73"/>
  <c r="K152" i="73"/>
  <c r="K140" i="73"/>
  <c r="K133" i="73"/>
  <c r="K122" i="73"/>
  <c r="K115" i="73"/>
  <c r="K104" i="73"/>
  <c r="K97" i="73"/>
  <c r="K86" i="73"/>
  <c r="K78" i="73"/>
  <c r="K59" i="73"/>
  <c r="K49" i="73"/>
  <c r="K43" i="73"/>
  <c r="K32" i="73"/>
  <c r="K23" i="73"/>
  <c r="K12" i="73"/>
  <c r="M64" i="72"/>
  <c r="M53" i="72"/>
  <c r="M46" i="72"/>
  <c r="M33" i="72"/>
  <c r="M26" i="72"/>
  <c r="M15" i="72"/>
  <c r="S39" i="71"/>
  <c r="S26" i="71"/>
  <c r="S18" i="71"/>
  <c r="P155" i="69"/>
  <c r="P148" i="69"/>
  <c r="P137" i="69"/>
  <c r="P130" i="69"/>
  <c r="P119" i="69"/>
  <c r="P112" i="69"/>
  <c r="P101" i="69"/>
  <c r="P94" i="69"/>
  <c r="P83" i="69"/>
  <c r="P76" i="69"/>
  <c r="P65" i="69"/>
  <c r="P58" i="69"/>
  <c r="P47" i="69"/>
  <c r="P40" i="69"/>
  <c r="P29" i="69"/>
  <c r="P20" i="69"/>
  <c r="K16" i="67"/>
  <c r="L22" i="66"/>
  <c r="L20" i="65"/>
  <c r="L12" i="65"/>
  <c r="O15" i="64"/>
  <c r="N73" i="63"/>
  <c r="N62" i="63"/>
  <c r="N55" i="63"/>
  <c r="N44" i="63"/>
  <c r="N37" i="63"/>
  <c r="N24" i="63"/>
  <c r="N17" i="63"/>
  <c r="O263" i="62"/>
  <c r="O256" i="62"/>
  <c r="O244" i="62"/>
  <c r="O236" i="62"/>
  <c r="O225" i="62"/>
  <c r="O217" i="62"/>
  <c r="O207" i="62"/>
  <c r="O201" i="62"/>
  <c r="O191" i="62"/>
  <c r="O183" i="62"/>
  <c r="O172" i="62"/>
  <c r="O165" i="62"/>
  <c r="O155" i="62"/>
  <c r="O148" i="62"/>
  <c r="O137" i="62"/>
  <c r="O130" i="62"/>
  <c r="O119" i="62"/>
  <c r="O111" i="62"/>
  <c r="O100" i="62"/>
  <c r="O93" i="62"/>
  <c r="O82" i="62"/>
  <c r="O75" i="62"/>
  <c r="O64" i="62"/>
  <c r="O57" i="62"/>
  <c r="O45" i="62"/>
  <c r="O38" i="62"/>
  <c r="O27" i="62"/>
  <c r="O20" i="62"/>
  <c r="U360" i="61"/>
  <c r="U353" i="61"/>
  <c r="U342" i="61"/>
  <c r="U335" i="61"/>
  <c r="U324" i="61"/>
  <c r="U317" i="61"/>
  <c r="U306" i="61"/>
  <c r="U299" i="61"/>
  <c r="U288" i="61"/>
  <c r="U285" i="61"/>
  <c r="U282" i="61"/>
  <c r="U279" i="61"/>
  <c r="U276" i="61"/>
  <c r="U273" i="61"/>
  <c r="U269" i="61"/>
  <c r="U266" i="61"/>
  <c r="U263" i="61"/>
  <c r="U260" i="61"/>
  <c r="U256" i="61"/>
  <c r="U253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80" i="61"/>
  <c r="U177" i="61"/>
  <c r="U174" i="61"/>
  <c r="U171" i="61"/>
  <c r="U168" i="61"/>
  <c r="U164" i="61"/>
  <c r="U162" i="61"/>
  <c r="U159" i="61"/>
  <c r="U156" i="61"/>
  <c r="U153" i="61"/>
  <c r="U150" i="61"/>
  <c r="U147" i="61"/>
  <c r="U144" i="61"/>
  <c r="U141" i="61"/>
  <c r="U138" i="61"/>
  <c r="U135" i="61"/>
  <c r="U132" i="61"/>
  <c r="U129" i="61"/>
  <c r="U126" i="61"/>
  <c r="U123" i="61"/>
  <c r="U120" i="61"/>
  <c r="U117" i="61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55" i="59"/>
  <c r="R52" i="59"/>
  <c r="R49" i="59"/>
  <c r="R46" i="59"/>
  <c r="R43" i="59"/>
  <c r="R40" i="59"/>
  <c r="R37" i="59"/>
  <c r="R33" i="59"/>
  <c r="R30" i="59"/>
  <c r="R27" i="59"/>
  <c r="R23" i="59"/>
  <c r="R20" i="59"/>
  <c r="R17" i="59"/>
  <c r="R14" i="59"/>
  <c r="R11" i="59"/>
  <c r="L60" i="58"/>
  <c r="L54" i="58"/>
  <c r="L51" i="58"/>
  <c r="L48" i="58"/>
  <c r="L45" i="58"/>
  <c r="L42" i="58"/>
  <c r="L39" i="58"/>
  <c r="L36" i="58"/>
  <c r="L33" i="58"/>
  <c r="L30" i="58"/>
  <c r="L27" i="58"/>
  <c r="L24" i="58"/>
  <c r="L21" i="58"/>
  <c r="L17" i="58"/>
  <c r="L14" i="58"/>
  <c r="L11" i="58"/>
  <c r="R347" i="78"/>
  <c r="R343" i="78"/>
  <c r="R338" i="78"/>
  <c r="R322" i="78"/>
  <c r="R278" i="78"/>
  <c r="R274" i="78"/>
  <c r="R264" i="78"/>
  <c r="R212" i="78"/>
  <c r="R207" i="78"/>
  <c r="R203" i="78"/>
  <c r="R156" i="78"/>
  <c r="R147" i="78"/>
  <c r="R69" i="78"/>
  <c r="R45" i="78"/>
  <c r="R18" i="78"/>
  <c r="K392" i="76"/>
  <c r="K360" i="76"/>
  <c r="K356" i="76"/>
  <c r="K317" i="76"/>
  <c r="K298" i="76"/>
  <c r="K289" i="76"/>
  <c r="K268" i="76"/>
  <c r="K254" i="76"/>
  <c r="K250" i="76"/>
  <c r="K215" i="76"/>
  <c r="K211" i="76"/>
  <c r="K197" i="76"/>
  <c r="K193" i="76"/>
  <c r="K154" i="76"/>
  <c r="K136" i="76"/>
  <c r="K127" i="76"/>
  <c r="K106" i="76"/>
  <c r="K92" i="76"/>
  <c r="K88" i="76"/>
  <c r="K53" i="76"/>
  <c r="K49" i="76"/>
  <c r="K35" i="76"/>
  <c r="K31" i="76"/>
  <c r="K259" i="73"/>
  <c r="K240" i="73"/>
  <c r="K232" i="73"/>
  <c r="K224" i="73"/>
  <c r="K217" i="73"/>
  <c r="K209" i="73"/>
  <c r="K198" i="73"/>
  <c r="K191" i="73"/>
  <c r="K180" i="73"/>
  <c r="K173" i="73"/>
  <c r="K162" i="73"/>
  <c r="K155" i="73"/>
  <c r="K143" i="73"/>
  <c r="K136" i="73"/>
  <c r="K125" i="73"/>
  <c r="K118" i="73"/>
  <c r="K107" i="73"/>
  <c r="K100" i="73"/>
  <c r="K89" i="73"/>
  <c r="K81" i="73"/>
  <c r="K69" i="73"/>
  <c r="K62" i="73"/>
  <c r="K53" i="73"/>
  <c r="K46" i="73"/>
  <c r="K35" i="73"/>
  <c r="K27" i="73"/>
  <c r="K15" i="73"/>
  <c r="M67" i="72"/>
  <c r="M56" i="72"/>
  <c r="L10" i="58"/>
  <c r="L22" i="58"/>
  <c r="L29" i="58"/>
  <c r="L40" i="58"/>
  <c r="L47" i="58"/>
  <c r="L61" i="58"/>
  <c r="R15" i="59"/>
  <c r="R22" i="59"/>
  <c r="R34" i="59"/>
  <c r="R42" i="59"/>
  <c r="R54" i="59"/>
  <c r="U14" i="61"/>
  <c r="U25" i="61"/>
  <c r="U32" i="61"/>
  <c r="U43" i="61"/>
  <c r="U50" i="61"/>
  <c r="U61" i="61"/>
  <c r="U68" i="61"/>
  <c r="U79" i="61"/>
  <c r="U86" i="61"/>
  <c r="U97" i="61"/>
  <c r="U104" i="61"/>
  <c r="U115" i="61"/>
  <c r="U122" i="61"/>
  <c r="U133" i="61"/>
  <c r="U140" i="61"/>
  <c r="U151" i="61"/>
  <c r="U158" i="61"/>
  <c r="U169" i="61"/>
  <c r="U176" i="61"/>
  <c r="U187" i="61"/>
  <c r="U194" i="61"/>
  <c r="U205" i="61"/>
  <c r="U212" i="61"/>
  <c r="U223" i="61"/>
  <c r="U230" i="61"/>
  <c r="U241" i="61"/>
  <c r="U248" i="61"/>
  <c r="U261" i="61"/>
  <c r="U268" i="61"/>
  <c r="U280" i="61"/>
  <c r="U287" i="61"/>
  <c r="U291" i="61"/>
  <c r="U314" i="61"/>
  <c r="U318" i="61"/>
  <c r="U326" i="61"/>
  <c r="U333" i="61"/>
  <c r="U341" i="61"/>
  <c r="U345" i="61"/>
  <c r="O17" i="62"/>
  <c r="O21" i="62"/>
  <c r="O29" i="62"/>
  <c r="O36" i="62"/>
  <c r="O44" i="62"/>
  <c r="O49" i="62"/>
  <c r="O72" i="62"/>
  <c r="O76" i="62"/>
  <c r="O84" i="62"/>
  <c r="O91" i="62"/>
  <c r="O99" i="62"/>
  <c r="O103" i="62"/>
  <c r="O127" i="62"/>
  <c r="O131" i="62"/>
  <c r="O139" i="62"/>
  <c r="O146" i="62"/>
  <c r="O154" i="62"/>
  <c r="O158" i="62"/>
  <c r="O180" i="62"/>
  <c r="O184" i="62"/>
  <c r="O193" i="62"/>
  <c r="O199" i="62"/>
  <c r="O255" i="62"/>
  <c r="O210" i="62"/>
  <c r="O233" i="62"/>
  <c r="O237" i="62"/>
  <c r="O246" i="62"/>
  <c r="O253" i="62"/>
  <c r="O262" i="62"/>
  <c r="O267" i="62"/>
  <c r="N34" i="63"/>
  <c r="N38" i="63"/>
  <c r="N46" i="63"/>
  <c r="N53" i="63"/>
  <c r="N61" i="63"/>
  <c r="N65" i="63"/>
  <c r="O24" i="64"/>
  <c r="L13" i="65"/>
  <c r="L12" i="66"/>
  <c r="L20" i="66"/>
  <c r="K15" i="67"/>
  <c r="P12" i="69"/>
  <c r="P37" i="69"/>
  <c r="P41" i="69"/>
  <c r="P49" i="69"/>
  <c r="P56" i="69"/>
  <c r="P64" i="69"/>
  <c r="P68" i="69"/>
  <c r="P91" i="69"/>
  <c r="P95" i="69"/>
  <c r="P103" i="69"/>
  <c r="P110" i="69"/>
  <c r="P118" i="69"/>
  <c r="P122" i="69"/>
  <c r="P145" i="69"/>
  <c r="P149" i="69"/>
  <c r="P157" i="69"/>
  <c r="S16" i="71"/>
  <c r="S25" i="71"/>
  <c r="S29" i="71"/>
  <c r="M23" i="72"/>
  <c r="M27" i="72"/>
  <c r="M35" i="72"/>
  <c r="M44" i="72"/>
  <c r="M52" i="72"/>
  <c r="K14" i="73"/>
  <c r="K37" i="73"/>
  <c r="K48" i="73"/>
  <c r="K67" i="73"/>
  <c r="K72" i="73"/>
  <c r="K91" i="73"/>
  <c r="K103" i="73"/>
  <c r="K124" i="73"/>
  <c r="K128" i="73"/>
  <c r="K145" i="73"/>
  <c r="K158" i="73"/>
  <c r="K179" i="73"/>
  <c r="K183" i="73"/>
  <c r="K200" i="73"/>
  <c r="K212" i="73"/>
  <c r="K230" i="73"/>
  <c r="K15" i="76"/>
  <c r="K73" i="76"/>
  <c r="K103" i="76"/>
  <c r="K160" i="76"/>
  <c r="K164" i="76"/>
  <c r="K175" i="76"/>
  <c r="K179" i="76"/>
  <c r="K208" i="76"/>
  <c r="K232" i="76"/>
  <c r="K251" i="76"/>
  <c r="K262" i="76"/>
  <c r="K271" i="76"/>
  <c r="K315" i="76"/>
  <c r="K320" i="76"/>
  <c r="K324" i="76"/>
  <c r="K353" i="76"/>
  <c r="R43" i="78"/>
  <c r="R58" i="78"/>
  <c r="R72" i="78"/>
  <c r="R112" i="78"/>
  <c r="R123" i="78"/>
  <c r="R225" i="78"/>
  <c r="R277" i="78"/>
  <c r="R301" i="7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930]}"/>
    <s v="{[Medida].[Medida].&amp;[2]}"/>
    <s v="{[Keren].[Keren].[All]}"/>
    <s v="{[Cheshbon KM].[Hie Peilut].[Chevra].&amp;[398]&amp;[Kod_Peilut_L7_398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<sst xmlns="http://schemas.openxmlformats.org/spreadsheetml/2006/main" count="12061" uniqueCount="3551">
  <si>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</si>
  <si>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</si>
  <si>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</si>
  <si>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</si>
  <si>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</si>
  <si>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</si>
  <si>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</si>
  <si>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</si>
  <si>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</si>
  <si>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</si>
  <si>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</si>
  <si>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</si>
  <si>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</si>
  <si>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</si>
  <si>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</si>
  <si>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</si>
  <si>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</si>
  <si>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</si>
  <si>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</si>
  <si>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</si>
  <si>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</si>
  <si>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</si>
  <si>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</si>
  <si>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</si>
  <si>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</si>
  <si>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</si>
  <si>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</si>
  <si>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</si>
  <si>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</si>
  <si>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</si>
  <si>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</si>
  <si>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</si>
  <si>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</si>
  <si>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</si>
  <si>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</si>
  <si>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</si>
  <si>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</si>
  <si>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</si>
  <si>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</si>
  <si>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</si>
  <si>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</si>
  <si>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</si>
  <si>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</si>
  <si>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</si>
  <si>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</si>
  <si>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</si>
  <si>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</si>
  <si>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</si>
  <si>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</si>
  <si>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</si>
  <si>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</si>
  <si>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</si>
  <si>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</si>
  <si>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</si>
  <si>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</si>
  <si>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</si>
  <si>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</si>
  <si>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</si>
  <si>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</si>
  <si>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</si>
  <si>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</si>
  <si>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</si>
  <si>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</si>
  <si>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</si>
  <si>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</si>
  <si>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</si>
  <si>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</si>
  <si>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</si>
  <si>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</si>
  <si>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</si>
  <si>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</si>
  <si>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</si>
  <si>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</si>
  <si>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</si>
  <si>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</si>
  <si>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</si>
  <si>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</si>
  <si>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</si>
  <si>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</si>
  <si>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</si>
  <si>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</si>
  <si>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</si>
  <si>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</si>
  <si>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</si>
  <si>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</si>
  <si>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</si>
  <si>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</si>
  <si>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</si>
  <si>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</si>
  <si>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</si>
  <si>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</si>
  <si>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</si>
  <si>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</si>
  <si>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</si>
  <si>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</si>
  <si>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</si>
  <si>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</si>
  <si>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</si>
  <si>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</si>
  <si>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</si>
  <si>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</si>
  <si>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</si>
  <si>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</si>
  <si>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</si>
  <si>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</si>
  <si>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</si>
  <si>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</si>
  <si>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</si>
  <si>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</si>
  <si>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</si>
  <si>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</si>
  <si>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</si>
  <si>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</si>
  <si>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</si>
  <si>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</si>
  <si>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</si>
  <si>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</si>
  <si>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</si>
  <si>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</si>
  <si>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</si>
  <si>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</si>
  <si>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</si>
  <si>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</si>
  <si>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</si>
  <si>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</si>
  <si>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</si>
  <si>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</si>
  <si>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</si>
  <si>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</si>
  <si>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</si>
  <si>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</si>
  <si>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</si>
  <si>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</si>
  <si>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</si>
  <si>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</si>
  <si>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</si>
  <si>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</si>
  <si>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</si>
  <si>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</si>
  <si>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</si>
  <si>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</si>
  <si>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</si>
  <si>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</si>
  <si>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</si>
  <si>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</si>
  <si>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</si>
  <si>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</si>
  <si>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</si>
  <si>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</si>
  <si>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</si>
  <si>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</si>
  <si>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</si>
  <si>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</si>
  <si>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</si>
  <si>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</si>
  <si>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</si>
  <si>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</si>
  <si>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</si>
  <si>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</si>
  <si>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</si>
  <si>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</si>
  <si>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</si>
  <si>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</si>
  <si>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</si>
  <si>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</si>
  <si>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</si>
  <si>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</si>
  <si>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</si>
  <si>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</si>
  <si>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</si>
  <si>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</si>
  <si>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</si>
  <si>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</si>
  <si>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</si>
  <si>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</si>
  <si>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</si>
  <si>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</si>
  <si>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</si>
  <si>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</si>
  <si>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</si>
  <si>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</si>
  <si>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</si>
  <si>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</si>
  <si>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</si>
  <si>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</si>
  <si>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</si>
  <si>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</si>
  <si>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</si>
  <si>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</si>
  <si>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</si>
  <si>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</si>
  <si>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</si>
  <si>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</si>
  <si>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</si>
  <si>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</si>
  <si>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</si>
  <si>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</si>
  <si>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</si>
  <si>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</si>
  <si>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</si>
  <si>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</si>
  <si>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</si>
  <si>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</si>
  <si>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</si>
  <si>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</si>
  <si>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</si>
  <si>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</si>
  <si>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</si>
  <si>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</si>
  <si>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</si>
  <si>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</si>
  <si>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</si>
  <si>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</si>
  <si>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</si>
  <si>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</si>
  <si>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</si>
  <si>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</si>
  <si>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</si>
  <si>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</si>
  <si>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</si>
  <si>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</si>
  <si>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</si>
  <si>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</si>
  <si>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</si>
  <si>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</si>
  <si>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</si>
  <si>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</si>
  <si>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</si>
  <si>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</si>
  <si>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</si>
  <si>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</si>
  <si>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</si>
  <si>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</si>
  <si>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</si>
  <si>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</si>
  <si>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</si>
  <si>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</si>
  <si>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</si>
  <si>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</si>
  <si>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</si>
  <si>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</si>
  <si>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</si>
  <si>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</si>
  <si>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</si>
  <si>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</si>
  <si>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</si>
  <si>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</si>
  <si>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</si>
  <si>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</si>
  <si>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</si>
  <si>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</si>
  <si>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</si>
  <si>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</si>
  <si>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</si>
  <si>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</si>
  <si>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</si>
  <si>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</si>
  <si>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</si>
  <si>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</si>
  <si>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</si>
  <si>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</si>
  <si>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</si>
  <si>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</si>
  <si>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</si>
  <si>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</si>
  <si>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</si>
  <si>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</si>
  <si>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</si>
  <si>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</si>
  <si>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</si>
  <si>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</si>
  <si>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</si>
  <si>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</si>
  <si>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</si>
  <si>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</si>
  <si>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</si>
  <si>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</si>
  <si>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</si>
  <si>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</si>
  <si>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</si>
  <si>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</si>
  <si>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</si>
  <si>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</si>
  <si>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</si>
  <si>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</si>
  <si>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</si>
  <si>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</si>
  <si>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</si>
  <si>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</si>
  <si>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</si>
  <si>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</si>
  <si>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</si>
  <si>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</si>
  <si>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</si>
  <si>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</si>
  <si>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</si>
  <si>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</si>
  <si>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</si>
  <si>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</si>
  <si>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</si>
  <si>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</si>
  <si>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</si>
  <si>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</si>
  <si>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</si>
  <si>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</si>
  <si>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</si>
  <si>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</si>
  <si>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</si>
  <si>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</si>
  <si>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</si>
  <si>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</si>
  <si>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</si>
  <si>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</si>
  <si>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</si>
  <si>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</si>
  <si>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</si>
  <si>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</si>
  <si>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</si>
  <si>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</si>
  <si>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</si>
  <si>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</si>
  <si>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</si>
  <si>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</si>
  <si>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</si>
  <si>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</si>
  <si>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</si>
  <si>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</si>
  <si>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</si>
  <si>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</si>
  <si>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</si>
  <si>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</si>
  <si>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</si>
  <si>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</si>
  <si>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</si>
  <si>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</si>
  <si>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</si>
  <si>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</si>
  <si>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</si>
  <si>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</si>
  <si>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</si>
  <si>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</si>
  <si>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</si>
  <si>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</si>
  <si>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</si>
  <si>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</si>
  <si>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</si>
  <si>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</si>
  <si>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</si>
  <si>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</si>
  <si>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</si>
  <si>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</si>
  <si>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</si>
  <si>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</si>
  <si>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</si>
  <si>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</si>
  <si>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</si>
  <si>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</si>
  <si>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</si>
  <si>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</si>
  <si>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</si>
  <si>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</si>
  <si>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</si>
  <si>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</si>
  <si>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</si>
  <si>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</si>
  <si>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</si>
  <si>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</si>
  <si>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</si>
  <si>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</si>
  <si>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</si>
  <si>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</si>
  <si>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</si>
  <si>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</si>
  <si>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</si>
  <si>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</si>
  <si>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</si>
  <si>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</si>
  <si>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</si>
  <si>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</si>
  <si>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</si>
  <si>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</si>
  <si>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</si>
  <si>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</si>
  <si>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</si>
  <si>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</si>
  <si>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</si>
  <si>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</si>
  <si>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</si>
  <si>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</si>
  <si>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</si>
  <si>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</si>
  <si>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</si>
  <si>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</si>
  <si>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</si>
  <si>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</si>
  <si>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</si>
  <si>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</si>
  <si>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</si>
  <si>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</si>
  <si>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</si>
  <si>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</si>
  <si>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</si>
  <si>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</si>
  <si>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</si>
  <si>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</si>
  <si>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</si>
  <si>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</si>
  <si>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</si>
  <si>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</si>
  <si>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</si>
  <si>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</si>
  <si>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</si>
  <si>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</si>
  <si>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</si>
  <si>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</si>
  <si>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</si>
  <si>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</si>
  <si>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</si>
  <si>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</si>
  <si>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</si>
  <si>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</si>
  <si>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</si>
  <si>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</si>
  <si>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</si>
  <si>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</si>
  <si>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</si>
  <si>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</si>
  <si>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</si>
  <si>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</si>
  <si>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</si>
  <si>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</si>
  <si>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</si>
  <si>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</si>
  <si>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</si>
  <si>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</si>
  <si>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</si>
  <si>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</si>
  <si>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</si>
  <si>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</si>
  <si>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</si>
  <si>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</si>
  <si>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</si>
  <si>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</si>
  <si>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</si>
  <si>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</si>
  <si>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</si>
  <si>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</si>
  <si>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</si>
  <si>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</si>
  <si>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</si>
  <si>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</si>
  <si>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</si>
  <si>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</si>
  <si>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</si>
  <si>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</si>
  <si>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</si>
  <si>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</si>
  <si>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</si>
  <si>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</si>
  <si>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</si>
  <si>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</si>
  <si>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</si>
  <si>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</si>
  <si>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</si>
  <si>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</si>
  <si>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</si>
  <si>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</si>
  <si>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</si>
  <si>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</si>
  <si>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</si>
  <si>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</si>
  <si>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</si>
  <si>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</si>
  <si>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</si>
  <si>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</si>
  <si>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</si>
  <si>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</si>
  <si>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</si>
  <si>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</si>
  <si>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</si>
  <si>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</si>
  <si>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</si>
  <si>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</si>
  <si>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</si>
  <si>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</si>
  <si>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</si>
  <si>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</si>
  <si>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</si>
  <si>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</si>
  <si>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</si>
  <si>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</si>
  <si>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</si>
  <si>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</si>
  <si>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</si>
  <si>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</si>
  <si>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</si>
  <si>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</si>
  <si>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</si>
  <si>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</si>
  <si>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</si>
  <si>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</si>
  <si>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</si>
  <si>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</si>
  <si>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</si>
  <si>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</si>
  <si>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</si>
  <si>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</si>
  <si>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</si>
  <si>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</si>
  <si>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</si>
  <si>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</si>
  <si>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</si>
  <si>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</si>
  <si>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</si>
  <si>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</si>
  <si>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</si>
  <si>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</si>
  <si>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</si>
  <si>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</si>
  <si>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</si>
  <si>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</si>
  <si>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</si>
  <si>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</si>
  <si>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</si>
  <si>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</si>
  <si>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</si>
  <si>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</si>
  <si>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</si>
  <si>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</si>
  <si>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</si>
  <si>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</si>
  <si>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</si>
  <si>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</si>
  <si>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</si>
  <si>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</si>
  <si>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</si>
  <si>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</si>
  <si>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</si>
  <si>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</si>
  <si>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</si>
  <si>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</si>
  <si>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</si>
  <si>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</si>
  <si>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</si>
  <si>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</si>
  <si>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</si>
  <si>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</si>
  <si>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</si>
  <si>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</si>
  <si>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</si>
  <si>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</si>
  <si>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</si>
  <si>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</si>
  <si>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</si>
  <si>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</si>
  <si>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</si>
  <si>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</si>
  <si>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</si>
  <si>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</si>
  <si>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</si>
  <si>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</si>
  <si>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</si>
  <si>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</si>
  <si>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</si>
  <si>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</si>
  <si>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</si>
  <si>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</si>
  <si>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</si>
  <si>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</si>
  <si>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</si>
  <si>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</si>
  <si>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</si>
  <si>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</si>
  <si>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</si>
  <si>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</si>
  <si>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</si>
  <si>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</si>
  <si>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</si>
  <si>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</si>
  <si>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</si>
  <si>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</si>
  <si>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</si>
  <si>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</si>
  <si>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</si>
  <si>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</si>
  <si>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</si>
  <si>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</si>
  <si>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</si>
  <si>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</si>
  <si>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</si>
  <si>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</si>
  <si>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</si>
  <si>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</si>
  <si>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</si>
  <si>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</si>
  <si>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</si>
  <si>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</si>
  <si>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</si>
  <si>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</si>
  <si>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</si>
  <si>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</si>
  <si>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</si>
  <si>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</si>
  <si>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</si>
  <si>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</si>
  <si>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</si>
  <si>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</si>
  <si>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</si>
  <si>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</si>
  <si>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</si>
  <si>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</si>
  <si>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</si>
  <si>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</si>
  <si>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</si>
  <si>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</si>
  <si>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</si>
  <si>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</si>
  <si>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</si>
  <si>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</si>
  <si>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</si>
  <si>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</si>
  <si>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</si>
  <si>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</si>
  <si>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</si>
  <si>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</si>
  <si>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</si>
  <si>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</si>
  <si>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</si>
  <si>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</si>
  <si>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</si>
  <si>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</si>
  <si>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</si>
  <si>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</si>
  <si>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</si>
  <si>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</si>
  <si>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</si>
  <si>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</si>
  <si>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</si>
  <si>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</si>
  <si>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</si>
  <si>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</si>
  <si>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</si>
  <si>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</si>
  <si>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</si>
  <si>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</si>
  <si>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</si>
  <si>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</si>
  <si>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</si>
  <si>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</si>
  <si>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</si>
  <si>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</si>
  <si>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</si>
  <si>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</si>
  <si>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</si>
  <si>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</si>
  <si>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</si>
  <si>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</si>
  <si>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</si>
  <si>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</si>
  <si>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</si>
  <si>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</si>
  <si>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</si>
  <si>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</si>
  <si>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</si>
  <si>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</si>
  <si>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</si>
  <si>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</si>
  <si>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</si>
  <si>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</si>
  <si>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</si>
  <si>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</si>
  <si>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</si>
  <si>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</si>
  <si>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</si>
  <si>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</si>
  <si>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</si>
  <si>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</si>
  <si>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</si>
  <si>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</si>
  <si>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</si>
  <si>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</si>
  <si>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</si>
  <si>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</si>
  <si>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</si>
  <si>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</si>
  <si>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</si>
  <si>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</si>
  <si>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</si>
  <si>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</si>
  <si>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</si>
  <si>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</si>
  <si>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</si>
  <si>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</si>
  <si>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</si>
  <si>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</si>
  <si>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</si>
  <si>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</si>
  <si>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</si>
  <si>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</si>
  <si>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</si>
  <si>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</si>
  <si>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</si>
  <si>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</si>
  <si>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</si>
  <si>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</si>
  <si>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</si>
  <si>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</si>
  <si>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</si>
  <si>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</si>
  <si>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</si>
  <si>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</si>
  <si>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</si>
  <si>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</si>
  <si>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</si>
  <si>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</si>
  <si>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</si>
  <si>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</si>
  <si>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</si>
  <si>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</si>
  <si>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</si>
  <si>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</si>
  <si>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</si>
  <si>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</si>
  <si>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</si>
  <si>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</si>
  <si>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</si>
  <si>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</si>
  <si>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</si>
  <si>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</si>
  <si>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</si>
  <si>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</si>
  <si>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</si>
  <si>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</si>
  <si>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</si>
  <si>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</si>
  <si>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</si>
  <si>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</si>
  <si>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</si>
  <si>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</si>
  <si>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</si>
  <si>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</si>
  <si>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</si>
  <si>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</si>
  <si>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</si>
  <si>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</si>
  <si>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</si>
  <si>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</si>
  <si>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</si>
  <si>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</si>
  <si>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</si>
  <si>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</si>
  <si>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</si>
  <si>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</si>
  <si>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</si>
  <si>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</si>
  <si>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</si>
  <si>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</si>
  <si>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</si>
  <si>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</si>
  <si>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</si>
  <si>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</si>
  <si>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</si>
  <si>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</si>
  <si>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</si>
  <si>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</si>
  <si>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</si>
  <si>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</si>
  <si>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</si>
  <si>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</si>
  <si>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</si>
  <si>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</si>
  <si>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</si>
  <si>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</si>
  <si>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</si>
  <si>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</si>
  <si>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</si>
  <si>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</si>
  <si>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</si>
  <si>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</si>
  <si>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</si>
  <si>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</si>
  <si>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</si>
  <si>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</si>
  <si>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</si>
  <si>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</si>
  <si>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</si>
  <si>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</si>
  <si>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</si>
  <si>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</si>
  <si>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</si>
  <si>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</si>
  <si>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</si>
  <si>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</si>
  <si>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</si>
  <si>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</si>
  <si>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</si>
  <si>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</si>
  <si>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</si>
  <si>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</si>
  <si>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</si>
  <si>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</si>
  <si>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</si>
  <si>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</si>
  <si>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</si>
  <si>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</si>
  <si>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</si>
  <si>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</si>
  <si>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</si>
  <si>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</si>
  <si>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</si>
  <si>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</si>
  <si>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</si>
  <si>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</si>
  <si>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</si>
  <si>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</si>
  <si>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</si>
  <si>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</si>
  <si>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</si>
  <si>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</si>
  <si>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</si>
  <si>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</si>
  <si>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</si>
  <si>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</si>
  <si>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</si>
  <si>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</si>
  <si>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</si>
  <si>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</si>
  <si>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</si>
  <si>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</si>
  <si>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</si>
  <si>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</si>
  <si>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</si>
  <si>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</si>
  <si>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</si>
  <si>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</si>
  <si>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</si>
  <si>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</si>
  <si>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</si>
  <si>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</si>
  <si>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</si>
  <si>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</si>
  <si>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</si>
  <si>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</si>
  <si>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</si>
  <si>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</si>
  <si>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</si>
  <si>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</si>
  <si>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</si>
  <si>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</si>
  <si>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</si>
  <si>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</si>
  <si>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</si>
  <si>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</si>
  <si>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</si>
  <si>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</si>
  <si>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</si>
  <si>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</si>
  <si>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</si>
  <si>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</si>
  <si>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</si>
  <si>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</si>
  <si>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</si>
  <si>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</si>
  <si>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</si>
  <si>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</si>
  <si>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</si>
  <si>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</si>
  <si>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</si>
  <si>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</si>
  <si>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</si>
  <si>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</si>
  <si>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</si>
  <si>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</si>
  <si>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</si>
  <si>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</si>
  <si>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</si>
  <si>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</si>
  <si>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</si>
  <si>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</si>
  <si>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</si>
  <si>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</si>
  <si>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</si>
  <si>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</si>
  <si>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</si>
  <si>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</si>
  <si>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</si>
  <si>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</si>
  <si>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</si>
  <si>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</si>
  <si>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</si>
  <si>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</si>
  <si>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</si>
  <si>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</si>
  <si>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</si>
  <si>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</si>
  <si>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</si>
  <si>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</si>
  <si>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</si>
  <si>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</si>
  <si>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</si>
  <si>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</si>
  <si>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</si>
  <si>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</si>
  <si>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</si>
  <si>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</si>
  <si>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</si>
  <si>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</si>
  <si>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</si>
  <si>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</si>
  <si>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</si>
  <si>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</si>
  <si>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</si>
  <si>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</si>
  <si>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</si>
  <si>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</si>
  <si>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</si>
  <si>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</si>
  <si>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</si>
  <si>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</si>
  <si>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</si>
  <si>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</si>
  <si>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</si>
  <si>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</si>
  <si>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</si>
  <si>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</si>
  <si>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</si>
  <si>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</si>
  <si>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</si>
  <si>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</si>
  <si>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</si>
  <si>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</si>
  <si>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</si>
  <si>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</si>
  <si>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</si>
  <si>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</si>
  <si>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</si>
  <si>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</si>
  <si>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</si>
  <si>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</si>
  <si>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</si>
  <si>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</si>
  <si>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</si>
  <si>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</si>
  <si>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</si>
  <si>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</si>
  <si>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</si>
  <si>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</si>
  <si>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</si>
  <si>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</si>
  <si>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</si>
  <si>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</si>
  <si>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</si>
  <si>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</si>
  <si>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</si>
  <si>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</si>
  <si>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</si>
  <si>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</si>
  <si>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</si>
  <si>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</si>
  <si>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</si>
  <si>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</si>
  <si>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</si>
  <si>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</si>
  <si>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</si>
  <si>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</si>
  <si>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</si>
  <si>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</si>
  <si>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</si>
  <si>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</si>
  <si>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</si>
  <si>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</si>
  <si>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</si>
  <si>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</si>
  <si>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</si>
  <si>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</si>
  <si>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</si>
  <si>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</si>
  <si>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</si>
  <si>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</si>
  <si>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</si>
  <si>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</si>
  <si>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</si>
  <si>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</si>
  <si>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</si>
  <si>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</si>
  <si>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</si>
  <si>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</si>
  <si>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</si>
  <si>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</si>
  <si>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</si>
  <si>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</si>
  <si>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</si>
  <si>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</si>
  <si>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</si>
  <si>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</si>
  <si>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</si>
  <si>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</si>
  <si>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</si>
  <si>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</si>
  <si>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</si>
  <si>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</si>
  <si>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</si>
  <si>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</si>
  <si>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</si>
  <si>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</si>
  <si>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</si>
  <si>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</si>
  <si>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</si>
  <si>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</si>
  <si>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</si>
  <si>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</si>
  <si>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</si>
  <si>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</si>
  <si>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</si>
  <si>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</si>
  <si>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</si>
  <si>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</si>
  <si>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</si>
  <si>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</si>
  <si>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</si>
  <si>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</si>
  <si>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</si>
  <si>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</si>
  <si>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</si>
  <si>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</si>
  <si>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</si>
  <si>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</si>
  <si>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</si>
  <si>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</si>
  <si>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</si>
  <si>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</si>
  <si>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</si>
  <si>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</si>
  <si>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</si>
  <si>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</si>
  <si>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</si>
  <si>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</si>
  <si>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</si>
  <si>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</si>
  <si>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</si>
  <si>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</si>
  <si>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</si>
  <si>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</si>
  <si>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</si>
  <si>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</si>
  <si>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</si>
  <si>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</si>
  <si>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</si>
  <si>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</si>
  <si>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</si>
  <si>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</si>
  <si>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</si>
  <si>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</si>
  <si>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</si>
  <si>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</si>
  <si>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</si>
  <si>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</si>
  <si>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</si>
  <si>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</si>
  <si>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</si>
  <si>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</si>
  <si>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</si>
  <si>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</si>
  <si>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</si>
  <si>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</si>
  <si>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</si>
  <si>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</si>
  <si>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</si>
  <si>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</si>
  <si>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</si>
  <si>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</si>
  <si>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</si>
  <si>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</si>
  <si>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</si>
  <si>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</si>
  <si>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</si>
  <si>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</si>
  <si>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</si>
  <si>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</si>
  <si>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</si>
  <si>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</si>
  <si>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</si>
  <si>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</si>
  <si>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</si>
  <si>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</si>
  <si>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</si>
  <si>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</si>
  <si>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</si>
  <si>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</si>
  <si>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</si>
  <si>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</si>
  <si>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</si>
  <si>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</si>
  <si>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</si>
  <si>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</si>
  <si>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</si>
  <si>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</si>
  <si>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</si>
  <si>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</si>
  <si>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</si>
  <si>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</si>
  <si>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</si>
  <si>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</si>
  <si>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</si>
  <si>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</si>
  <si>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</si>
  <si>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</si>
  <si>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</si>
  <si>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</si>
  <si>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</si>
  <si>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</si>
  <si>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</si>
  <si>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</si>
  <si>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</si>
  <si>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</si>
  <si>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</si>
  <si>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</si>
  <si>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</si>
  <si>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</si>
  <si>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</si>
  <si>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</si>
  <si>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</si>
  <si>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</si>
  <si>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</si>
  <si>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</si>
  <si>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</si>
  <si>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</si>
  <si>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</si>
  <si>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</si>
  <si>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</si>
  <si>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</si>
  <si>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</si>
  <si>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</si>
  <si>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</si>
  <si>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</si>
  <si>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</si>
  <si>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</si>
  <si>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</si>
  <si>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</si>
  <si>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</si>
  <si>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</si>
  <si>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</si>
  <si>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</si>
  <si>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</si>
  <si>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</si>
  <si>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</si>
  <si>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</si>
  <si>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</si>
  <si>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</si>
  <si>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</si>
  <si>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</si>
  <si>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</si>
  <si>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</si>
  <si>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</si>
  <si>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</si>
  <si>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</si>
  <si>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</si>
  <si>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</si>
  <si>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</si>
  <si>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</si>
  <si>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</si>
  <si>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</si>
  <si>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</si>
  <si>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</si>
  <si>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</si>
  <si>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</si>
  <si>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</si>
  <si>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</si>
  <si>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</si>
  <si>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</si>
  <si>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</si>
  <si>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</si>
  <si>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</si>
  <si>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</si>
  <si>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</si>
  <si>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</si>
  <si>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</si>
  <si>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</si>
  <si>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</si>
  <si>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</si>
  <si>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</si>
  <si>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</si>
  <si>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</si>
  <si>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</si>
  <si>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</si>
  <si>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</si>
  <si>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</si>
  <si>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</si>
  <si>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</si>
  <si>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</si>
  <si>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</si>
  <si>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</si>
  <si>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</si>
  <si>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</si>
  <si>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</si>
  <si>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</si>
  <si>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</si>
  <si>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</si>
  <si>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</si>
  <si>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</si>
  <si>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</si>
  <si>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</si>
  <si>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</si>
  <si>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</si>
  <si>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</si>
  <si>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</si>
  <si>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</si>
  <si>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</si>
  <si>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</si>
  <si>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</si>
  <si>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</si>
  <si>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</si>
  <si>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</si>
  <si>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</si>
  <si>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</si>
  <si>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</si>
  <si>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</si>
  <si>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</si>
  <si>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</si>
  <si>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</si>
  <si>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</si>
  <si>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</si>
  <si>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</si>
  <si>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</si>
  <si>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</si>
  <si>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</si>
  <si>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</si>
  <si>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</si>
  <si>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</si>
  <si>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</si>
  <si>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</si>
  <si>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</si>
  <si>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</si>
  <si>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</si>
  <si>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</si>
  <si>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</si>
  <si>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</si>
  <si>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</si>
  <si>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</si>
  <si>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</si>
  <si>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</si>
  <si>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</si>
  <si>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</si>
  <si>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</si>
  <si>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</si>
  <si>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</si>
  <si>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</si>
  <si>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</si>
  <si>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</si>
  <si>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</si>
  <si>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</si>
  <si>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</si>
  <si>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</si>
  <si>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</si>
  <si>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</si>
  <si>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</si>
  <si>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</si>
  <si>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</si>
  <si>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</si>
  <si>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</si>
  <si>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</si>
  <si>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</si>
  <si>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</si>
  <si>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</si>
  <si>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</si>
  <si>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</si>
  <si>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</si>
  <si>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</si>
  <si>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</si>
  <si>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</si>
  <si>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</si>
  <si>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</si>
  <si>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</si>
  <si>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</si>
  <si>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</si>
  <si>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</si>
  <si>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</si>
  <si>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</si>
  <si>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</si>
  <si>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</si>
  <si>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</si>
  <si>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</si>
  <si>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</si>
  <si>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</si>
  <si>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</si>
  <si>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</si>
  <si>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</si>
  <si>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</si>
  <si>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</si>
  <si>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</si>
  <si>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</si>
  <si>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</si>
  <si>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</si>
  <si>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</si>
  <si>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</si>
  <si>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</si>
  <si>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</si>
  <si>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</si>
  <si>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</si>
  <si>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</si>
  <si>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</si>
  <si>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</si>
  <si>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</si>
  <si>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</si>
  <si>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</si>
  <si>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</si>
  <si>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</si>
  <si>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</si>
  <si>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</si>
  <si>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</si>
  <si>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</si>
  <si>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</si>
  <si>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</si>
  <si>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</si>
  <si>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</si>
  <si>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</si>
  <si>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</si>
  <si>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</si>
  <si>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</si>
  <si>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</si>
  <si>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</si>
  <si>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</si>
  <si>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</si>
  <si>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</si>
  <si>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</si>
  <si>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</si>
  <si>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</si>
  <si>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</si>
  <si>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</si>
  <si>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</si>
  <si>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</si>
  <si>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</si>
  <si>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</si>
  <si>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</si>
  <si>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</si>
  <si>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</si>
  <si>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</si>
  <si>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</si>
  <si>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</si>
  <si>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</si>
  <si>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</si>
  <si>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</si>
  <si>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</si>
  <si>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</si>
  <si>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</si>
  <si>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</si>
  <si>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</si>
  <si>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</si>
  <si>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</si>
  <si>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</si>
  <si>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</si>
  <si>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</si>
  <si>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</si>
  <si>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</si>
  <si>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</si>
  <si>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</si>
  <si>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</si>
  <si>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</si>
  <si>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</si>
  <si>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</si>
  <si>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</si>
  <si>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</si>
  <si>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</si>
  <si>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</si>
  <si>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</si>
  <si>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</si>
  <si>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</si>
  <si>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</si>
  <si>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</si>
  <si>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</si>
  <si>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</si>
  <si>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</si>
  <si>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</si>
  <si>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</si>
  <si>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</si>
  <si>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</si>
  <si>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</si>
  <si>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</si>
  <si>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</si>
  <si>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</si>
  <si>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</si>
  <si>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</si>
  <si>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</si>
  <si>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</si>
  <si>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</si>
  <si>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</si>
  <si>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</si>
  <si>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</si>
  <si>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</si>
  <si>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</si>
  <si>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</si>
  <si>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</si>
  <si>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</si>
  <si>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</si>
  <si>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</si>
  <si>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</si>
  <si>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</si>
  <si>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</si>
  <si>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</si>
  <si>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</si>
  <si>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</si>
  <si>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</si>
  <si>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</si>
  <si>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</si>
  <si>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</si>
  <si>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</si>
  <si>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</si>
  <si>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</si>
  <si>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</si>
  <si>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</si>
  <si>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</si>
  <si>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</si>
  <si>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</si>
  <si>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</si>
  <si>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</si>
  <si>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</si>
  <si>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</si>
  <si>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</si>
  <si>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</si>
  <si>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</si>
  <si>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</si>
  <si>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</si>
  <si>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</si>
  <si>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</si>
  <si>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</si>
  <si>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</si>
  <si>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</si>
  <si>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</si>
  <si>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</si>
  <si>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</si>
  <si>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</si>
  <si>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</si>
  <si>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</si>
  <si>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</si>
  <si>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</si>
  <si>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</si>
  <si>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</si>
  <si>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</si>
  <si>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</si>
  <si>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</si>
  <si>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</si>
  <si>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</si>
  <si>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</si>
  <si>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</si>
  <si>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</si>
  <si>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</si>
  <si>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</si>
  <si>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</si>
  <si>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</si>
  <si>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</si>
  <si>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</si>
  <si>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</si>
  <si>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</si>
  <si>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</si>
  <si>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</si>
  <si>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</si>
  <si>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</si>
  <si>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</si>
  <si>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</si>
  <si>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</si>
  <si>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</si>
  <si>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</si>
  <si>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</si>
  <si>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</si>
  <si>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</si>
  <si>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</si>
  <si>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</si>
  <si>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</si>
  <si>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</si>
  <si>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</si>
  <si>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</si>
  <si>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</si>
  <si>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</si>
  <si>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</si>
  <si>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</si>
  <si>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</si>
  <si>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</si>
  <si>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</si>
  <si>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</si>
  <si>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</si>
  <si>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</si>
  <si>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</si>
  <si>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</si>
  <si>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</si>
  <si>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</si>
  <si>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</si>
  <si>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</si>
  <si>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</si>
  <si>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</si>
  <si>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</si>
  <si>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</si>
  <si>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</si>
  <si>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</si>
  <si>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</si>
  <si>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</si>
  <si>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</si>
  <si>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</si>
  <si>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</si>
  <si>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</si>
  <si>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</si>
  <si>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</si>
  <si>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</si>
  <si>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</si>
  <si>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</si>
  <si>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</si>
  <si>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</si>
  <si>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</si>
  <si>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</si>
  <si>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</si>
  <si>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</si>
  <si>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</si>
  <si>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</si>
  <si>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</si>
  <si>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</si>
  <si>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</si>
  <si>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</si>
  <si>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</si>
  <si>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</si>
  <si>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</si>
  <si>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</si>
  <si>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</si>
  <si>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</si>
  <si>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</si>
  <si>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</si>
  <si>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</si>
  <si>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</si>
  <si>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</si>
  <si>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</si>
  <si>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</si>
  <si>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</si>
  <si>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</si>
  <si>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</si>
  <si>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</si>
  <si>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</si>
  <si>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</si>
  <si>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</si>
  <si>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</si>
  <si>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</si>
  <si>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</si>
  <si>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</si>
  <si>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</si>
  <si>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</si>
  <si>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</si>
  <si>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</si>
  <si>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</si>
  <si>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</si>
  <si>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</si>
  <si>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</si>
  <si>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</si>
  <si>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</si>
  <si>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</si>
  <si>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</si>
  <si>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</si>
  <si>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</si>
  <si>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</si>
  <si>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</si>
  <si>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</si>
  <si>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</si>
  <si>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</si>
  <si>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</si>
  <si>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</si>
  <si>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</si>
  <si>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</si>
  <si>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</si>
  <si>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</si>
  <si>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</si>
  <si>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</si>
  <si>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</si>
  <si>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</si>
  <si>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</si>
  <si>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</si>
  <si>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</si>
  <si>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</si>
  <si>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</si>
  <si>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</si>
  <si>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</si>
  <si>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</si>
  <si>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</si>
  <si>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</si>
  <si>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</si>
  <si>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</si>
  <si>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</si>
  <si>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</si>
  <si>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</si>
  <si>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</si>
  <si>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</si>
  <si>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</si>
  <si>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</si>
  <si>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</si>
  <si>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</si>
  <si>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</si>
  <si>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</si>
  <si>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</si>
  <si>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</si>
  <si>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</si>
  <si>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</si>
  <si>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</si>
  <si>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</si>
  <si>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</si>
  <si>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</si>
  <si>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</si>
  <si>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</si>
  <si>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</si>
  <si>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</si>
  <si>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</si>
  <si>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</si>
  <si>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</si>
  <si>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</si>
  <si>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</si>
  <si>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</si>
  <si>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</si>
  <si>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</si>
  <si>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</si>
  <si>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</si>
  <si>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</si>
  <si>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</si>
  <si>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</si>
  <si>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</si>
  <si>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</si>
  <si>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</si>
  <si>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</si>
  <si>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</si>
  <si>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</si>
  <si>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</si>
  <si>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</si>
  <si>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</si>
  <si>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</si>
  <si>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</si>
  <si>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</si>
  <si>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</si>
  <si>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</si>
  <si>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</si>
  <si>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</si>
  <si>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</si>
  <si>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</si>
  <si>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</si>
  <si>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</si>
  <si>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</si>
  <si>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</si>
  <si>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</si>
  <si>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</si>
  <si>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</si>
  <si>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</si>
  <si>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</si>
  <si>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</si>
  <si>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</si>
  <si>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</si>
  <si>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</si>
  <si>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</si>
  <si>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</si>
  <si>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</si>
  <si>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</si>
  <si>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</si>
  <si>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</si>
  <si>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</si>
  <si>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</si>
  <si>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</si>
  <si>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</si>
  <si>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</si>
  <si>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</si>
  <si>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</si>
  <si>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</si>
  <si>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</si>
  <si>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</si>
  <si>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</si>
  <si>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</si>
  <si>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</si>
  <si>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</si>
  <si>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</si>
  <si>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</si>
  <si>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</si>
  <si>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</si>
  <si>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</si>
  <si>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</si>
  <si>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</si>
  <si>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</si>
  <si>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</si>
  <si>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</si>
  <si>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</si>
  <si>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</si>
  <si>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</si>
  <si>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</si>
  <si>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</si>
  <si>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</si>
  <si>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</si>
  <si>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</si>
  <si>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</si>
  <si>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</si>
  <si>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</si>
  <si>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</si>
  <si>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</si>
  <si>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</si>
  <si>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</si>
  <si>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</si>
  <si>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</si>
  <si>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</si>
  <si>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</si>
  <si>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</si>
  <si>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</si>
  <si>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</si>
  <si>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</si>
  <si>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</si>
  <si>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</si>
  <si>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</si>
  <si>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</si>
  <si>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</si>
  <si>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</si>
  <si>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</si>
  <si>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</si>
  <si>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</si>
  <si>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</si>
  <si>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</si>
  <si>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</si>
  <si>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</si>
  <si>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</si>
  <si>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</si>
  <si>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</si>
  <si>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</si>
  <si>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</si>
  <si>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</si>
  <si>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</si>
  <si>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</si>
  <si>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</si>
  <si>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</si>
  <si>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</si>
  <si>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</si>
  <si>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</si>
  <si>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</si>
  <si>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</si>
  <si>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</si>
  <si>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</si>
  <si>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</si>
  <si>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</si>
  <si>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</si>
  <si>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</si>
  <si>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</si>
  <si>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</si>
  <si>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</si>
  <si>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</si>
  <si>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</si>
  <si>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</si>
  <si>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</si>
  <si>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</si>
  <si>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</si>
  <si>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</si>
  <si>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</si>
  <si>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</si>
  <si>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</si>
  <si>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</si>
  <si>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</si>
  <si>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</si>
  <si>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</si>
  <si>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</si>
  <si>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</si>
  <si>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</si>
  <si>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</si>
  <si>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</si>
  <si>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</si>
  <si>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</si>
  <si>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</si>
  <si>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</si>
  <si>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</si>
  <si>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</si>
  <si>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</si>
  <si>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</si>
  <si>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</si>
  <si>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</si>
  <si>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</si>
  <si>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</si>
  <si>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</si>
  <si>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</si>
  <si>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</si>
  <si>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</si>
  <si>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</si>
  <si>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</si>
  <si>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</si>
  <si>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</si>
  <si>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</si>
  <si>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</si>
  <si>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</si>
  <si>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</si>
  <si>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</si>
  <si>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</si>
  <si>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</si>
  <si>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</si>
  <si>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</si>
  <si>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</si>
  <si>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</si>
  <si>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</si>
  <si>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</si>
  <si>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</si>
  <si>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</si>
  <si>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</si>
  <si>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</si>
  <si>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</si>
  <si>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</si>
  <si>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</si>
  <si>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</si>
  <si>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</si>
  <si>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</si>
  <si>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</si>
  <si>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</si>
  <si>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</si>
  <si>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</si>
  <si>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</si>
  <si>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</si>
  <si>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</si>
  <si>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</si>
  <si>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</si>
  <si>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</si>
  <si>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</si>
  <si>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</si>
  <si>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</si>
  <si>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</si>
  <si>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</si>
  <si>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</si>
  <si>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</si>
  <si>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</si>
  <si>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</si>
  <si>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</si>
  <si>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</si>
  <si>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</si>
  <si>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</si>
  <si>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</si>
  <si>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</si>
  <si>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</si>
  <si>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</si>
  <si>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</si>
  <si>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</si>
  <si>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</si>
  <si>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</si>
  <si>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</si>
  <si>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</si>
  <si>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</si>
  <si>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</si>
  <si>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</si>
  <si>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</si>
  <si>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</si>
  <si>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</si>
  <si>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</si>
  <si>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</si>
  <si>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</si>
  <si>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</si>
  <si>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</si>
  <si>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</si>
  <si>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</si>
  <si>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</si>
  <si>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</si>
  <si>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</si>
  <si>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</si>
  <si>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</si>
  <si>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</si>
  <si>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</si>
  <si>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</si>
  <si>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</si>
  <si>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</si>
  <si>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</si>
  <si>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</si>
  <si>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</si>
  <si>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</si>
  <si>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</si>
  <si>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</si>
  <si>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</si>
  <si>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</si>
  <si>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</si>
  <si>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</si>
  <si>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</si>
  <si>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</si>
  <si>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</si>
  <si>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</si>
  <si>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</si>
  <si>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</si>
  <si>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</si>
  <si>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</si>
  <si>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</si>
  <si>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</si>
  <si>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</si>
  <si>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</si>
  <si>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</si>
  <si>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</si>
  <si>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</si>
  <si>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</si>
  <si>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</si>
  <si>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</si>
  <si>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</si>
  <si>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</si>
  <si>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</si>
  <si>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</si>
  <si>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</si>
  <si>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</si>
  <si>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</si>
  <si>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</si>
  <si>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</si>
  <si>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</si>
  <si>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</si>
  <si>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</si>
  <si>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</si>
  <si>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</si>
  <si>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</si>
  <si>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</si>
  <si>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</si>
  <si>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</si>
  <si>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</si>
  <si>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</si>
  <si>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</si>
  <si>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</si>
  <si>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</si>
  <si>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</si>
  <si>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</si>
  <si>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</si>
  <si>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</si>
  <si>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</si>
  <si>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</si>
  <si>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</si>
  <si>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</si>
  <si>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</si>
  <si>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</si>
  <si>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</si>
  <si>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</si>
  <si>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</si>
  <si>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</si>
  <si>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</si>
  <si>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</si>
  <si>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</si>
  <si>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</si>
  <si>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</si>
  <si>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</si>
  <si>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</si>
  <si>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</si>
  <si>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</si>
  <si>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</si>
  <si>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</si>
  <si>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</si>
  <si>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</si>
  <si>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</si>
  <si>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</si>
  <si>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</si>
  <si>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</si>
  <si>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</si>
  <si>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</si>
  <si>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</si>
  <si>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</si>
  <si>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</si>
  <si>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</si>
  <si>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</si>
  <si>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</si>
  <si>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</si>
  <si>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</si>
  <si>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</si>
  <si>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</si>
  <si>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</si>
  <si>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</si>
  <si>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</si>
  <si>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</si>
  <si>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</si>
  <si>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</si>
  <si>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</si>
  <si>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</si>
  <si>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</si>
  <si>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</si>
  <si>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</si>
  <si>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</si>
  <si>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</si>
  <si>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</si>
  <si>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</si>
  <si>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</si>
  <si>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</si>
  <si>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</si>
  <si>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</si>
  <si>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</si>
  <si>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</si>
  <si>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</si>
  <si>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</si>
  <si>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</si>
  <si>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</si>
  <si>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</si>
  <si>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</si>
  <si>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</si>
  <si>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</si>
  <si>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</si>
  <si>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</si>
  <si>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</si>
  <si>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</si>
  <si>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</si>
  <si>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</si>
  <si>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</si>
  <si>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</si>
  <si>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</si>
  <si>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</si>
  <si>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</si>
  <si>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</si>
  <si>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</si>
  <si>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</si>
  <si>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</si>
  <si>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</si>
  <si>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</si>
  <si>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</si>
  <si>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</si>
  <si>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</si>
  <si>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</si>
  <si>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</si>
  <si>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</si>
  <si>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</si>
  <si>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</si>
  <si>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</si>
  <si>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</si>
  <si>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</si>
  <si>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</si>
  <si>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</si>
  <si>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</si>
  <si>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</si>
  <si>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</si>
  <si>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</si>
  <si>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</si>
  <si>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</si>
  <si>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</si>
  <si>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</si>
  <si>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</si>
  <si>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</si>
  <si>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</si>
  <si>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</si>
  <si>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</si>
  <si>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</si>
  <si>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</si>
  <si>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</si>
  <si>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</si>
  <si>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</si>
  <si>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</si>
  <si>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</si>
  <si>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</si>
  <si>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</si>
  <si>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</si>
  <si>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</si>
  <si>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</si>
  <si>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</si>
  <si>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</si>
  <si>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</si>
  <si>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</si>
  <si>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</si>
  <si>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</si>
  <si>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</si>
  <si>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</si>
  <si>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</si>
  <si>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</si>
  <si>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</si>
  <si>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</si>
  <si>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</si>
  <si>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</si>
  <si>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</si>
  <si>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</si>
  <si>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</si>
  <si>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</si>
  <si>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</si>
  <si>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</si>
  <si>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</si>
  <si>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</si>
  <si>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</si>
  <si>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</si>
  <si>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</si>
  <si>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</si>
  <si>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</si>
  <si>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</si>
  <si>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</si>
  <si>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</si>
  <si>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</si>
  <si>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</si>
  <si>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</si>
  <si>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</si>
  <si>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</si>
  <si>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</si>
  <si>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</si>
  <si>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</si>
  <si>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</si>
  <si>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</si>
  <si>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</si>
  <si>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</si>
  <si>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</si>
  <si>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</si>
  <si>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</si>
  <si>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</si>
  <si>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</si>
  <si>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</si>
  <si>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</si>
  <si>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</si>
  <si>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</si>
  <si>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</si>
  <si>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</si>
  <si>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</si>
  <si>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</si>
  <si>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</si>
  <si>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</si>
  <si>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</si>
  <si>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</si>
  <si>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</si>
  <si>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</si>
  <si>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</si>
  <si>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</si>
  <si>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</si>
  <si>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</si>
  <si>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</si>
  <si>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</si>
  <si>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</si>
  <si>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</si>
  <si>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</si>
  <si>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</si>
  <si>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</si>
  <si>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</si>
  <si>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</si>
  <si>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</si>
  <si>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</si>
  <si>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</si>
  <si>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</si>
  <si>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</si>
  <si>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</si>
  <si>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</si>
  <si>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</si>
  <si>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</si>
  <si>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</si>
  <si>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</si>
  <si>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</si>
  <si>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</si>
  <si>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</si>
  <si>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</si>
  <si>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</si>
  <si>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</si>
  <si>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</si>
  <si>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</si>
  <si>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</si>
  <si>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</si>
  <si>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</si>
  <si>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</si>
  <si>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</si>
  <si>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</si>
  <si>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</si>
  <si>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</si>
  <si>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</si>
  <si>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</si>
  <si>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</si>
  <si>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</si>
  <si>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</si>
  <si>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</si>
  <si>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</si>
  <si>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</si>
  <si>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</si>
  <si>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</si>
  <si>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</si>
  <si>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V L.P.</t>
  </si>
  <si>
    <t>Gad</t>
  </si>
  <si>
    <t>GESM Via Maris Limited Partnership</t>
  </si>
  <si>
    <t>Green Lantern GL II LP</t>
  </si>
  <si>
    <t>Kedma Capital III</t>
  </si>
  <si>
    <t>Noy 4 Infrastructure and energy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</si>
  <si>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</si>
  <si>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</si>
  <si>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</si>
  <si>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</si>
  <si>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</si>
  <si>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</si>
  <si>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IV</t>
  </si>
  <si>
    <t>Vintage fund of funds ISRAEL V</t>
  </si>
  <si>
    <t>Yesodot Gimmel</t>
  </si>
  <si>
    <t>Yesodot Senior Co Invest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</si>
  <si>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</si>
  <si>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</si>
  <si>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</si>
  <si>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</si>
  <si>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</si>
  <si>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</si>
  <si>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</si>
  <si>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</si>
  <si>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</si>
  <si>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</si>
  <si>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</si>
  <si>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</si>
  <si>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</si>
  <si>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</si>
  <si>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</si>
  <si>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</si>
  <si>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</si>
  <si>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</si>
  <si>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</si>
  <si>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</si>
  <si>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</si>
  <si>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</si>
  <si>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</si>
  <si>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</si>
  <si>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</si>
  <si>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</si>
  <si>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Faropoint III FEEDER 6</t>
  </si>
  <si>
    <t>Portfolio EDGE</t>
  </si>
  <si>
    <t>Waterton Residential P V XIII</t>
  </si>
  <si>
    <t>חשבון ריט WATERTON EDGE</t>
  </si>
  <si>
    <t>83North FXV III, L.P.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</si>
  <si>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</si>
  <si>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</si>
  <si>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</si>
  <si>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</si>
  <si>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</si>
  <si>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</si>
  <si>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</si>
  <si>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</si>
  <si>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</si>
  <si>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</si>
  <si>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</si>
  <si>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</si>
  <si>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</si>
  <si>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</si>
  <si>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</si>
  <si>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</si>
  <si>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</si>
  <si>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</si>
  <si>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</si>
  <si>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</si>
  <si>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</si>
  <si>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</si>
  <si>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</si>
  <si>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</si>
  <si>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</si>
  <si>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</si>
  <si>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</si>
  <si>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</si>
  <si>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</si>
  <si>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</si>
  <si>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</si>
  <si>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</si>
  <si>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</si>
  <si>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</si>
  <si>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</si>
  <si>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</si>
  <si>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</si>
  <si>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</si>
  <si>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</si>
  <si>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</si>
  <si>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</si>
  <si>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</si>
  <si>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</si>
  <si>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</si>
  <si>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</si>
  <si>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</si>
  <si>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</si>
  <si>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</si>
  <si>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</si>
  <si>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</si>
  <si>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</si>
  <si>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</si>
  <si>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</si>
  <si>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</si>
  <si>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</si>
  <si>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</si>
  <si>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</si>
  <si>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</si>
  <si>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</si>
  <si>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</si>
  <si>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</si>
  <si>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</si>
  <si>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</si>
  <si>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</si>
  <si>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</si>
  <si>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</si>
  <si>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</si>
  <si>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</si>
  <si>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</si>
  <si>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</si>
  <si>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</si>
  <si>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</si>
  <si>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</si>
  <si>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</si>
  <si>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</si>
  <si>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</si>
  <si>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</si>
  <si>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</si>
  <si>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</si>
  <si>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</si>
  <si>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</si>
  <si>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</si>
  <si>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</si>
  <si>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</si>
  <si>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</si>
  <si>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</si>
  <si>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</si>
  <si>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</si>
  <si>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</si>
  <si>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</si>
  <si>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 C</t>
  </si>
  <si>
    <t>IK Small Cap Fund II No.1 SCSp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</si>
  <si>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</si>
  <si>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</si>
  <si>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</si>
  <si>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</si>
  <si>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</si>
  <si>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</si>
  <si>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</si>
  <si>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</si>
  <si>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</si>
  <si>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</si>
  <si>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</si>
  <si>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</si>
  <si>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</si>
  <si>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</si>
  <si>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</si>
  <si>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</si>
  <si>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</si>
  <si>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</si>
  <si>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</t>
  </si>
  <si>
    <t>KKR THOR CO INVEST LP</t>
  </si>
  <si>
    <t>Klirmark III</t>
  </si>
  <si>
    <t>Klirmark Opportunity Fund IV</t>
  </si>
  <si>
    <t>KSO</t>
  </si>
  <si>
    <t>Lightspeed Venture Partners Select IV, L.P.</t>
  </si>
  <si>
    <t>Lightspeed Venture Partners XIII, L.P.</t>
  </si>
  <si>
    <t>LS POWER FUND IV F2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</si>
  <si>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</si>
  <si>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</si>
  <si>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</si>
  <si>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</si>
  <si>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</si>
  <si>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</si>
  <si>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</si>
  <si>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</si>
  <si>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</si>
  <si>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</si>
  <si>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</si>
  <si>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</si>
  <si>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</si>
  <si>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</si>
  <si>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</si>
  <si>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</si>
  <si>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</si>
  <si>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</si>
  <si>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</si>
  <si>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</si>
  <si>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</si>
  <si>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</si>
  <si>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</si>
  <si>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</si>
  <si>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</si>
  <si>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</si>
  <si>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</si>
  <si>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</si>
  <si>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</si>
  <si>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</si>
  <si>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</si>
  <si>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</si>
  <si>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</si>
  <si>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</si>
  <si>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</si>
  <si>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</si>
  <si>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</si>
  <si>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</si>
  <si>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</si>
  <si>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X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</si>
  <si>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</si>
  <si>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</si>
  <si>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</si>
  <si>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</si>
  <si>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</si>
  <si>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</si>
  <si>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</si>
  <si>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</si>
  <si>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</si>
  <si>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Vintage Fund of Funds V ACCESS</t>
  </si>
  <si>
    <t>Vintage Fund of Funds VI Access</t>
  </si>
  <si>
    <t>Vintage Fund of Funds VII (Access) LP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</si>
  <si>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</si>
  <si>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</si>
  <si>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</si>
  <si>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</si>
  <si>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</si>
  <si>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</si>
  <si>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</si>
  <si>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</si>
  <si>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</si>
  <si>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</si>
  <si>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</si>
  <si>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</si>
  <si>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</si>
  <si>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</si>
  <si>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</si>
  <si>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</si>
  <si>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</si>
  <si>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</si>
  <si>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</si>
  <si>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</si>
  <si>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</si>
  <si>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</si>
  <si>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</si>
  <si>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</si>
  <si>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</si>
  <si>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</si>
  <si>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</si>
  <si>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</si>
  <si>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</si>
  <si>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</si>
  <si>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</si>
  <si>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</si>
  <si>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</si>
  <si>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</si>
  <si>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</si>
  <si>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</si>
  <si>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</si>
  <si>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</si>
  <si>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</si>
  <si>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</si>
  <si>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</si>
  <si>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</si>
  <si>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</si>
  <si>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</si>
  <si>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</si>
  <si>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</si>
  <si>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</si>
  <si>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</si>
  <si>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</si>
  <si>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</si>
  <si>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</si>
  <si>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</si>
  <si>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</si>
  <si>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</si>
  <si>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</si>
  <si>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</si>
  <si>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</si>
  <si>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</si>
  <si>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</si>
  <si>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</si>
  <si>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</si>
  <si>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</si>
  <si>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</si>
  <si>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</si>
  <si>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</si>
  <si>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</si>
  <si>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</si>
  <si>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</si>
  <si>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</si>
  <si>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</si>
  <si>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</si>
  <si>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</si>
  <si>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</si>
  <si>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</si>
  <si>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</si>
  <si>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</si>
  <si>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</si>
  <si>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</si>
  <si>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</si>
  <si>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</si>
  <si>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</si>
  <si>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</si>
  <si>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</si>
  <si>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</si>
  <si>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</si>
  <si>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</si>
  <si>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</si>
  <si>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</si>
  <si>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</si>
  <si>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</si>
  <si>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</si>
  <si>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</si>
  <si>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</si>
  <si>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</si>
  <si>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</si>
  <si>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</si>
  <si>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</si>
  <si>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</si>
  <si>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</si>
  <si>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</si>
  <si>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</si>
  <si>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</si>
  <si>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</si>
  <si>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</si>
  <si>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</si>
  <si>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</si>
  <si>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</si>
  <si>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</si>
  <si>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</si>
  <si>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</si>
  <si>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</si>
  <si>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</si>
  <si>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</si>
  <si>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</si>
  <si>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</si>
  <si>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</si>
  <si>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</si>
  <si>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</si>
  <si>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</si>
  <si>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</si>
  <si>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</si>
  <si>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</si>
  <si>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</si>
  <si>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</si>
  <si>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</si>
  <si>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</si>
  <si>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</si>
  <si>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</si>
  <si>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</si>
  <si>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</si>
  <si>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</si>
  <si>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</si>
  <si>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</si>
  <si>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</si>
  <si>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</si>
  <si>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</si>
  <si>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</si>
  <si>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</si>
  <si>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</si>
  <si>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</si>
  <si>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</si>
  <si>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</si>
  <si>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</si>
  <si>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</si>
  <si>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</si>
  <si>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</si>
  <si>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</si>
  <si>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</si>
  <si>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</si>
  <si>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</si>
  <si>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</si>
  <si>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</si>
  <si>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</si>
  <si>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</si>
  <si>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</si>
  <si>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</si>
  <si>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</si>
  <si>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</si>
  <si>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</si>
  <si>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</si>
  <si>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</si>
  <si>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</si>
  <si>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</si>
  <si>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</si>
  <si>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</si>
  <si>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</si>
  <si>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</si>
  <si>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</si>
  <si>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</si>
  <si>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</si>
  <si>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</si>
  <si>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</si>
  <si>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</si>
  <si>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</si>
  <si>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</si>
  <si>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</si>
  <si>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</si>
  <si>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</si>
  <si>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</si>
  <si>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</si>
  <si>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</si>
  <si>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</si>
  <si>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</si>
  <si>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</si>
  <si>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</si>
  <si>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</si>
  <si>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</si>
  <si>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</si>
  <si>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</si>
  <si>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</si>
  <si>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</si>
  <si>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</si>
  <si>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</si>
  <si>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</si>
  <si>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</si>
  <si>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</si>
  <si>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</si>
  <si>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</si>
  <si>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</si>
  <si>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</si>
  <si>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</si>
  <si>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</si>
  <si>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</si>
  <si>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</si>
  <si>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</si>
  <si>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</si>
  <si>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</si>
  <si>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</si>
  <si>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</si>
  <si>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</si>
  <si>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</si>
  <si>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</si>
  <si>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</si>
  <si>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</si>
  <si>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</si>
  <si>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</si>
  <si>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</si>
  <si>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</si>
  <si>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</si>
  <si>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</si>
  <si>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</si>
  <si>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</si>
  <si>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</si>
  <si>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</si>
  <si>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</si>
  <si>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</si>
  <si>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</si>
  <si>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</si>
  <si>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</si>
  <si>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</si>
  <si>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</si>
  <si>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</si>
  <si>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</si>
  <si>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</si>
  <si>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</si>
  <si>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</si>
  <si>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</si>
  <si>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</si>
  <si>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</si>
  <si>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</si>
  <si>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</si>
  <si>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</si>
  <si>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</si>
  <si>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</si>
  <si>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</si>
  <si>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</si>
  <si>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</si>
  <si>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</si>
  <si>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</si>
  <si>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</si>
  <si>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</si>
  <si>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</si>
  <si>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</si>
  <si>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</si>
  <si>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</si>
  <si>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</si>
  <si>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</si>
  <si>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</si>
  <si>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</si>
  <si>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</si>
  <si>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</si>
  <si>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</si>
  <si>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</si>
  <si>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</si>
  <si>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</si>
  <si>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</si>
  <si>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</si>
  <si>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</si>
  <si>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</si>
  <si>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</si>
  <si>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</si>
  <si>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</si>
  <si>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</si>
  <si>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</si>
  <si>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</si>
  <si>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</si>
  <si>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</si>
  <si>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</si>
  <si>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</si>
  <si>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</si>
  <si>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</si>
  <si>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</si>
  <si>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</si>
  <si>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</si>
  <si>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</si>
  <si>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</si>
  <si>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</si>
  <si>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</si>
  <si>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</si>
  <si>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</si>
  <si>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</si>
  <si>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</si>
  <si>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</si>
  <si>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</si>
  <si>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</si>
  <si>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</si>
  <si>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</si>
  <si>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</si>
  <si>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</si>
  <si>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</si>
  <si>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</si>
  <si>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</si>
  <si>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</si>
  <si>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</si>
  <si>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</si>
  <si>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</si>
  <si>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</si>
  <si>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</si>
  <si>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</si>
  <si>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</si>
  <si>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</si>
  <si>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</si>
  <si>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</si>
  <si>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</si>
  <si>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</si>
  <si>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</si>
  <si>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</si>
  <si>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</si>
  <si>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</si>
  <si>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</si>
  <si>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</si>
  <si>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</si>
  <si>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</si>
  <si>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</si>
  <si>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</si>
  <si>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</si>
  <si>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</si>
  <si>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</si>
  <si>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</si>
  <si>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</si>
  <si>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</si>
  <si>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</si>
  <si>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</si>
  <si>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</si>
  <si>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</si>
  <si>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</si>
  <si>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</si>
  <si>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</si>
  <si>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</si>
  <si>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</si>
  <si>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</si>
  <si>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</si>
  <si>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</si>
  <si>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</si>
  <si>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</si>
  <si>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</si>
  <si>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</si>
  <si>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</si>
  <si>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</si>
  <si>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</si>
  <si>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</si>
  <si>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</si>
  <si>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</si>
  <si>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</si>
  <si>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</si>
  <si>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</si>
  <si>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</si>
  <si>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</si>
  <si>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</si>
  <si>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</si>
  <si>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</si>
  <si>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</si>
  <si>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</si>
  <si>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</si>
  <si>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</si>
  <si>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</si>
  <si>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</si>
  <si>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</si>
  <si>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</si>
  <si>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</si>
  <si>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</si>
  <si>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</si>
  <si>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</si>
  <si>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</si>
  <si>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</si>
  <si>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</si>
  <si>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</si>
  <si>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</si>
  <si>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</si>
  <si>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</si>
  <si>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</si>
  <si>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</si>
  <si>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</si>
  <si>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</si>
  <si>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</si>
  <si>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</si>
  <si>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</si>
  <si>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</si>
  <si>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</si>
  <si>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</si>
  <si>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</si>
  <si>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</si>
  <si>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</si>
  <si>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</si>
  <si>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</si>
  <si>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</si>
  <si>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</si>
  <si>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</si>
  <si>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</si>
  <si>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</si>
  <si>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</si>
  <si>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</si>
  <si>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</si>
  <si>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</si>
  <si>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</si>
  <si>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</si>
  <si>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</si>
  <si>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</si>
  <si>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</si>
  <si>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</si>
  <si>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</si>
  <si>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</si>
  <si>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</si>
  <si>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</si>
  <si>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</si>
  <si>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</si>
  <si>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</si>
  <si>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</si>
  <si>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</si>
  <si>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</si>
  <si>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</si>
  <si>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</si>
  <si>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</si>
  <si>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</si>
  <si>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</si>
  <si>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</si>
  <si>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</si>
  <si>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</si>
  <si>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</si>
  <si>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</si>
  <si>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</si>
  <si>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</si>
  <si>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</si>
  <si>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</si>
  <si>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</si>
  <si>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</si>
  <si>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</si>
  <si>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</si>
  <si>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</si>
  <si>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</si>
  <si>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</si>
  <si>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</si>
  <si>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</si>
  <si>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</si>
  <si>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</si>
  <si>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</si>
  <si>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</si>
  <si>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</si>
  <si>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</si>
  <si>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</si>
  <si>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</si>
  <si>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</si>
  <si>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</si>
  <si>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</si>
  <si>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</si>
  <si>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</si>
  <si>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</si>
  <si>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</si>
  <si>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</si>
  <si>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</si>
  <si>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</si>
  <si>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</si>
  <si>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</si>
  <si>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</si>
  <si>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</si>
  <si>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</si>
  <si>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</si>
  <si>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</si>
  <si>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</si>
  <si>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</si>
  <si>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</si>
  <si>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</si>
  <si>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</si>
  <si>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</si>
  <si>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</si>
  <si>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</si>
  <si>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</si>
  <si>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</si>
  <si>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</si>
  <si>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</si>
  <si>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</si>
  <si>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3.34 12-10-23 (12) -438</t>
  </si>
  <si>
    <t>10002040</t>
  </si>
  <si>
    <t>10000199</t>
  </si>
  <si>
    <t>+ILS/-USD 3.43 24-10-23 (12) -450</t>
  </si>
  <si>
    <t>10002046</t>
  </si>
  <si>
    <t>10000197</t>
  </si>
  <si>
    <t>+ILS/-USD 3.478 30-10-23 (10) -430</t>
  </si>
  <si>
    <t>10002055</t>
  </si>
  <si>
    <t>10002058</t>
  </si>
  <si>
    <t>+ILS/-USD 3.515 02-11-23 (12) -448</t>
  </si>
  <si>
    <t>10002060</t>
  </si>
  <si>
    <t>10000249</t>
  </si>
  <si>
    <t>+ILS/-USD 3.5494 30-10-23 (10) -356</t>
  </si>
  <si>
    <t>10002086</t>
  </si>
  <si>
    <t>10000223</t>
  </si>
  <si>
    <t>10000213</t>
  </si>
  <si>
    <t>10000209</t>
  </si>
  <si>
    <t>+ILS/-USD 3.59 30-10-23 (10) -380</t>
  </si>
  <si>
    <t>10002069</t>
  </si>
  <si>
    <t>+ILS/-USD 3.5915 02-11-23 (12) -215</t>
  </si>
  <si>
    <t>10002115</t>
  </si>
  <si>
    <t>+ILS/-USD 3.603 08-11-23 (10) -430</t>
  </si>
  <si>
    <t>10000211</t>
  </si>
  <si>
    <t>10000227</t>
  </si>
  <si>
    <t>10000218</t>
  </si>
  <si>
    <t>+ILS/-USD 3.6222 30-10-23 (10) -343</t>
  </si>
  <si>
    <t>10002092</t>
  </si>
  <si>
    <t>10000274</t>
  </si>
  <si>
    <t>+ILS/-USD 3.7697 25-01-24 (10) -308</t>
  </si>
  <si>
    <t>10000265</t>
  </si>
  <si>
    <t>10000286</t>
  </si>
  <si>
    <t>+ILS/-USD 3.7937 06-12-23 (10) -158</t>
  </si>
  <si>
    <t>10002144</t>
  </si>
  <si>
    <t>+ILS/-USD 3.7943 22-02-24 (10) -337</t>
  </si>
  <si>
    <t>10000279</t>
  </si>
  <si>
    <t>+ILS/-USD 3.8135 26-02-24 (10) -330</t>
  </si>
  <si>
    <t>10000282</t>
  </si>
  <si>
    <t>+USD/-ILS 3.521 30-10-23 (10) -330</t>
  </si>
  <si>
    <t>10002083</t>
  </si>
  <si>
    <t>+USD/-ILS 3.5565 30-10-23 (10) -345</t>
  </si>
  <si>
    <t>10002085</t>
  </si>
  <si>
    <t>+USD/-ILS 3.5625 30-11-23 (10) -195</t>
  </si>
  <si>
    <t>10000264</t>
  </si>
  <si>
    <t>+USD/-ILS 3.579 02-11-23 (12) -420</t>
  </si>
  <si>
    <t>10002073</t>
  </si>
  <si>
    <t>+USD/-ILS 3.593 24-10-23 (12) -335</t>
  </si>
  <si>
    <t>10002071</t>
  </si>
  <si>
    <t>+USD/-ILS 3.5945 12-10-23 (12) -320</t>
  </si>
  <si>
    <t>10002070</t>
  </si>
  <si>
    <t>+USD/-ILS 3.613 02-11-23 (12) -295</t>
  </si>
  <si>
    <t>10002099</t>
  </si>
  <si>
    <t>+USD/-ILS 3.615 30-10-23 (10) -316</t>
  </si>
  <si>
    <t>10002096</t>
  </si>
  <si>
    <t>+USD/-ILS 3.6536 06-12-23 (10) -194</t>
  </si>
  <si>
    <t>10002138</t>
  </si>
  <si>
    <t>+USD/-ILS 3.6835 01-11-23 (12) -125</t>
  </si>
  <si>
    <t>10002136</t>
  </si>
  <si>
    <t>+USD/-ILS 3.6845 24-10-23 (12) -115</t>
  </si>
  <si>
    <t>10002137</t>
  </si>
  <si>
    <t>+USD/-ILS 3.765 21-02-24 (10) -310</t>
  </si>
  <si>
    <t>10000288</t>
  </si>
  <si>
    <t>+USD/-ILS 3.7995 06-12-23 (10) -120</t>
  </si>
  <si>
    <t>10002147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</si>
  <si>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</si>
  <si>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</si>
  <si>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</si>
  <si>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</si>
  <si>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</si>
  <si>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</si>
  <si>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</si>
  <si>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</si>
  <si>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</si>
  <si>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</si>
  <si>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</si>
  <si>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</si>
  <si>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</si>
  <si>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</si>
  <si>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</si>
  <si>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</si>
  <si>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</si>
  <si>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</si>
  <si>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</si>
  <si>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</si>
  <si>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</si>
  <si>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</si>
  <si>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</si>
  <si>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</si>
  <si>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</si>
  <si>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</si>
  <si>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</si>
  <si>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</si>
  <si>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</si>
  <si>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</si>
  <si>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</si>
  <si>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</si>
  <si>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</si>
  <si>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</si>
  <si>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</si>
  <si>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</si>
  <si>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</si>
  <si>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</si>
  <si>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</si>
  <si>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</si>
  <si>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</si>
  <si>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</si>
  <si>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</si>
  <si>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</si>
  <si>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</si>
  <si>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</si>
  <si>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</si>
  <si>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</si>
  <si>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</si>
  <si>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</si>
  <si>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</si>
  <si>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</si>
  <si>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</si>
  <si>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</si>
  <si>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</si>
  <si>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</si>
  <si>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</si>
  <si>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</si>
  <si>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</si>
  <si>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</si>
  <si>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</si>
  <si>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</si>
  <si>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</si>
  <si>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</si>
  <si>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</si>
  <si>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</si>
  <si>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</si>
  <si>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</si>
  <si>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</si>
  <si>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</si>
  <si>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</si>
  <si>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</si>
  <si>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</si>
  <si>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</si>
  <si>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</si>
  <si>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</si>
  <si>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</si>
  <si>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</si>
  <si>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</si>
  <si>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</si>
  <si>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</si>
  <si>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</si>
  <si>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</si>
  <si>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</si>
  <si>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</si>
  <si>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</si>
  <si>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</si>
  <si>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</si>
  <si>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</si>
  <si>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</si>
  <si>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</si>
  <si>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</si>
  <si>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</si>
  <si>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</si>
  <si>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</si>
  <si>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</si>
  <si>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</si>
  <si>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</si>
  <si>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</si>
  <si>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</si>
  <si>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</si>
  <si>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</si>
  <si>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</si>
  <si>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</si>
  <si>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</si>
  <si>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</si>
  <si>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</si>
  <si>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</si>
  <si>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</si>
  <si>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</si>
  <si>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</si>
  <si>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</si>
  <si>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</si>
  <si>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</si>
  <si>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</si>
  <si>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</si>
  <si>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</si>
  <si>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</si>
  <si>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</si>
  <si>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</si>
  <si>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</si>
  <si>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</si>
  <si>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</si>
  <si>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</si>
  <si>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+AUD/-USD 0.65415 16-01-24 (12) +33.5</t>
  </si>
  <si>
    <t>10002143</t>
  </si>
  <si>
    <t>+EUR/-USD 1.1063 10-01-24 (10) +107</t>
  </si>
  <si>
    <t>10000258</t>
  </si>
  <si>
    <t>+USD/-AUD 0.68645 16-01-24 (12) +34.5</t>
  </si>
  <si>
    <t>10002128</t>
  </si>
  <si>
    <t>+USD/-EUR 1.0566 18-01-24 (10) +57</t>
  </si>
  <si>
    <t>10002150</t>
  </si>
  <si>
    <t>+USD/-EUR 1.0609 10-01-24 (12) +54</t>
  </si>
  <si>
    <t>10002149</t>
  </si>
  <si>
    <t>+USD/-EUR 1.08159 18-03-24 (12) +105.9</t>
  </si>
  <si>
    <t>10002146</t>
  </si>
  <si>
    <t>10000284</t>
  </si>
  <si>
    <t>10000253</t>
  </si>
  <si>
    <t>+USD/-EUR 1.1108 10-01-24 (12) +113</t>
  </si>
  <si>
    <t>10002117</t>
  </si>
  <si>
    <t>+USD/-EUR 1.1158 18-01-24 (10) +98</t>
  </si>
  <si>
    <t>10002132</t>
  </si>
  <si>
    <t>+USD/-EUR 1.1167 18-01-24 (10) +100</t>
  </si>
  <si>
    <t>10002133</t>
  </si>
  <si>
    <t>10002126</t>
  </si>
  <si>
    <t>+USD/-GBP 1.21654 11-03-24 (10) +12.4</t>
  </si>
  <si>
    <t>10002151</t>
  </si>
  <si>
    <t>10002140</t>
  </si>
  <si>
    <t>10002142</t>
  </si>
  <si>
    <t>+USD/-JPY 135.582 16-01-24 (12) -391.8</t>
  </si>
  <si>
    <t>10002130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</si>
  <si>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</si>
  <si>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</si>
  <si>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</si>
  <si>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</si>
  <si>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</si>
  <si>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</si>
  <si>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</si>
  <si>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</si>
  <si>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</si>
  <si>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</si>
  <si>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</si>
  <si>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</si>
  <si>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</si>
  <si>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</si>
  <si>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</si>
  <si>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</si>
  <si>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</si>
  <si>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</si>
  <si>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</si>
  <si>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</si>
  <si>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</si>
  <si>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</si>
  <si>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</si>
  <si>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</si>
  <si>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</si>
  <si>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</si>
  <si>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</si>
  <si>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</si>
  <si>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</si>
  <si>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</si>
  <si>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</si>
  <si>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</si>
  <si>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</si>
  <si>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</si>
  <si>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</si>
  <si>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</si>
  <si>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</si>
  <si>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</si>
  <si>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</si>
  <si>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</si>
  <si>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</si>
  <si>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</si>
  <si>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</si>
  <si>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</si>
  <si>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</si>
  <si>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</si>
  <si>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</si>
  <si>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</si>
  <si>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</si>
  <si>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</si>
  <si>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</si>
  <si>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</si>
  <si>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</si>
  <si>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</si>
  <si>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</si>
  <si>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</si>
  <si>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</si>
  <si>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</si>
  <si>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</si>
  <si>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</si>
  <si>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</si>
  <si>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</si>
  <si>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</si>
  <si>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</si>
  <si>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</si>
  <si>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</si>
  <si>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</si>
  <si>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</si>
  <si>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</si>
  <si>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</si>
  <si>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</si>
  <si>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</si>
  <si>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</si>
  <si>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</si>
  <si>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</si>
  <si>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</si>
  <si>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</si>
  <si>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</si>
  <si>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</si>
  <si>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</si>
  <si>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</si>
  <si>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</si>
  <si>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</si>
  <si>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</si>
  <si>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</si>
  <si>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</si>
  <si>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</si>
  <si>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</si>
  <si>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</si>
  <si>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</si>
  <si>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</si>
  <si>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</si>
  <si>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</si>
  <si>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</si>
  <si>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</si>
  <si>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</si>
  <si>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</si>
  <si>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</si>
  <si>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</si>
  <si>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</si>
  <si>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</si>
  <si>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</si>
  <si>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</si>
  <si>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</si>
  <si>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</si>
  <si>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</si>
  <si>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</si>
  <si>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</si>
  <si>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</si>
  <si>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</si>
  <si>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</si>
  <si>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</si>
  <si>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</si>
  <si>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</si>
  <si>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</si>
  <si>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</si>
  <si>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</si>
  <si>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</si>
  <si>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</si>
  <si>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</si>
  <si>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</si>
  <si>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</si>
  <si>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</si>
  <si>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</si>
  <si>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</si>
  <si>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</si>
  <si>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</si>
  <si>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</si>
  <si>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</si>
  <si>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</si>
  <si>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</si>
  <si>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</si>
  <si>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</si>
  <si>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</si>
  <si>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</si>
  <si>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</si>
  <si>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</si>
  <si>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</si>
  <si>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</si>
  <si>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</si>
  <si>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</si>
  <si>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</si>
  <si>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</si>
  <si>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</si>
  <si>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</si>
  <si>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</si>
  <si>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</si>
  <si>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</si>
  <si>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</si>
  <si>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</si>
  <si>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</si>
  <si>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</si>
  <si>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</si>
  <si>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</si>
  <si>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</si>
  <si>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</si>
  <si>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</si>
  <si>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</si>
  <si>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</si>
  <si>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</si>
  <si>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</si>
  <si>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</si>
  <si>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</si>
  <si>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</si>
  <si>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</si>
  <si>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</si>
  <si>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</si>
  <si>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</si>
  <si>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</si>
  <si>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</si>
  <si>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</si>
  <si>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</si>
  <si>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</si>
  <si>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</si>
  <si>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</si>
  <si>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</si>
  <si>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</si>
  <si>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</si>
  <si>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</si>
  <si>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</si>
  <si>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</si>
  <si>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</si>
  <si>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</si>
  <si>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</si>
  <si>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</si>
  <si>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</si>
  <si>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</si>
  <si>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</si>
  <si>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</si>
  <si>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</si>
  <si>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</si>
  <si>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</si>
  <si>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</si>
  <si>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</si>
  <si>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</si>
  <si>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</si>
  <si>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</si>
  <si>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</si>
  <si>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</si>
  <si>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</si>
  <si>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</si>
  <si>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</si>
  <si>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</si>
  <si>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</si>
  <si>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</si>
  <si>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</si>
  <si>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</si>
  <si>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</si>
  <si>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</si>
  <si>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</si>
  <si>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</si>
  <si>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</si>
  <si>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</si>
  <si>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</si>
  <si>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</si>
  <si>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</si>
  <si>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</si>
  <si>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</si>
  <si>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</si>
  <si>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</si>
  <si>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</si>
  <si>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</si>
  <si>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</si>
  <si>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</si>
  <si>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</si>
  <si>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</si>
  <si>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</si>
  <si>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</si>
  <si>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</si>
  <si>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</si>
  <si>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</si>
  <si>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</si>
  <si>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</si>
  <si>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</si>
  <si>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</si>
  <si>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</si>
  <si>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</si>
  <si>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</si>
  <si>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</si>
  <si>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</si>
  <si>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</si>
  <si>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</si>
  <si>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</si>
  <si>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</si>
  <si>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</si>
  <si>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</si>
  <si>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</si>
  <si>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</si>
  <si>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</si>
  <si>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</si>
  <si>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</si>
  <si>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</si>
  <si>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</si>
  <si>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</si>
  <si>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</si>
  <si>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</si>
  <si>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</si>
  <si>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</si>
  <si>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</si>
  <si>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</si>
  <si>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</si>
  <si>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</si>
  <si>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</si>
  <si>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</si>
  <si>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</si>
  <si>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נע"מ אלביט</t>
  </si>
  <si>
    <t>Arkin Bio Ventures II</t>
  </si>
  <si>
    <t>Fimi Israel Opportunity 6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</si>
  <si>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</si>
  <si>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</si>
  <si>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</si>
  <si>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</si>
  <si>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</si>
  <si>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</si>
  <si>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</si>
  <si>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</si>
  <si>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</si>
  <si>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</si>
  <si>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</si>
  <si>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</si>
  <si>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</si>
  <si>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</si>
  <si>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</si>
  <si>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</si>
  <si>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</si>
  <si>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</si>
  <si>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</si>
  <si>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</si>
  <si>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</si>
  <si>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</si>
  <si>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</si>
  <si>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</si>
  <si>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</si>
  <si>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</si>
  <si>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</si>
  <si>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</si>
  <si>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</si>
  <si>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</si>
  <si>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</si>
  <si>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</si>
  <si>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</si>
  <si>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</si>
  <si>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</si>
  <si>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</si>
  <si>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</si>
  <si>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</si>
  <si>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</si>
  <si>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</si>
  <si>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</si>
  <si>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</si>
  <si>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</si>
  <si>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</si>
  <si>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</si>
  <si>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</si>
  <si>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</si>
  <si>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</si>
  <si>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</si>
  <si>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</si>
  <si>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</si>
  <si>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</si>
  <si>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</si>
  <si>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</si>
  <si>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</si>
  <si>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</si>
  <si>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</si>
  <si>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</si>
  <si>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</si>
  <si>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</si>
  <si>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</si>
  <si>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</si>
  <si>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</si>
  <si>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</si>
  <si>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</si>
  <si>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</si>
  <si>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</si>
  <si>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</si>
  <si>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</si>
  <si>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</si>
  <si>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</si>
  <si>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</si>
  <si>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</si>
  <si>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</si>
  <si>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</si>
  <si>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</si>
  <si>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</si>
  <si>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</si>
  <si>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</si>
  <si>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</si>
  <si>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</si>
  <si>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</si>
  <si>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</si>
  <si>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</si>
  <si>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</si>
  <si>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</si>
  <si>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</si>
  <si>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</si>
  <si>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</si>
  <si>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</si>
  <si>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</si>
  <si>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</si>
  <si>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</si>
  <si>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</si>
  <si>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</si>
  <si>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</si>
  <si>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</si>
  <si>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</si>
  <si>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</si>
  <si>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</si>
  <si>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</si>
  <si>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</si>
  <si>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</si>
  <si>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</si>
  <si>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</si>
  <si>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</si>
  <si>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</si>
  <si>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</si>
  <si>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</si>
  <si>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IX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</si>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</sst>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0.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49" fontId="26" fillId="0" borderId="0" xfId="0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readingOrder="2"/>
    </xf>
    <xf numFmtId="166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right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166" fontId="30" fillId="0" borderId="0" xfId="0" applyNumberFormat="1" applyFont="1" applyFill="1" applyBorder="1" applyAlignment="1">
      <alignment horizontal="right"/>
    </xf>
    <xf numFmtId="2" fontId="30" fillId="0" borderId="0" xfId="14" applyNumberFormat="1" applyFont="1" applyFill="1" applyBorder="1" applyAlignment="1">
      <alignment horizontal="right"/>
    </xf>
    <xf numFmtId="10" fontId="30" fillId="0" borderId="0" xfId="14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 indent="5"/>
    </xf>
    <xf numFmtId="1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33" fillId="0" borderId="0" xfId="0" applyNumberFormat="1" applyFont="1" applyFill="1" applyAlignment="1">
      <alignment horizontal="right" vertical="center" readingOrder="2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2" fillId="0" borderId="0" xfId="14" applyNumberFormat="1" applyFont="1" applyFill="1"/>
    <xf numFmtId="168" fontId="31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 indent="3"/>
    </xf>
    <xf numFmtId="1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4">
    <cellStyle name="Comma" xfId="13" builtinId="3"/>
    <cellStyle name="Comma 2" xfId="1" xr:uid="{00000000-0005-0000-0000-000001000000}"/>
    <cellStyle name="Comma 2 2" xfId="17" xr:uid="{00000000-0005-0000-0000-000002000000}"/>
    <cellStyle name="Comma 3" xfId="22" xr:uid="{00000000-0005-0000-0000-000003000000}"/>
    <cellStyle name="Currency [0] _1" xfId="2" xr:uid="{00000000-0005-0000-0000-000004000000}"/>
    <cellStyle name="Hyperlink 2" xfId="3" xr:uid="{00000000-0005-0000-0000-000005000000}"/>
    <cellStyle name="Normal" xfId="0" builtinId="0"/>
    <cellStyle name="Normal 11" xfId="4" xr:uid="{00000000-0005-0000-0000-000007000000}"/>
    <cellStyle name="Normal 11 2" xfId="18" xr:uid="{00000000-0005-0000-0000-000008000000}"/>
    <cellStyle name="Normal 2" xfId="5" xr:uid="{00000000-0005-0000-0000-000009000000}"/>
    <cellStyle name="Normal 2 2" xfId="19" xr:uid="{00000000-0005-0000-0000-00000A000000}"/>
    <cellStyle name="Normal 3" xfId="6" xr:uid="{00000000-0005-0000-0000-00000B000000}"/>
    <cellStyle name="Normal 3 2" xfId="20" xr:uid="{00000000-0005-0000-0000-00000C000000}"/>
    <cellStyle name="Normal 4" xfId="12" xr:uid="{00000000-0005-0000-0000-00000D000000}"/>
    <cellStyle name="Normal 5" xfId="16" xr:uid="{00000000-0005-0000-0000-00000E000000}"/>
    <cellStyle name="Normal 6" xfId="15" xr:uid="{00000000-0005-0000-0000-00000F000000}"/>
    <cellStyle name="Normal_2007-16618" xfId="7" xr:uid="{00000000-0005-0000-0000-000010000000}"/>
    <cellStyle name="Percent" xfId="14" builtinId="5"/>
    <cellStyle name="Percent 2" xfId="8" xr:uid="{00000000-0005-0000-0000-000012000000}"/>
    <cellStyle name="Percent 2 2" xfId="21" xr:uid="{00000000-0005-0000-0000-000013000000}"/>
    <cellStyle name="Percent 3" xfId="23" xr:uid="{00000000-0005-0000-0000-000014000000}"/>
    <cellStyle name="Text" xfId="9" xr:uid="{00000000-0005-0000-0000-000015000000}"/>
    <cellStyle name="Total" xfId="10" xr:uid="{00000000-0005-0000-0000-000016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O8" sqref="O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147</v>
      </c>
      <c r="C1" s="67" t="s" vm="1">
        <v>233</v>
      </c>
    </row>
    <row r="2" spans="1:4">
      <c r="B2" s="46" t="s">
        <v>146</v>
      </c>
      <c r="C2" s="67" t="s">
        <v>234</v>
      </c>
    </row>
    <row r="3" spans="1:4">
      <c r="B3" s="46" t="s">
        <v>148</v>
      </c>
      <c r="C3" s="67" t="s">
        <v>235</v>
      </c>
    </row>
    <row r="4" spans="1:4">
      <c r="B4" s="46" t="s">
        <v>149</v>
      </c>
      <c r="C4" s="67">
        <v>8802</v>
      </c>
    </row>
    <row r="6" spans="1:4" ht="26.25" customHeight="1">
      <c r="B6" s="154" t="s">
        <v>161</v>
      </c>
      <c r="C6" s="155"/>
      <c r="D6" s="156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2">
        <f>C11+C12+C23+C33+C34+C35+C36+C37</f>
        <v>5734975.2270679697</v>
      </c>
      <c r="D10" s="113">
        <f>C10/$C$42</f>
        <v>1</v>
      </c>
    </row>
    <row r="11" spans="1:4">
      <c r="A11" s="42" t="s">
        <v>127</v>
      </c>
      <c r="B11" s="27" t="s">
        <v>162</v>
      </c>
      <c r="C11" s="112">
        <f>מזומנים!J10</f>
        <v>706637.39965258911</v>
      </c>
      <c r="D11" s="113">
        <f t="shared" ref="D11:D42" si="0">C11/$C$42</f>
        <v>0.12321542320137631</v>
      </c>
    </row>
    <row r="12" spans="1:4">
      <c r="B12" s="27" t="s">
        <v>163</v>
      </c>
      <c r="C12" s="112">
        <f>SUM(C13:C22)</f>
        <v>2605005.2797939666</v>
      </c>
      <c r="D12" s="113">
        <f t="shared" si="0"/>
        <v>0.45423130469663536</v>
      </c>
    </row>
    <row r="13" spans="1:4">
      <c r="A13" s="44" t="s">
        <v>127</v>
      </c>
      <c r="B13" s="28" t="s">
        <v>71</v>
      </c>
      <c r="C13" s="112" vm="2">
        <v>265943.28659935703</v>
      </c>
      <c r="D13" s="113">
        <f t="shared" si="0"/>
        <v>4.6372177048674308E-2</v>
      </c>
    </row>
    <row r="14" spans="1:4">
      <c r="A14" s="44" t="s">
        <v>127</v>
      </c>
      <c r="B14" s="28" t="s">
        <v>72</v>
      </c>
      <c r="C14" s="112">
        <v>0</v>
      </c>
      <c r="D14" s="113">
        <f t="shared" si="0"/>
        <v>0</v>
      </c>
    </row>
    <row r="15" spans="1:4">
      <c r="A15" s="44" t="s">
        <v>127</v>
      </c>
      <c r="B15" s="28" t="s">
        <v>73</v>
      </c>
      <c r="C15" s="112">
        <f>'אג"ח קונצרני'!R11</f>
        <v>714078.17558612418</v>
      </c>
      <c r="D15" s="113">
        <f t="shared" si="0"/>
        <v>0.12451286140100724</v>
      </c>
    </row>
    <row r="16" spans="1:4">
      <c r="A16" s="44" t="s">
        <v>127</v>
      </c>
      <c r="B16" s="28" t="s">
        <v>74</v>
      </c>
      <c r="C16" s="112">
        <f>מניות!L11</f>
        <v>859043.59548551112</v>
      </c>
      <c r="D16" s="113">
        <f t="shared" si="0"/>
        <v>0.14979028879340089</v>
      </c>
    </row>
    <row r="17" spans="1:4">
      <c r="A17" s="44" t="s">
        <v>127</v>
      </c>
      <c r="B17" s="28" t="s">
        <v>225</v>
      </c>
      <c r="C17" s="112" vm="3">
        <v>711209.93021030806</v>
      </c>
      <c r="D17" s="113">
        <f t="shared" si="0"/>
        <v>0.1240127292710063</v>
      </c>
    </row>
    <row r="18" spans="1:4">
      <c r="A18" s="44" t="s">
        <v>127</v>
      </c>
      <c r="B18" s="28" t="s">
        <v>75</v>
      </c>
      <c r="C18" s="112" vm="4">
        <v>74517.801211661019</v>
      </c>
      <c r="D18" s="113">
        <f t="shared" si="0"/>
        <v>1.2993569851871629E-2</v>
      </c>
    </row>
    <row r="19" spans="1:4">
      <c r="A19" s="44" t="s">
        <v>127</v>
      </c>
      <c r="B19" s="28" t="s">
        <v>76</v>
      </c>
      <c r="C19" s="112" vm="5">
        <v>42.10939809300001</v>
      </c>
      <c r="D19" s="113">
        <f t="shared" si="0"/>
        <v>7.3425597192210747E-6</v>
      </c>
    </row>
    <row r="20" spans="1:4">
      <c r="A20" s="44" t="s">
        <v>127</v>
      </c>
      <c r="B20" s="28" t="s">
        <v>77</v>
      </c>
      <c r="C20" s="112" vm="6">
        <v>3126.3139946690007</v>
      </c>
      <c r="D20" s="113">
        <f t="shared" si="0"/>
        <v>5.4513121171184935E-4</v>
      </c>
    </row>
    <row r="21" spans="1:4">
      <c r="A21" s="44" t="s">
        <v>127</v>
      </c>
      <c r="B21" s="28" t="s">
        <v>78</v>
      </c>
      <c r="C21" s="112" vm="7">
        <v>-22955.932691757</v>
      </c>
      <c r="D21" s="113">
        <f t="shared" si="0"/>
        <v>-4.002795440756126E-3</v>
      </c>
    </row>
    <row r="22" spans="1:4">
      <c r="A22" s="44" t="s">
        <v>127</v>
      </c>
      <c r="B22" s="28" t="s">
        <v>79</v>
      </c>
      <c r="C22" s="112">
        <v>0</v>
      </c>
      <c r="D22" s="113">
        <f t="shared" si="0"/>
        <v>0</v>
      </c>
    </row>
    <row r="23" spans="1:4">
      <c r="B23" s="27" t="s">
        <v>164</v>
      </c>
      <c r="C23" s="112">
        <f>SUM(C24:C32)</f>
        <v>2090907.3511986763</v>
      </c>
      <c r="D23" s="113">
        <f t="shared" si="0"/>
        <v>0.36458873289112037</v>
      </c>
    </row>
    <row r="24" spans="1:4">
      <c r="A24" s="44" t="s">
        <v>127</v>
      </c>
      <c r="B24" s="28" t="s">
        <v>80</v>
      </c>
      <c r="C24" s="112" vm="8">
        <v>1517940.7315060503</v>
      </c>
      <c r="D24" s="113">
        <f t="shared" si="0"/>
        <v>0.26468130574333865</v>
      </c>
    </row>
    <row r="25" spans="1:4">
      <c r="A25" s="44" t="s">
        <v>127</v>
      </c>
      <c r="B25" s="28" t="s">
        <v>81</v>
      </c>
      <c r="C25" s="112" vm="9">
        <v>3650.9504671340001</v>
      </c>
      <c r="D25" s="113">
        <f t="shared" si="0"/>
        <v>6.3661137539046766E-4</v>
      </c>
    </row>
    <row r="26" spans="1:4">
      <c r="A26" s="44" t="s">
        <v>127</v>
      </c>
      <c r="B26" s="28" t="s">
        <v>73</v>
      </c>
      <c r="C26" s="112" vm="10">
        <v>31178.352921071004</v>
      </c>
      <c r="D26" s="113">
        <f t="shared" si="0"/>
        <v>5.4365279162698439E-3</v>
      </c>
    </row>
    <row r="27" spans="1:4">
      <c r="A27" s="44" t="s">
        <v>127</v>
      </c>
      <c r="B27" s="28" t="s">
        <v>82</v>
      </c>
      <c r="C27" s="112" vm="11">
        <v>85274.817190286005</v>
      </c>
      <c r="D27" s="113">
        <f t="shared" si="0"/>
        <v>1.4869256415931044E-2</v>
      </c>
    </row>
    <row r="28" spans="1:4">
      <c r="A28" s="44" t="s">
        <v>127</v>
      </c>
      <c r="B28" s="28" t="s">
        <v>83</v>
      </c>
      <c r="C28" s="112">
        <f>'לא סחיר - קרנות השקעה'!H11</f>
        <v>481578.33160753618</v>
      </c>
      <c r="D28" s="113">
        <f t="shared" si="0"/>
        <v>8.3972172945853352E-2</v>
      </c>
    </row>
    <row r="29" spans="1:4">
      <c r="A29" s="44" t="s">
        <v>127</v>
      </c>
      <c r="B29" s="28" t="s">
        <v>84</v>
      </c>
      <c r="C29" s="112" vm="12">
        <v>2.4451791450000004</v>
      </c>
      <c r="D29" s="113">
        <f t="shared" si="0"/>
        <v>4.2636263422014962E-7</v>
      </c>
    </row>
    <row r="30" spans="1:4">
      <c r="A30" s="44" t="s">
        <v>127</v>
      </c>
      <c r="B30" s="28" t="s">
        <v>187</v>
      </c>
      <c r="C30" s="112" vm="13">
        <v>264.851608408</v>
      </c>
      <c r="D30" s="113">
        <f t="shared" si="0"/>
        <v>4.6181822574917466E-5</v>
      </c>
    </row>
    <row r="31" spans="1:4">
      <c r="A31" s="44" t="s">
        <v>127</v>
      </c>
      <c r="B31" s="28" t="s">
        <v>107</v>
      </c>
      <c r="C31" s="112" vm="14">
        <v>-28983.129280953999</v>
      </c>
      <c r="D31" s="113">
        <f t="shared" si="0"/>
        <v>-5.0537496908721171E-3</v>
      </c>
    </row>
    <row r="32" spans="1:4">
      <c r="A32" s="44" t="s">
        <v>127</v>
      </c>
      <c r="B32" s="28" t="s">
        <v>85</v>
      </c>
      <c r="C32" s="112">
        <v>0</v>
      </c>
      <c r="D32" s="113">
        <f t="shared" si="0"/>
        <v>0</v>
      </c>
    </row>
    <row r="33" spans="1:4">
      <c r="A33" s="44" t="s">
        <v>127</v>
      </c>
      <c r="B33" s="27" t="s">
        <v>165</v>
      </c>
      <c r="C33" s="112" vm="15">
        <v>289698.18681777001</v>
      </c>
      <c r="D33" s="113">
        <f t="shared" si="0"/>
        <v>5.0514287394032811E-2</v>
      </c>
    </row>
    <row r="34" spans="1:4">
      <c r="A34" s="44" t="s">
        <v>127</v>
      </c>
      <c r="B34" s="27" t="s">
        <v>166</v>
      </c>
      <c r="C34" s="112">
        <v>0</v>
      </c>
      <c r="D34" s="113">
        <f t="shared" si="0"/>
        <v>0</v>
      </c>
    </row>
    <row r="35" spans="1:4">
      <c r="A35" s="44" t="s">
        <v>127</v>
      </c>
      <c r="B35" s="27" t="s">
        <v>167</v>
      </c>
      <c r="C35" s="112" vm="16">
        <v>43178.47914000001</v>
      </c>
      <c r="D35" s="113">
        <f t="shared" si="0"/>
        <v>7.5289739589817183E-3</v>
      </c>
    </row>
    <row r="36" spans="1:4">
      <c r="A36" s="44" t="s">
        <v>127</v>
      </c>
      <c r="B36" s="45" t="s">
        <v>168</v>
      </c>
      <c r="C36" s="112">
        <v>0</v>
      </c>
      <c r="D36" s="113">
        <f t="shared" si="0"/>
        <v>0</v>
      </c>
    </row>
    <row r="37" spans="1:4">
      <c r="A37" s="44" t="s">
        <v>127</v>
      </c>
      <c r="B37" s="27" t="s">
        <v>169</v>
      </c>
      <c r="C37" s="112">
        <f>'השקעות אחרות '!I10</f>
        <v>-451.46953503200012</v>
      </c>
      <c r="D37" s="113">
        <f t="shared" si="0"/>
        <v>-7.8722142146517318E-5</v>
      </c>
    </row>
    <row r="38" spans="1:4">
      <c r="A38" s="44"/>
      <c r="B38" s="55" t="s">
        <v>171</v>
      </c>
      <c r="C38" s="112">
        <v>0</v>
      </c>
      <c r="D38" s="113">
        <f t="shared" si="0"/>
        <v>0</v>
      </c>
    </row>
    <row r="39" spans="1:4">
      <c r="A39" s="44" t="s">
        <v>127</v>
      </c>
      <c r="B39" s="56" t="s">
        <v>172</v>
      </c>
      <c r="C39" s="112">
        <v>0</v>
      </c>
      <c r="D39" s="113">
        <f t="shared" si="0"/>
        <v>0</v>
      </c>
    </row>
    <row r="40" spans="1:4">
      <c r="A40" s="44" t="s">
        <v>127</v>
      </c>
      <c r="B40" s="56" t="s">
        <v>210</v>
      </c>
      <c r="C40" s="112">
        <v>0</v>
      </c>
      <c r="D40" s="113">
        <f t="shared" si="0"/>
        <v>0</v>
      </c>
    </row>
    <row r="41" spans="1:4">
      <c r="A41" s="44" t="s">
        <v>127</v>
      </c>
      <c r="B41" s="56" t="s">
        <v>173</v>
      </c>
      <c r="C41" s="112">
        <v>0</v>
      </c>
      <c r="D41" s="113">
        <f t="shared" si="0"/>
        <v>0</v>
      </c>
    </row>
    <row r="42" spans="1:4">
      <c r="B42" s="56" t="s">
        <v>86</v>
      </c>
      <c r="C42" s="112">
        <f>C10+C38</f>
        <v>5734975.2270679697</v>
      </c>
      <c r="D42" s="113">
        <f t="shared" si="0"/>
        <v>1</v>
      </c>
    </row>
    <row r="43" spans="1:4">
      <c r="A43" s="44" t="s">
        <v>127</v>
      </c>
      <c r="B43" s="56" t="s">
        <v>170</v>
      </c>
      <c r="C43" s="112">
        <f>'יתרת התחייבות להשקעה'!C10</f>
        <v>349768.84813342476</v>
      </c>
      <c r="D43" s="113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4" t="s">
        <v>137</v>
      </c>
      <c r="D47" s="115" vm="17">
        <v>2.4773999999999998</v>
      </c>
    </row>
    <row r="48" spans="1:4">
      <c r="C48" s="114" t="s">
        <v>144</v>
      </c>
      <c r="D48" s="115">
        <v>0.76144962166467534</v>
      </c>
    </row>
    <row r="49" spans="2:4">
      <c r="C49" s="114" t="s">
        <v>141</v>
      </c>
      <c r="D49" s="115" vm="18">
        <v>2.8424999999999998</v>
      </c>
    </row>
    <row r="50" spans="2:4">
      <c r="B50" s="11"/>
      <c r="C50" s="114" t="s">
        <v>1490</v>
      </c>
      <c r="D50" s="115" vm="19">
        <v>4.2</v>
      </c>
    </row>
    <row r="51" spans="2:4">
      <c r="C51" s="114" t="s">
        <v>135</v>
      </c>
      <c r="D51" s="115" vm="20">
        <v>4.0530999999999997</v>
      </c>
    </row>
    <row r="52" spans="2:4">
      <c r="C52" s="114" t="s">
        <v>136</v>
      </c>
      <c r="D52" s="115" vm="21">
        <v>4.6779000000000002</v>
      </c>
    </row>
    <row r="53" spans="2:4">
      <c r="C53" s="114" t="s">
        <v>138</v>
      </c>
      <c r="D53" s="115">
        <v>0.48832814016447873</v>
      </c>
    </row>
    <row r="54" spans="2:4">
      <c r="C54" s="114" t="s">
        <v>142</v>
      </c>
      <c r="D54" s="115">
        <v>2.5659999999999999E-2</v>
      </c>
    </row>
    <row r="55" spans="2:4">
      <c r="C55" s="114" t="s">
        <v>143</v>
      </c>
      <c r="D55" s="115">
        <v>0.21951275516061627</v>
      </c>
    </row>
    <row r="56" spans="2:4">
      <c r="C56" s="114" t="s">
        <v>140</v>
      </c>
      <c r="D56" s="115" vm="22">
        <v>0.54359999999999997</v>
      </c>
    </row>
    <row r="57" spans="2:4">
      <c r="C57" s="114" t="s">
        <v>3081</v>
      </c>
      <c r="D57" s="115">
        <v>2.2928704</v>
      </c>
    </row>
    <row r="58" spans="2:4">
      <c r="C58" s="114" t="s">
        <v>139</v>
      </c>
      <c r="D58" s="115" vm="23">
        <v>0.35270000000000001</v>
      </c>
    </row>
    <row r="59" spans="2:4">
      <c r="C59" s="114" t="s">
        <v>133</v>
      </c>
      <c r="D59" s="115" vm="24">
        <v>3.8239999999999998</v>
      </c>
    </row>
    <row r="60" spans="2:4">
      <c r="C60" s="114" t="s">
        <v>145</v>
      </c>
      <c r="D60" s="115" vm="25">
        <v>0.2031</v>
      </c>
    </row>
    <row r="61" spans="2:4">
      <c r="C61" s="114" t="s">
        <v>3082</v>
      </c>
      <c r="D61" s="115" vm="26">
        <v>0.36</v>
      </c>
    </row>
    <row r="62" spans="2:4">
      <c r="C62" s="114" t="s">
        <v>3083</v>
      </c>
      <c r="D62" s="115">
        <v>3.9578505476717096E-2</v>
      </c>
    </row>
    <row r="63" spans="2:4">
      <c r="C63" s="114" t="s">
        <v>3084</v>
      </c>
      <c r="D63" s="115">
        <v>0.52397917237599345</v>
      </c>
    </row>
    <row r="64" spans="2:4">
      <c r="C64" s="114" t="s">
        <v>134</v>
      </c>
      <c r="D64" s="115">
        <v>1</v>
      </c>
    </row>
    <row r="65" spans="3:4">
      <c r="C65" s="116"/>
      <c r="D65" s="116"/>
    </row>
    <row r="66" spans="3:4">
      <c r="C66" s="116"/>
      <c r="D66" s="116"/>
    </row>
    <row r="67" spans="3:4">
      <c r="C67" s="117"/>
      <c r="D67" s="117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1.7109375" style="2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147</v>
      </c>
      <c r="C1" s="67" t="s" vm="1">
        <v>233</v>
      </c>
    </row>
    <row r="2" spans="2:13">
      <c r="B2" s="46" t="s">
        <v>146</v>
      </c>
      <c r="C2" s="67" t="s">
        <v>234</v>
      </c>
    </row>
    <row r="3" spans="2:13">
      <c r="B3" s="46" t="s">
        <v>148</v>
      </c>
      <c r="C3" s="67" t="s">
        <v>235</v>
      </c>
    </row>
    <row r="4" spans="2:13">
      <c r="B4" s="46" t="s">
        <v>149</v>
      </c>
      <c r="C4" s="67">
        <v>8802</v>
      </c>
    </row>
    <row r="6" spans="2:13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3" ht="26.2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3"/>
    </row>
    <row r="8" spans="2:13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</row>
    <row r="9" spans="2:13" s="3" customFormat="1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9" t="s">
        <v>52</v>
      </c>
      <c r="C11" s="71"/>
      <c r="D11" s="71"/>
      <c r="E11" s="71"/>
      <c r="F11" s="71"/>
      <c r="G11" s="80"/>
      <c r="H11" s="82"/>
      <c r="I11" s="80">
        <v>3126.3139946690007</v>
      </c>
      <c r="J11" s="71"/>
      <c r="K11" s="81">
        <f>IFERROR(I11/$I$11,0)</f>
        <v>1</v>
      </c>
      <c r="L11" s="81">
        <f>I11/'סכום נכסי הקרן'!$C$42</f>
        <v>5.4513121171184935E-4</v>
      </c>
    </row>
    <row r="12" spans="2:13">
      <c r="B12" s="90" t="s">
        <v>201</v>
      </c>
      <c r="C12" s="73"/>
      <c r="D12" s="73"/>
      <c r="E12" s="73"/>
      <c r="F12" s="73"/>
      <c r="G12" s="83"/>
      <c r="H12" s="85"/>
      <c r="I12" s="83">
        <v>1908.0846479670004</v>
      </c>
      <c r="J12" s="73"/>
      <c r="K12" s="84">
        <f t="shared" ref="K12:K23" si="0">IFERROR(I12/$I$11,0)</f>
        <v>0.6103304566402068</v>
      </c>
      <c r="L12" s="84">
        <f>I12/'סכום נכסי הקרן'!$C$42</f>
        <v>3.3271018137292227E-4</v>
      </c>
    </row>
    <row r="13" spans="2:13">
      <c r="B13" s="92" t="s">
        <v>193</v>
      </c>
      <c r="C13" s="71"/>
      <c r="D13" s="71"/>
      <c r="E13" s="71"/>
      <c r="F13" s="71"/>
      <c r="G13" s="80"/>
      <c r="H13" s="82"/>
      <c r="I13" s="80">
        <v>1908.0846479670004</v>
      </c>
      <c r="J13" s="71"/>
      <c r="K13" s="81">
        <f t="shared" si="0"/>
        <v>0.6103304566402068</v>
      </c>
      <c r="L13" s="81">
        <f>I13/'סכום נכסי הקרן'!$C$42</f>
        <v>3.3271018137292227E-4</v>
      </c>
    </row>
    <row r="14" spans="2:13">
      <c r="B14" s="76" t="s">
        <v>1703</v>
      </c>
      <c r="C14" s="73" t="s">
        <v>1704</v>
      </c>
      <c r="D14" s="86" t="s">
        <v>121</v>
      </c>
      <c r="E14" s="130" t="s">
        <v>528</v>
      </c>
      <c r="F14" s="86" t="s">
        <v>134</v>
      </c>
      <c r="G14" s="83">
        <v>41.832509999999999</v>
      </c>
      <c r="H14" s="85">
        <v>3763400</v>
      </c>
      <c r="I14" s="83">
        <v>1574.3246869850002</v>
      </c>
      <c r="J14" s="73"/>
      <c r="K14" s="84">
        <f t="shared" si="0"/>
        <v>0.503572158672975</v>
      </c>
      <c r="L14" s="84">
        <f>I14/'סכום נכסי הקרן'!$C$42</f>
        <v>2.7451290104175052E-4</v>
      </c>
    </row>
    <row r="15" spans="2:13">
      <c r="B15" s="76" t="s">
        <v>1705</v>
      </c>
      <c r="C15" s="73" t="s">
        <v>1706</v>
      </c>
      <c r="D15" s="86" t="s">
        <v>121</v>
      </c>
      <c r="E15" s="130" t="s">
        <v>528</v>
      </c>
      <c r="F15" s="86" t="s">
        <v>134</v>
      </c>
      <c r="G15" s="83">
        <v>-41.832509999999999</v>
      </c>
      <c r="H15" s="85">
        <v>305600</v>
      </c>
      <c r="I15" s="83">
        <v>-127.84015101800001</v>
      </c>
      <c r="J15" s="73"/>
      <c r="K15" s="84">
        <f t="shared" si="0"/>
        <v>-4.089165427272929E-2</v>
      </c>
      <c r="L15" s="84">
        <f>I15/'סכום נכסי הקרן'!$C$42</f>
        <v>-2.229131704259494E-5</v>
      </c>
    </row>
    <row r="16" spans="2:13">
      <c r="B16" s="76" t="s">
        <v>1707</v>
      </c>
      <c r="C16" s="73" t="s">
        <v>1708</v>
      </c>
      <c r="D16" s="86" t="s">
        <v>121</v>
      </c>
      <c r="E16" s="130" t="s">
        <v>528</v>
      </c>
      <c r="F16" s="86" t="s">
        <v>134</v>
      </c>
      <c r="G16" s="83">
        <v>384.66676000000007</v>
      </c>
      <c r="H16" s="85">
        <v>120100</v>
      </c>
      <c r="I16" s="83">
        <v>461.9847787600001</v>
      </c>
      <c r="J16" s="73"/>
      <c r="K16" s="84">
        <f t="shared" si="0"/>
        <v>0.14777299386682777</v>
      </c>
      <c r="L16" s="84">
        <f>I16/'סכום נכסי הקרן'!$C$42</f>
        <v>8.0555671204911506E-5</v>
      </c>
    </row>
    <row r="17" spans="2:12">
      <c r="B17" s="76" t="s">
        <v>1709</v>
      </c>
      <c r="C17" s="73" t="s">
        <v>1710</v>
      </c>
      <c r="D17" s="86" t="s">
        <v>121</v>
      </c>
      <c r="E17" s="130" t="s">
        <v>528</v>
      </c>
      <c r="F17" s="86" t="s">
        <v>134</v>
      </c>
      <c r="G17" s="83">
        <v>-384.66676000000007</v>
      </c>
      <c r="H17" s="85">
        <v>100</v>
      </c>
      <c r="I17" s="83">
        <v>-0.38466676000000005</v>
      </c>
      <c r="J17" s="73"/>
      <c r="K17" s="84">
        <f t="shared" si="0"/>
        <v>-1.2304162686663429E-4</v>
      </c>
      <c r="L17" s="84">
        <f>I17/'סכום נכסי הקרן'!$C$42</f>
        <v>-6.7073831144805581E-8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0" t="s">
        <v>200</v>
      </c>
      <c r="C19" s="73"/>
      <c r="D19" s="73"/>
      <c r="E19" s="73"/>
      <c r="F19" s="73"/>
      <c r="G19" s="83"/>
      <c r="H19" s="85"/>
      <c r="I19" s="83">
        <v>1218.2293467020004</v>
      </c>
      <c r="J19" s="73"/>
      <c r="K19" s="84">
        <f t="shared" si="0"/>
        <v>0.38966954335979315</v>
      </c>
      <c r="L19" s="84">
        <f>I19/'סכום נכסי הקרן'!$C$42</f>
        <v>2.1242103033892708E-4</v>
      </c>
    </row>
    <row r="20" spans="2:12">
      <c r="B20" s="92" t="s">
        <v>193</v>
      </c>
      <c r="C20" s="71"/>
      <c r="D20" s="71"/>
      <c r="E20" s="71"/>
      <c r="F20" s="71"/>
      <c r="G20" s="80"/>
      <c r="H20" s="82"/>
      <c r="I20" s="80">
        <v>1218.2293467020004</v>
      </c>
      <c r="J20" s="71"/>
      <c r="K20" s="81">
        <f t="shared" si="0"/>
        <v>0.38966954335979315</v>
      </c>
      <c r="L20" s="81">
        <f>I20/'סכום נכסי הקרן'!$C$42</f>
        <v>2.1242103033892708E-4</v>
      </c>
    </row>
    <row r="21" spans="2:12">
      <c r="B21" s="76" t="s">
        <v>1711</v>
      </c>
      <c r="C21" s="73" t="s">
        <v>1711</v>
      </c>
      <c r="D21" s="86" t="s">
        <v>28</v>
      </c>
      <c r="E21" s="86" t="s">
        <v>528</v>
      </c>
      <c r="F21" s="86" t="s">
        <v>133</v>
      </c>
      <c r="G21" s="83">
        <v>593.2308240000001</v>
      </c>
      <c r="H21" s="85">
        <v>18</v>
      </c>
      <c r="I21" s="83">
        <v>40.833264078000006</v>
      </c>
      <c r="J21" s="73"/>
      <c r="K21" s="84">
        <f t="shared" si="0"/>
        <v>1.3061152573807047E-2</v>
      </c>
      <c r="L21" s="84">
        <f>I21/'סכום נכסי הקרן'!$C$42</f>
        <v>7.1200419289127746E-6</v>
      </c>
    </row>
    <row r="22" spans="2:12">
      <c r="B22" s="76" t="s">
        <v>1712</v>
      </c>
      <c r="C22" s="73" t="s">
        <v>1712</v>
      </c>
      <c r="D22" s="86" t="s">
        <v>28</v>
      </c>
      <c r="E22" s="86" t="s">
        <v>528</v>
      </c>
      <c r="F22" s="86" t="s">
        <v>133</v>
      </c>
      <c r="G22" s="83">
        <v>-28.123535000000007</v>
      </c>
      <c r="H22" s="85">
        <v>4682</v>
      </c>
      <c r="I22" s="83">
        <v>-503.52287713200008</v>
      </c>
      <c r="J22" s="73"/>
      <c r="K22" s="84">
        <f t="shared" si="0"/>
        <v>-0.16105959861696831</v>
      </c>
      <c r="L22" s="84">
        <f>I22/'סכום נכסי הקרן'!$C$42</f>
        <v>-8.7798614151892037E-5</v>
      </c>
    </row>
    <row r="23" spans="2:12">
      <c r="B23" s="76" t="s">
        <v>1713</v>
      </c>
      <c r="C23" s="73" t="s">
        <v>1713</v>
      </c>
      <c r="D23" s="86" t="s">
        <v>28</v>
      </c>
      <c r="E23" s="86" t="s">
        <v>528</v>
      </c>
      <c r="F23" s="86" t="s">
        <v>133</v>
      </c>
      <c r="G23" s="83">
        <v>28.123535000000007</v>
      </c>
      <c r="H23" s="85">
        <v>15630</v>
      </c>
      <c r="I23" s="83">
        <v>1680.9189597560005</v>
      </c>
      <c r="J23" s="73"/>
      <c r="K23" s="84">
        <f t="shared" si="0"/>
        <v>0.53766798940295446</v>
      </c>
      <c r="L23" s="84">
        <f>I23/'סכום נכסי הקרן'!$C$42</f>
        <v>2.9309960256190636E-4</v>
      </c>
    </row>
    <row r="24" spans="2:12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24" t="s">
        <v>224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124" t="s">
        <v>113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124" t="s">
        <v>207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124" t="s">
        <v>215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</row>
    <row r="531" spans="2:12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</row>
    <row r="532" spans="2:12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</row>
    <row r="533" spans="2:12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</row>
    <row r="534" spans="2:12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2:12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2:12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2:12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</row>
    <row r="538" spans="2:12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</row>
    <row r="539" spans="2:12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</row>
    <row r="540" spans="2:12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</row>
    <row r="541" spans="2:12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</row>
    <row r="542" spans="2:12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</row>
    <row r="543" spans="2:12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</row>
    <row r="544" spans="2:12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</row>
    <row r="545" spans="2:12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</row>
    <row r="546" spans="2:12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2:12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2:12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</row>
    <row r="549" spans="2:12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</row>
    <row r="550" spans="2:12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</row>
    <row r="551" spans="2:12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</row>
    <row r="552" spans="2:12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</row>
    <row r="553" spans="2:12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</row>
    <row r="554" spans="2:12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</row>
    <row r="555" spans="2:12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</row>
    <row r="556" spans="2:12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</row>
    <row r="557" spans="2:12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2:12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2:12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2:12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2:12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</row>
    <row r="562" spans="2:12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</row>
    <row r="563" spans="2:12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</row>
    <row r="564" spans="2:12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</row>
    <row r="565" spans="2:12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</row>
    <row r="566" spans="2:12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</row>
    <row r="567" spans="2:12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</row>
    <row r="568" spans="2:12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2:12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2:12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</row>
    <row r="571" spans="2:12">
      <c r="B571" s="119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</row>
    <row r="572" spans="2:12">
      <c r="B572" s="119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</row>
    <row r="573" spans="2:12">
      <c r="B573" s="119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</row>
    <row r="574" spans="2:12">
      <c r="B574" s="119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</row>
    <row r="575" spans="2:12">
      <c r="B575" s="119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</row>
    <row r="576" spans="2:12">
      <c r="B576" s="119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</row>
    <row r="577" spans="2:12">
      <c r="B577" s="119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</row>
    <row r="578" spans="2:12">
      <c r="B578" s="119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</row>
    <row r="579" spans="2:12">
      <c r="B579" s="119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</row>
    <row r="580" spans="2:12">
      <c r="B580" s="119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</row>
    <row r="581" spans="2:12">
      <c r="B581" s="119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</row>
    <row r="582" spans="2:12">
      <c r="B582" s="119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</row>
    <row r="583" spans="2:12">
      <c r="B583" s="119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</row>
    <row r="584" spans="2:12">
      <c r="B584" s="119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</row>
    <row r="585" spans="2:12">
      <c r="B585" s="119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</row>
    <row r="586" spans="2:12">
      <c r="B586" s="119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2.710937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233</v>
      </c>
    </row>
    <row r="2" spans="1:11">
      <c r="B2" s="46" t="s">
        <v>146</v>
      </c>
      <c r="C2" s="67" t="s">
        <v>234</v>
      </c>
    </row>
    <row r="3" spans="1:11">
      <c r="B3" s="46" t="s">
        <v>148</v>
      </c>
      <c r="C3" s="67" t="s">
        <v>235</v>
      </c>
    </row>
    <row r="4" spans="1:11">
      <c r="B4" s="46" t="s">
        <v>149</v>
      </c>
      <c r="C4" s="67">
        <v>8802</v>
      </c>
    </row>
    <row r="6" spans="1:11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1:11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1" t="s">
        <v>51</v>
      </c>
      <c r="C11" s="73"/>
      <c r="D11" s="73"/>
      <c r="E11" s="73"/>
      <c r="F11" s="73"/>
      <c r="G11" s="83"/>
      <c r="H11" s="85"/>
      <c r="I11" s="83">
        <v>-22955.932691757</v>
      </c>
      <c r="J11" s="84">
        <f>IFERROR(I11/$I$11,0)</f>
        <v>1</v>
      </c>
      <c r="K11" s="84">
        <f>I11/'סכום נכסי הקרן'!$C$42</f>
        <v>-4.002795440756126E-3</v>
      </c>
    </row>
    <row r="12" spans="1:11">
      <c r="B12" s="90" t="s">
        <v>203</v>
      </c>
      <c r="C12" s="73"/>
      <c r="D12" s="73"/>
      <c r="E12" s="73"/>
      <c r="F12" s="73"/>
      <c r="G12" s="83"/>
      <c r="H12" s="85"/>
      <c r="I12" s="83">
        <v>-22955.932691757</v>
      </c>
      <c r="J12" s="84">
        <f t="shared" ref="J12:J17" si="0">IFERROR(I12/$I$11,0)</f>
        <v>1</v>
      </c>
      <c r="K12" s="84">
        <f>I12/'סכום נכסי הקרן'!$C$42</f>
        <v>-4.002795440756126E-3</v>
      </c>
    </row>
    <row r="13" spans="1:11">
      <c r="B13" s="72" t="s">
        <v>1714</v>
      </c>
      <c r="C13" s="73" t="s">
        <v>1715</v>
      </c>
      <c r="D13" s="86" t="s">
        <v>28</v>
      </c>
      <c r="E13" s="86" t="s">
        <v>528</v>
      </c>
      <c r="F13" s="86" t="s">
        <v>133</v>
      </c>
      <c r="G13" s="83">
        <v>120.03037000000002</v>
      </c>
      <c r="H13" s="85">
        <v>95550.01</v>
      </c>
      <c r="I13" s="83">
        <v>-762.65763280400029</v>
      </c>
      <c r="J13" s="84">
        <f t="shared" si="0"/>
        <v>3.3222681171122918E-2</v>
      </c>
      <c r="K13" s="84">
        <f>I13/'סכום נכסי הקרן'!$C$42</f>
        <v>-1.3298359672146522E-4</v>
      </c>
    </row>
    <row r="14" spans="1:11">
      <c r="B14" s="72" t="s">
        <v>1716</v>
      </c>
      <c r="C14" s="73" t="s">
        <v>1717</v>
      </c>
      <c r="D14" s="86" t="s">
        <v>28</v>
      </c>
      <c r="E14" s="86" t="s">
        <v>528</v>
      </c>
      <c r="F14" s="86" t="s">
        <v>133</v>
      </c>
      <c r="G14" s="83">
        <v>28.694795000000003</v>
      </c>
      <c r="H14" s="85">
        <v>1486650</v>
      </c>
      <c r="I14" s="83">
        <v>-1385.3439313670003</v>
      </c>
      <c r="J14" s="84">
        <f t="shared" si="0"/>
        <v>6.0347969737010454E-2</v>
      </c>
      <c r="K14" s="84">
        <f>I14/'סכום נכסי הקרן'!$C$42</f>
        <v>-2.4156057812219412E-4</v>
      </c>
    </row>
    <row r="15" spans="1:11">
      <c r="B15" s="72" t="s">
        <v>1718</v>
      </c>
      <c r="C15" s="73" t="s">
        <v>1719</v>
      </c>
      <c r="D15" s="86" t="s">
        <v>28</v>
      </c>
      <c r="E15" s="86" t="s">
        <v>528</v>
      </c>
      <c r="F15" s="86" t="s">
        <v>133</v>
      </c>
      <c r="G15" s="83">
        <v>557.10965800000008</v>
      </c>
      <c r="H15" s="85">
        <v>432550</v>
      </c>
      <c r="I15" s="83">
        <v>-19024.661956845001</v>
      </c>
      <c r="J15" s="84">
        <f t="shared" si="0"/>
        <v>0.82874706997535164</v>
      </c>
      <c r="K15" s="84">
        <f>I15/'סכום נכסי הקרן'!$C$42</f>
        <v>-3.3173049932373358E-3</v>
      </c>
    </row>
    <row r="16" spans="1:11">
      <c r="B16" s="72" t="s">
        <v>1720</v>
      </c>
      <c r="C16" s="73" t="s">
        <v>1721</v>
      </c>
      <c r="D16" s="86" t="s">
        <v>28</v>
      </c>
      <c r="E16" s="86" t="s">
        <v>528</v>
      </c>
      <c r="F16" s="86" t="s">
        <v>142</v>
      </c>
      <c r="G16" s="83">
        <v>21.488139000000004</v>
      </c>
      <c r="H16" s="85">
        <v>232350</v>
      </c>
      <c r="I16" s="83">
        <v>-136.91052091400002</v>
      </c>
      <c r="J16" s="84">
        <f t="shared" si="0"/>
        <v>5.9640583004131982E-3</v>
      </c>
      <c r="K16" s="84">
        <f>I16/'סכום נכסי הקרן'!$C$42</f>
        <v>-2.3872905373297679E-5</v>
      </c>
    </row>
    <row r="17" spans="2:11">
      <c r="B17" s="72" t="s">
        <v>1722</v>
      </c>
      <c r="C17" s="73" t="s">
        <v>1723</v>
      </c>
      <c r="D17" s="86" t="s">
        <v>28</v>
      </c>
      <c r="E17" s="86" t="s">
        <v>528</v>
      </c>
      <c r="F17" s="86" t="s">
        <v>133</v>
      </c>
      <c r="G17" s="83">
        <v>167.86050500000002</v>
      </c>
      <c r="H17" s="85">
        <v>11156.25</v>
      </c>
      <c r="I17" s="83">
        <v>-1646.3586498270001</v>
      </c>
      <c r="J17" s="84">
        <f t="shared" si="0"/>
        <v>7.1718220816101866E-2</v>
      </c>
      <c r="K17" s="84">
        <f>I17/'סכום נכסי הקרן'!$C$42</f>
        <v>-2.8707336730183364E-4</v>
      </c>
    </row>
    <row r="18" spans="2:11">
      <c r="B18" s="72"/>
      <c r="C18" s="73"/>
      <c r="D18" s="86"/>
      <c r="E18" s="86"/>
      <c r="F18" s="86"/>
      <c r="G18" s="83"/>
      <c r="H18" s="85"/>
      <c r="I18" s="73"/>
      <c r="J18" s="84"/>
      <c r="K18" s="73"/>
    </row>
    <row r="19" spans="2:11">
      <c r="B19" s="90"/>
      <c r="C19" s="73"/>
      <c r="D19" s="73"/>
      <c r="E19" s="73"/>
      <c r="F19" s="73"/>
      <c r="G19" s="83"/>
      <c r="H19" s="85"/>
      <c r="I19" s="73"/>
      <c r="J19" s="84"/>
      <c r="K19" s="73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124" t="s">
        <v>224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124" t="s">
        <v>113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124" t="s">
        <v>207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124" t="s">
        <v>215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1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119"/>
      <c r="C119" s="129"/>
      <c r="D119" s="129"/>
      <c r="E119" s="129"/>
      <c r="F119" s="129"/>
      <c r="G119" s="129"/>
      <c r="H119" s="129"/>
      <c r="I119" s="120"/>
      <c r="J119" s="120"/>
      <c r="K119" s="129"/>
    </row>
    <row r="120" spans="2:11">
      <c r="B120" s="119"/>
      <c r="C120" s="129"/>
      <c r="D120" s="129"/>
      <c r="E120" s="129"/>
      <c r="F120" s="129"/>
      <c r="G120" s="129"/>
      <c r="H120" s="129"/>
      <c r="I120" s="120"/>
      <c r="J120" s="120"/>
      <c r="K120" s="129"/>
    </row>
    <row r="121" spans="2:11">
      <c r="B121" s="119"/>
      <c r="C121" s="129"/>
      <c r="D121" s="129"/>
      <c r="E121" s="129"/>
      <c r="F121" s="129"/>
      <c r="G121" s="129"/>
      <c r="H121" s="129"/>
      <c r="I121" s="120"/>
      <c r="J121" s="120"/>
      <c r="K121" s="129"/>
    </row>
    <row r="122" spans="2:11">
      <c r="B122" s="119"/>
      <c r="C122" s="129"/>
      <c r="D122" s="129"/>
      <c r="E122" s="129"/>
      <c r="F122" s="129"/>
      <c r="G122" s="129"/>
      <c r="H122" s="129"/>
      <c r="I122" s="120"/>
      <c r="J122" s="120"/>
      <c r="K122" s="129"/>
    </row>
    <row r="123" spans="2:11">
      <c r="B123" s="119"/>
      <c r="C123" s="129"/>
      <c r="D123" s="129"/>
      <c r="E123" s="129"/>
      <c r="F123" s="129"/>
      <c r="G123" s="129"/>
      <c r="H123" s="129"/>
      <c r="I123" s="120"/>
      <c r="J123" s="120"/>
      <c r="K123" s="129"/>
    </row>
    <row r="124" spans="2:11">
      <c r="B124" s="119"/>
      <c r="C124" s="129"/>
      <c r="D124" s="129"/>
      <c r="E124" s="129"/>
      <c r="F124" s="129"/>
      <c r="G124" s="129"/>
      <c r="H124" s="129"/>
      <c r="I124" s="120"/>
      <c r="J124" s="120"/>
      <c r="K124" s="129"/>
    </row>
    <row r="125" spans="2:11">
      <c r="B125" s="119"/>
      <c r="C125" s="129"/>
      <c r="D125" s="129"/>
      <c r="E125" s="129"/>
      <c r="F125" s="129"/>
      <c r="G125" s="129"/>
      <c r="H125" s="129"/>
      <c r="I125" s="120"/>
      <c r="J125" s="120"/>
      <c r="K125" s="129"/>
    </row>
    <row r="126" spans="2:11">
      <c r="B126" s="119"/>
      <c r="C126" s="129"/>
      <c r="D126" s="129"/>
      <c r="E126" s="129"/>
      <c r="F126" s="129"/>
      <c r="G126" s="129"/>
      <c r="H126" s="129"/>
      <c r="I126" s="120"/>
      <c r="J126" s="120"/>
      <c r="K126" s="129"/>
    </row>
    <row r="127" spans="2:11">
      <c r="B127" s="119"/>
      <c r="C127" s="129"/>
      <c r="D127" s="129"/>
      <c r="E127" s="129"/>
      <c r="F127" s="129"/>
      <c r="G127" s="129"/>
      <c r="H127" s="129"/>
      <c r="I127" s="120"/>
      <c r="J127" s="120"/>
      <c r="K127" s="129"/>
    </row>
    <row r="128" spans="2:11">
      <c r="B128" s="119"/>
      <c r="C128" s="129"/>
      <c r="D128" s="129"/>
      <c r="E128" s="129"/>
      <c r="F128" s="129"/>
      <c r="G128" s="129"/>
      <c r="H128" s="129"/>
      <c r="I128" s="120"/>
      <c r="J128" s="120"/>
      <c r="K128" s="129"/>
    </row>
    <row r="129" spans="2:11">
      <c r="B129" s="119"/>
      <c r="C129" s="129"/>
      <c r="D129" s="129"/>
      <c r="E129" s="129"/>
      <c r="F129" s="129"/>
      <c r="G129" s="129"/>
      <c r="H129" s="129"/>
      <c r="I129" s="120"/>
      <c r="J129" s="120"/>
      <c r="K129" s="129"/>
    </row>
    <row r="130" spans="2:11">
      <c r="B130" s="119"/>
      <c r="C130" s="129"/>
      <c r="D130" s="129"/>
      <c r="E130" s="129"/>
      <c r="F130" s="129"/>
      <c r="G130" s="129"/>
      <c r="H130" s="129"/>
      <c r="I130" s="120"/>
      <c r="J130" s="120"/>
      <c r="K130" s="129"/>
    </row>
    <row r="131" spans="2:11">
      <c r="B131" s="119"/>
      <c r="C131" s="129"/>
      <c r="D131" s="129"/>
      <c r="E131" s="129"/>
      <c r="F131" s="129"/>
      <c r="G131" s="129"/>
      <c r="H131" s="129"/>
      <c r="I131" s="120"/>
      <c r="J131" s="120"/>
      <c r="K131" s="129"/>
    </row>
    <row r="132" spans="2:11">
      <c r="B132" s="119"/>
      <c r="C132" s="129"/>
      <c r="D132" s="129"/>
      <c r="E132" s="129"/>
      <c r="F132" s="129"/>
      <c r="G132" s="129"/>
      <c r="H132" s="129"/>
      <c r="I132" s="120"/>
      <c r="J132" s="120"/>
      <c r="K132" s="129"/>
    </row>
    <row r="133" spans="2:11">
      <c r="B133" s="119"/>
      <c r="C133" s="129"/>
      <c r="D133" s="129"/>
      <c r="E133" s="129"/>
      <c r="F133" s="129"/>
      <c r="G133" s="129"/>
      <c r="H133" s="129"/>
      <c r="I133" s="120"/>
      <c r="J133" s="120"/>
      <c r="K133" s="129"/>
    </row>
    <row r="134" spans="2:11">
      <c r="B134" s="119"/>
      <c r="C134" s="129"/>
      <c r="D134" s="129"/>
      <c r="E134" s="129"/>
      <c r="F134" s="129"/>
      <c r="G134" s="129"/>
      <c r="H134" s="129"/>
      <c r="I134" s="120"/>
      <c r="J134" s="120"/>
      <c r="K134" s="129"/>
    </row>
    <row r="135" spans="2:11">
      <c r="B135" s="119"/>
      <c r="C135" s="129"/>
      <c r="D135" s="129"/>
      <c r="E135" s="129"/>
      <c r="F135" s="129"/>
      <c r="G135" s="129"/>
      <c r="H135" s="129"/>
      <c r="I135" s="120"/>
      <c r="J135" s="120"/>
      <c r="K135" s="129"/>
    </row>
    <row r="136" spans="2:11">
      <c r="B136" s="119"/>
      <c r="C136" s="129"/>
      <c r="D136" s="129"/>
      <c r="E136" s="129"/>
      <c r="F136" s="129"/>
      <c r="G136" s="129"/>
      <c r="H136" s="129"/>
      <c r="I136" s="120"/>
      <c r="J136" s="120"/>
      <c r="K136" s="129"/>
    </row>
    <row r="137" spans="2:11">
      <c r="B137" s="119"/>
      <c r="C137" s="129"/>
      <c r="D137" s="129"/>
      <c r="E137" s="129"/>
      <c r="F137" s="129"/>
      <c r="G137" s="129"/>
      <c r="H137" s="129"/>
      <c r="I137" s="120"/>
      <c r="J137" s="120"/>
      <c r="K137" s="129"/>
    </row>
    <row r="138" spans="2:11">
      <c r="B138" s="119"/>
      <c r="C138" s="129"/>
      <c r="D138" s="129"/>
      <c r="E138" s="129"/>
      <c r="F138" s="129"/>
      <c r="G138" s="129"/>
      <c r="H138" s="129"/>
      <c r="I138" s="120"/>
      <c r="J138" s="120"/>
      <c r="K138" s="129"/>
    </row>
    <row r="139" spans="2:11">
      <c r="B139" s="119"/>
      <c r="C139" s="129"/>
      <c r="D139" s="129"/>
      <c r="E139" s="129"/>
      <c r="F139" s="129"/>
      <c r="G139" s="129"/>
      <c r="H139" s="129"/>
      <c r="I139" s="120"/>
      <c r="J139" s="120"/>
      <c r="K139" s="129"/>
    </row>
    <row r="140" spans="2:11">
      <c r="B140" s="119"/>
      <c r="C140" s="129"/>
      <c r="D140" s="129"/>
      <c r="E140" s="129"/>
      <c r="F140" s="129"/>
      <c r="G140" s="129"/>
      <c r="H140" s="129"/>
      <c r="I140" s="120"/>
      <c r="J140" s="120"/>
      <c r="K140" s="129"/>
    </row>
    <row r="141" spans="2:11">
      <c r="B141" s="119"/>
      <c r="C141" s="129"/>
      <c r="D141" s="129"/>
      <c r="E141" s="129"/>
      <c r="F141" s="129"/>
      <c r="G141" s="129"/>
      <c r="H141" s="129"/>
      <c r="I141" s="120"/>
      <c r="J141" s="120"/>
      <c r="K141" s="129"/>
    </row>
    <row r="142" spans="2:11">
      <c r="B142" s="119"/>
      <c r="C142" s="129"/>
      <c r="D142" s="129"/>
      <c r="E142" s="129"/>
      <c r="F142" s="129"/>
      <c r="G142" s="129"/>
      <c r="H142" s="129"/>
      <c r="I142" s="120"/>
      <c r="J142" s="120"/>
      <c r="K142" s="129"/>
    </row>
    <row r="143" spans="2:11">
      <c r="B143" s="119"/>
      <c r="C143" s="129"/>
      <c r="D143" s="129"/>
      <c r="E143" s="129"/>
      <c r="F143" s="129"/>
      <c r="G143" s="129"/>
      <c r="H143" s="129"/>
      <c r="I143" s="120"/>
      <c r="J143" s="120"/>
      <c r="K143" s="129"/>
    </row>
    <row r="144" spans="2:11">
      <c r="B144" s="119"/>
      <c r="C144" s="129"/>
      <c r="D144" s="129"/>
      <c r="E144" s="129"/>
      <c r="F144" s="129"/>
      <c r="G144" s="129"/>
      <c r="H144" s="129"/>
      <c r="I144" s="120"/>
      <c r="J144" s="120"/>
      <c r="K144" s="129"/>
    </row>
    <row r="145" spans="2:11">
      <c r="B145" s="119"/>
      <c r="C145" s="129"/>
      <c r="D145" s="129"/>
      <c r="E145" s="129"/>
      <c r="F145" s="129"/>
      <c r="G145" s="129"/>
      <c r="H145" s="129"/>
      <c r="I145" s="120"/>
      <c r="J145" s="120"/>
      <c r="K145" s="129"/>
    </row>
    <row r="146" spans="2:11">
      <c r="B146" s="119"/>
      <c r="C146" s="129"/>
      <c r="D146" s="129"/>
      <c r="E146" s="129"/>
      <c r="F146" s="129"/>
      <c r="G146" s="129"/>
      <c r="H146" s="129"/>
      <c r="I146" s="120"/>
      <c r="J146" s="120"/>
      <c r="K146" s="129"/>
    </row>
    <row r="147" spans="2:11">
      <c r="B147" s="119"/>
      <c r="C147" s="129"/>
      <c r="D147" s="129"/>
      <c r="E147" s="129"/>
      <c r="F147" s="129"/>
      <c r="G147" s="129"/>
      <c r="H147" s="129"/>
      <c r="I147" s="120"/>
      <c r="J147" s="120"/>
      <c r="K147" s="129"/>
    </row>
    <row r="148" spans="2:11">
      <c r="B148" s="119"/>
      <c r="C148" s="129"/>
      <c r="D148" s="129"/>
      <c r="E148" s="129"/>
      <c r="F148" s="129"/>
      <c r="G148" s="129"/>
      <c r="H148" s="129"/>
      <c r="I148" s="120"/>
      <c r="J148" s="120"/>
      <c r="K148" s="129"/>
    </row>
    <row r="149" spans="2:11">
      <c r="B149" s="119"/>
      <c r="C149" s="129"/>
      <c r="D149" s="129"/>
      <c r="E149" s="129"/>
      <c r="F149" s="129"/>
      <c r="G149" s="129"/>
      <c r="H149" s="129"/>
      <c r="I149" s="120"/>
      <c r="J149" s="120"/>
      <c r="K149" s="129"/>
    </row>
    <row r="150" spans="2:11">
      <c r="B150" s="119"/>
      <c r="C150" s="129"/>
      <c r="D150" s="129"/>
      <c r="E150" s="129"/>
      <c r="F150" s="129"/>
      <c r="G150" s="129"/>
      <c r="H150" s="129"/>
      <c r="I150" s="120"/>
      <c r="J150" s="120"/>
      <c r="K150" s="129"/>
    </row>
    <row r="151" spans="2:11">
      <c r="B151" s="119"/>
      <c r="C151" s="129"/>
      <c r="D151" s="129"/>
      <c r="E151" s="129"/>
      <c r="F151" s="129"/>
      <c r="G151" s="129"/>
      <c r="H151" s="129"/>
      <c r="I151" s="120"/>
      <c r="J151" s="120"/>
      <c r="K151" s="129"/>
    </row>
    <row r="152" spans="2:11">
      <c r="B152" s="119"/>
      <c r="C152" s="129"/>
      <c r="D152" s="129"/>
      <c r="E152" s="129"/>
      <c r="F152" s="129"/>
      <c r="G152" s="129"/>
      <c r="H152" s="129"/>
      <c r="I152" s="120"/>
      <c r="J152" s="120"/>
      <c r="K152" s="129"/>
    </row>
    <row r="153" spans="2:11">
      <c r="B153" s="119"/>
      <c r="C153" s="129"/>
      <c r="D153" s="129"/>
      <c r="E153" s="129"/>
      <c r="F153" s="129"/>
      <c r="G153" s="129"/>
      <c r="H153" s="129"/>
      <c r="I153" s="120"/>
      <c r="J153" s="120"/>
      <c r="K153" s="129"/>
    </row>
    <row r="154" spans="2:11">
      <c r="B154" s="119"/>
      <c r="C154" s="129"/>
      <c r="D154" s="129"/>
      <c r="E154" s="129"/>
      <c r="F154" s="129"/>
      <c r="G154" s="129"/>
      <c r="H154" s="129"/>
      <c r="I154" s="120"/>
      <c r="J154" s="120"/>
      <c r="K154" s="129"/>
    </row>
    <row r="155" spans="2:11">
      <c r="B155" s="119"/>
      <c r="C155" s="129"/>
      <c r="D155" s="129"/>
      <c r="E155" s="129"/>
      <c r="F155" s="129"/>
      <c r="G155" s="129"/>
      <c r="H155" s="129"/>
      <c r="I155" s="120"/>
      <c r="J155" s="120"/>
      <c r="K155" s="129"/>
    </row>
    <row r="156" spans="2:11">
      <c r="B156" s="119"/>
      <c r="C156" s="129"/>
      <c r="D156" s="129"/>
      <c r="E156" s="129"/>
      <c r="F156" s="129"/>
      <c r="G156" s="129"/>
      <c r="H156" s="129"/>
      <c r="I156" s="120"/>
      <c r="J156" s="120"/>
      <c r="K156" s="129"/>
    </row>
    <row r="157" spans="2:11">
      <c r="B157" s="119"/>
      <c r="C157" s="129"/>
      <c r="D157" s="129"/>
      <c r="E157" s="129"/>
      <c r="F157" s="129"/>
      <c r="G157" s="129"/>
      <c r="H157" s="129"/>
      <c r="I157" s="120"/>
      <c r="J157" s="120"/>
      <c r="K157" s="129"/>
    </row>
    <row r="158" spans="2:11">
      <c r="B158" s="119"/>
      <c r="C158" s="129"/>
      <c r="D158" s="129"/>
      <c r="E158" s="129"/>
      <c r="F158" s="129"/>
      <c r="G158" s="129"/>
      <c r="H158" s="129"/>
      <c r="I158" s="120"/>
      <c r="J158" s="120"/>
      <c r="K158" s="129"/>
    </row>
    <row r="159" spans="2:11">
      <c r="B159" s="119"/>
      <c r="C159" s="129"/>
      <c r="D159" s="129"/>
      <c r="E159" s="129"/>
      <c r="F159" s="129"/>
      <c r="G159" s="129"/>
      <c r="H159" s="129"/>
      <c r="I159" s="120"/>
      <c r="J159" s="120"/>
      <c r="K159" s="129"/>
    </row>
    <row r="160" spans="2:11">
      <c r="B160" s="119"/>
      <c r="C160" s="129"/>
      <c r="D160" s="129"/>
      <c r="E160" s="129"/>
      <c r="F160" s="129"/>
      <c r="G160" s="129"/>
      <c r="H160" s="129"/>
      <c r="I160" s="120"/>
      <c r="J160" s="120"/>
      <c r="K160" s="129"/>
    </row>
    <row r="161" spans="2:11">
      <c r="B161" s="119"/>
      <c r="C161" s="129"/>
      <c r="D161" s="129"/>
      <c r="E161" s="129"/>
      <c r="F161" s="129"/>
      <c r="G161" s="129"/>
      <c r="H161" s="129"/>
      <c r="I161" s="120"/>
      <c r="J161" s="120"/>
      <c r="K161" s="129"/>
    </row>
    <row r="162" spans="2:11">
      <c r="B162" s="119"/>
      <c r="C162" s="129"/>
      <c r="D162" s="129"/>
      <c r="E162" s="129"/>
      <c r="F162" s="129"/>
      <c r="G162" s="129"/>
      <c r="H162" s="129"/>
      <c r="I162" s="120"/>
      <c r="J162" s="120"/>
      <c r="K162" s="129"/>
    </row>
    <row r="163" spans="2:11">
      <c r="B163" s="119"/>
      <c r="C163" s="129"/>
      <c r="D163" s="129"/>
      <c r="E163" s="129"/>
      <c r="F163" s="129"/>
      <c r="G163" s="129"/>
      <c r="H163" s="129"/>
      <c r="I163" s="120"/>
      <c r="J163" s="120"/>
      <c r="K163" s="129"/>
    </row>
    <row r="164" spans="2:11">
      <c r="B164" s="119"/>
      <c r="C164" s="129"/>
      <c r="D164" s="129"/>
      <c r="E164" s="129"/>
      <c r="F164" s="129"/>
      <c r="G164" s="129"/>
      <c r="H164" s="129"/>
      <c r="I164" s="120"/>
      <c r="J164" s="120"/>
      <c r="K164" s="129"/>
    </row>
    <row r="165" spans="2:11">
      <c r="B165" s="119"/>
      <c r="C165" s="129"/>
      <c r="D165" s="129"/>
      <c r="E165" s="129"/>
      <c r="F165" s="129"/>
      <c r="G165" s="129"/>
      <c r="H165" s="129"/>
      <c r="I165" s="120"/>
      <c r="J165" s="120"/>
      <c r="K165" s="129"/>
    </row>
    <row r="166" spans="2:11">
      <c r="B166" s="119"/>
      <c r="C166" s="129"/>
      <c r="D166" s="129"/>
      <c r="E166" s="129"/>
      <c r="F166" s="129"/>
      <c r="G166" s="129"/>
      <c r="H166" s="129"/>
      <c r="I166" s="120"/>
      <c r="J166" s="120"/>
      <c r="K166" s="129"/>
    </row>
    <row r="167" spans="2:11">
      <c r="B167" s="119"/>
      <c r="C167" s="129"/>
      <c r="D167" s="129"/>
      <c r="E167" s="129"/>
      <c r="F167" s="129"/>
      <c r="G167" s="129"/>
      <c r="H167" s="129"/>
      <c r="I167" s="120"/>
      <c r="J167" s="120"/>
      <c r="K167" s="129"/>
    </row>
    <row r="168" spans="2:11">
      <c r="B168" s="119"/>
      <c r="C168" s="129"/>
      <c r="D168" s="129"/>
      <c r="E168" s="129"/>
      <c r="F168" s="129"/>
      <c r="G168" s="129"/>
      <c r="H168" s="129"/>
      <c r="I168" s="120"/>
      <c r="J168" s="120"/>
      <c r="K168" s="129"/>
    </row>
    <row r="169" spans="2:11">
      <c r="B169" s="119"/>
      <c r="C169" s="129"/>
      <c r="D169" s="129"/>
      <c r="E169" s="129"/>
      <c r="F169" s="129"/>
      <c r="G169" s="129"/>
      <c r="H169" s="129"/>
      <c r="I169" s="120"/>
      <c r="J169" s="120"/>
      <c r="K169" s="129"/>
    </row>
    <row r="170" spans="2:11">
      <c r="B170" s="119"/>
      <c r="C170" s="129"/>
      <c r="D170" s="129"/>
      <c r="E170" s="129"/>
      <c r="F170" s="129"/>
      <c r="G170" s="129"/>
      <c r="H170" s="129"/>
      <c r="I170" s="120"/>
      <c r="J170" s="120"/>
      <c r="K170" s="129"/>
    </row>
    <row r="171" spans="2:11">
      <c r="B171" s="119"/>
      <c r="C171" s="129"/>
      <c r="D171" s="129"/>
      <c r="E171" s="129"/>
      <c r="F171" s="129"/>
      <c r="G171" s="129"/>
      <c r="H171" s="129"/>
      <c r="I171" s="120"/>
      <c r="J171" s="120"/>
      <c r="K171" s="129"/>
    </row>
    <row r="172" spans="2:11">
      <c r="B172" s="119"/>
      <c r="C172" s="129"/>
      <c r="D172" s="129"/>
      <c r="E172" s="129"/>
      <c r="F172" s="129"/>
      <c r="G172" s="129"/>
      <c r="H172" s="129"/>
      <c r="I172" s="120"/>
      <c r="J172" s="120"/>
      <c r="K172" s="129"/>
    </row>
    <row r="173" spans="2:11">
      <c r="B173" s="119"/>
      <c r="C173" s="129"/>
      <c r="D173" s="129"/>
      <c r="E173" s="129"/>
      <c r="F173" s="129"/>
      <c r="G173" s="129"/>
      <c r="H173" s="129"/>
      <c r="I173" s="120"/>
      <c r="J173" s="120"/>
      <c r="K173" s="129"/>
    </row>
    <row r="174" spans="2:11">
      <c r="B174" s="119"/>
      <c r="C174" s="129"/>
      <c r="D174" s="129"/>
      <c r="E174" s="129"/>
      <c r="F174" s="129"/>
      <c r="G174" s="129"/>
      <c r="H174" s="129"/>
      <c r="I174" s="120"/>
      <c r="J174" s="120"/>
      <c r="K174" s="129"/>
    </row>
    <row r="175" spans="2:11">
      <c r="B175" s="119"/>
      <c r="C175" s="129"/>
      <c r="D175" s="129"/>
      <c r="E175" s="129"/>
      <c r="F175" s="129"/>
      <c r="G175" s="129"/>
      <c r="H175" s="129"/>
      <c r="I175" s="120"/>
      <c r="J175" s="120"/>
      <c r="K175" s="129"/>
    </row>
    <row r="176" spans="2:11">
      <c r="B176" s="119"/>
      <c r="C176" s="129"/>
      <c r="D176" s="129"/>
      <c r="E176" s="129"/>
      <c r="F176" s="129"/>
      <c r="G176" s="129"/>
      <c r="H176" s="129"/>
      <c r="I176" s="120"/>
      <c r="J176" s="120"/>
      <c r="K176" s="129"/>
    </row>
    <row r="177" spans="2:11">
      <c r="B177" s="119"/>
      <c r="C177" s="129"/>
      <c r="D177" s="129"/>
      <c r="E177" s="129"/>
      <c r="F177" s="129"/>
      <c r="G177" s="129"/>
      <c r="H177" s="129"/>
      <c r="I177" s="120"/>
      <c r="J177" s="120"/>
      <c r="K177" s="129"/>
    </row>
    <row r="178" spans="2:11">
      <c r="B178" s="119"/>
      <c r="C178" s="129"/>
      <c r="D178" s="129"/>
      <c r="E178" s="129"/>
      <c r="F178" s="129"/>
      <c r="G178" s="129"/>
      <c r="H178" s="129"/>
      <c r="I178" s="120"/>
      <c r="J178" s="120"/>
      <c r="K178" s="129"/>
    </row>
    <row r="179" spans="2:11">
      <c r="B179" s="119"/>
      <c r="C179" s="129"/>
      <c r="D179" s="129"/>
      <c r="E179" s="129"/>
      <c r="F179" s="129"/>
      <c r="G179" s="129"/>
      <c r="H179" s="129"/>
      <c r="I179" s="120"/>
      <c r="J179" s="120"/>
      <c r="K179" s="129"/>
    </row>
    <row r="180" spans="2:11">
      <c r="B180" s="119"/>
      <c r="C180" s="129"/>
      <c r="D180" s="129"/>
      <c r="E180" s="129"/>
      <c r="F180" s="129"/>
      <c r="G180" s="129"/>
      <c r="H180" s="129"/>
      <c r="I180" s="120"/>
      <c r="J180" s="120"/>
      <c r="K180" s="129"/>
    </row>
    <row r="181" spans="2:11">
      <c r="B181" s="119"/>
      <c r="C181" s="129"/>
      <c r="D181" s="129"/>
      <c r="E181" s="129"/>
      <c r="F181" s="129"/>
      <c r="G181" s="129"/>
      <c r="H181" s="129"/>
      <c r="I181" s="120"/>
      <c r="J181" s="120"/>
      <c r="K181" s="129"/>
    </row>
    <row r="182" spans="2:11">
      <c r="B182" s="119"/>
      <c r="C182" s="129"/>
      <c r="D182" s="129"/>
      <c r="E182" s="129"/>
      <c r="F182" s="129"/>
      <c r="G182" s="129"/>
      <c r="H182" s="129"/>
      <c r="I182" s="120"/>
      <c r="J182" s="120"/>
      <c r="K182" s="129"/>
    </row>
    <row r="183" spans="2:11">
      <c r="B183" s="119"/>
      <c r="C183" s="129"/>
      <c r="D183" s="129"/>
      <c r="E183" s="129"/>
      <c r="F183" s="129"/>
      <c r="G183" s="129"/>
      <c r="H183" s="129"/>
      <c r="I183" s="120"/>
      <c r="J183" s="120"/>
      <c r="K183" s="129"/>
    </row>
    <row r="184" spans="2:11">
      <c r="B184" s="119"/>
      <c r="C184" s="129"/>
      <c r="D184" s="129"/>
      <c r="E184" s="129"/>
      <c r="F184" s="129"/>
      <c r="G184" s="129"/>
      <c r="H184" s="129"/>
      <c r="I184" s="120"/>
      <c r="J184" s="120"/>
      <c r="K184" s="129"/>
    </row>
    <row r="185" spans="2:11">
      <c r="B185" s="119"/>
      <c r="C185" s="129"/>
      <c r="D185" s="129"/>
      <c r="E185" s="129"/>
      <c r="F185" s="129"/>
      <c r="G185" s="129"/>
      <c r="H185" s="129"/>
      <c r="I185" s="120"/>
      <c r="J185" s="120"/>
      <c r="K185" s="129"/>
    </row>
    <row r="186" spans="2:11">
      <c r="B186" s="119"/>
      <c r="C186" s="129"/>
      <c r="D186" s="129"/>
      <c r="E186" s="129"/>
      <c r="F186" s="129"/>
      <c r="G186" s="129"/>
      <c r="H186" s="129"/>
      <c r="I186" s="120"/>
      <c r="J186" s="120"/>
      <c r="K186" s="129"/>
    </row>
    <row r="187" spans="2:11">
      <c r="B187" s="119"/>
      <c r="C187" s="129"/>
      <c r="D187" s="129"/>
      <c r="E187" s="129"/>
      <c r="F187" s="129"/>
      <c r="G187" s="129"/>
      <c r="H187" s="129"/>
      <c r="I187" s="120"/>
      <c r="J187" s="120"/>
      <c r="K187" s="129"/>
    </row>
    <row r="188" spans="2:11">
      <c r="B188" s="119"/>
      <c r="C188" s="129"/>
      <c r="D188" s="129"/>
      <c r="E188" s="129"/>
      <c r="F188" s="129"/>
      <c r="G188" s="129"/>
      <c r="H188" s="129"/>
      <c r="I188" s="120"/>
      <c r="J188" s="120"/>
      <c r="K188" s="129"/>
    </row>
    <row r="189" spans="2:11">
      <c r="B189" s="119"/>
      <c r="C189" s="129"/>
      <c r="D189" s="129"/>
      <c r="E189" s="129"/>
      <c r="F189" s="129"/>
      <c r="G189" s="129"/>
      <c r="H189" s="129"/>
      <c r="I189" s="120"/>
      <c r="J189" s="120"/>
      <c r="K189" s="129"/>
    </row>
    <row r="190" spans="2:11">
      <c r="B190" s="119"/>
      <c r="C190" s="129"/>
      <c r="D190" s="129"/>
      <c r="E190" s="129"/>
      <c r="F190" s="129"/>
      <c r="G190" s="129"/>
      <c r="H190" s="129"/>
      <c r="I190" s="120"/>
      <c r="J190" s="120"/>
      <c r="K190" s="129"/>
    </row>
    <row r="191" spans="2:11">
      <c r="B191" s="119"/>
      <c r="C191" s="129"/>
      <c r="D191" s="129"/>
      <c r="E191" s="129"/>
      <c r="F191" s="129"/>
      <c r="G191" s="129"/>
      <c r="H191" s="129"/>
      <c r="I191" s="120"/>
      <c r="J191" s="120"/>
      <c r="K191" s="129"/>
    </row>
    <row r="192" spans="2:11">
      <c r="B192" s="119"/>
      <c r="C192" s="129"/>
      <c r="D192" s="129"/>
      <c r="E192" s="129"/>
      <c r="F192" s="129"/>
      <c r="G192" s="129"/>
      <c r="H192" s="129"/>
      <c r="I192" s="120"/>
      <c r="J192" s="120"/>
      <c r="K192" s="129"/>
    </row>
    <row r="193" spans="2:11">
      <c r="B193" s="119"/>
      <c r="C193" s="129"/>
      <c r="D193" s="129"/>
      <c r="E193" s="129"/>
      <c r="F193" s="129"/>
      <c r="G193" s="129"/>
      <c r="H193" s="129"/>
      <c r="I193" s="120"/>
      <c r="J193" s="120"/>
      <c r="K193" s="129"/>
    </row>
    <row r="194" spans="2:11">
      <c r="B194" s="119"/>
      <c r="C194" s="129"/>
      <c r="D194" s="129"/>
      <c r="E194" s="129"/>
      <c r="F194" s="129"/>
      <c r="G194" s="129"/>
      <c r="H194" s="129"/>
      <c r="I194" s="120"/>
      <c r="J194" s="120"/>
      <c r="K194" s="129"/>
    </row>
    <row r="195" spans="2:11">
      <c r="B195" s="119"/>
      <c r="C195" s="129"/>
      <c r="D195" s="129"/>
      <c r="E195" s="129"/>
      <c r="F195" s="129"/>
      <c r="G195" s="129"/>
      <c r="H195" s="129"/>
      <c r="I195" s="120"/>
      <c r="J195" s="120"/>
      <c r="K195" s="129"/>
    </row>
    <row r="196" spans="2:11">
      <c r="B196" s="119"/>
      <c r="C196" s="129"/>
      <c r="D196" s="129"/>
      <c r="E196" s="129"/>
      <c r="F196" s="129"/>
      <c r="G196" s="129"/>
      <c r="H196" s="129"/>
      <c r="I196" s="120"/>
      <c r="J196" s="120"/>
      <c r="K196" s="129"/>
    </row>
    <row r="197" spans="2:11">
      <c r="B197" s="119"/>
      <c r="C197" s="129"/>
      <c r="D197" s="129"/>
      <c r="E197" s="129"/>
      <c r="F197" s="129"/>
      <c r="G197" s="129"/>
      <c r="H197" s="129"/>
      <c r="I197" s="120"/>
      <c r="J197" s="120"/>
      <c r="K197" s="129"/>
    </row>
    <row r="198" spans="2:11">
      <c r="B198" s="119"/>
      <c r="C198" s="129"/>
      <c r="D198" s="129"/>
      <c r="E198" s="129"/>
      <c r="F198" s="129"/>
      <c r="G198" s="129"/>
      <c r="H198" s="129"/>
      <c r="I198" s="120"/>
      <c r="J198" s="120"/>
      <c r="K198" s="129"/>
    </row>
    <row r="199" spans="2:11">
      <c r="B199" s="119"/>
      <c r="C199" s="129"/>
      <c r="D199" s="129"/>
      <c r="E199" s="129"/>
      <c r="F199" s="129"/>
      <c r="G199" s="129"/>
      <c r="H199" s="129"/>
      <c r="I199" s="120"/>
      <c r="J199" s="120"/>
      <c r="K199" s="129"/>
    </row>
    <row r="200" spans="2:11">
      <c r="B200" s="119"/>
      <c r="C200" s="129"/>
      <c r="D200" s="129"/>
      <c r="E200" s="129"/>
      <c r="F200" s="129"/>
      <c r="G200" s="129"/>
      <c r="H200" s="129"/>
      <c r="I200" s="120"/>
      <c r="J200" s="120"/>
      <c r="K200" s="129"/>
    </row>
    <row r="201" spans="2:11">
      <c r="B201" s="119"/>
      <c r="C201" s="129"/>
      <c r="D201" s="129"/>
      <c r="E201" s="129"/>
      <c r="F201" s="129"/>
      <c r="G201" s="129"/>
      <c r="H201" s="129"/>
      <c r="I201" s="120"/>
      <c r="J201" s="120"/>
      <c r="K201" s="129"/>
    </row>
    <row r="202" spans="2:11">
      <c r="B202" s="119"/>
      <c r="C202" s="129"/>
      <c r="D202" s="129"/>
      <c r="E202" s="129"/>
      <c r="F202" s="129"/>
      <c r="G202" s="129"/>
      <c r="H202" s="129"/>
      <c r="I202" s="120"/>
      <c r="J202" s="120"/>
      <c r="K202" s="129"/>
    </row>
    <row r="203" spans="2:11">
      <c r="B203" s="119"/>
      <c r="C203" s="129"/>
      <c r="D203" s="129"/>
      <c r="E203" s="129"/>
      <c r="F203" s="129"/>
      <c r="G203" s="129"/>
      <c r="H203" s="129"/>
      <c r="I203" s="120"/>
      <c r="J203" s="120"/>
      <c r="K203" s="129"/>
    </row>
    <row r="204" spans="2:11">
      <c r="B204" s="119"/>
      <c r="C204" s="129"/>
      <c r="D204" s="129"/>
      <c r="E204" s="129"/>
      <c r="F204" s="129"/>
      <c r="G204" s="129"/>
      <c r="H204" s="129"/>
      <c r="I204" s="120"/>
      <c r="J204" s="120"/>
      <c r="K204" s="129"/>
    </row>
    <row r="205" spans="2:11">
      <c r="B205" s="119"/>
      <c r="C205" s="129"/>
      <c r="D205" s="129"/>
      <c r="E205" s="129"/>
      <c r="F205" s="129"/>
      <c r="G205" s="129"/>
      <c r="H205" s="129"/>
      <c r="I205" s="120"/>
      <c r="J205" s="120"/>
      <c r="K205" s="129"/>
    </row>
    <row r="206" spans="2:11">
      <c r="B206" s="119"/>
      <c r="C206" s="129"/>
      <c r="D206" s="129"/>
      <c r="E206" s="129"/>
      <c r="F206" s="129"/>
      <c r="G206" s="129"/>
      <c r="H206" s="129"/>
      <c r="I206" s="120"/>
      <c r="J206" s="120"/>
      <c r="K206" s="129"/>
    </row>
    <row r="207" spans="2:11">
      <c r="B207" s="119"/>
      <c r="C207" s="129"/>
      <c r="D207" s="129"/>
      <c r="E207" s="129"/>
      <c r="F207" s="129"/>
      <c r="G207" s="129"/>
      <c r="H207" s="129"/>
      <c r="I207" s="120"/>
      <c r="J207" s="120"/>
      <c r="K207" s="129"/>
    </row>
    <row r="208" spans="2:11">
      <c r="B208" s="119"/>
      <c r="C208" s="129"/>
      <c r="D208" s="129"/>
      <c r="E208" s="129"/>
      <c r="F208" s="129"/>
      <c r="G208" s="129"/>
      <c r="H208" s="129"/>
      <c r="I208" s="120"/>
      <c r="J208" s="120"/>
      <c r="K208" s="129"/>
    </row>
    <row r="209" spans="2:11">
      <c r="B209" s="119"/>
      <c r="C209" s="129"/>
      <c r="D209" s="129"/>
      <c r="E209" s="129"/>
      <c r="F209" s="129"/>
      <c r="G209" s="129"/>
      <c r="H209" s="129"/>
      <c r="I209" s="120"/>
      <c r="J209" s="120"/>
      <c r="K209" s="129"/>
    </row>
    <row r="210" spans="2:11">
      <c r="B210" s="119"/>
      <c r="C210" s="129"/>
      <c r="D210" s="129"/>
      <c r="E210" s="129"/>
      <c r="F210" s="129"/>
      <c r="G210" s="129"/>
      <c r="H210" s="129"/>
      <c r="I210" s="120"/>
      <c r="J210" s="120"/>
      <c r="K210" s="129"/>
    </row>
    <row r="211" spans="2:11">
      <c r="B211" s="119"/>
      <c r="C211" s="129"/>
      <c r="D211" s="129"/>
      <c r="E211" s="129"/>
      <c r="F211" s="129"/>
      <c r="G211" s="129"/>
      <c r="H211" s="129"/>
      <c r="I211" s="120"/>
      <c r="J211" s="120"/>
      <c r="K211" s="129"/>
    </row>
    <row r="212" spans="2:11">
      <c r="B212" s="119"/>
      <c r="C212" s="129"/>
      <c r="D212" s="129"/>
      <c r="E212" s="129"/>
      <c r="F212" s="129"/>
      <c r="G212" s="129"/>
      <c r="H212" s="129"/>
      <c r="I212" s="120"/>
      <c r="J212" s="120"/>
      <c r="K212" s="129"/>
    </row>
    <row r="213" spans="2:11">
      <c r="B213" s="119"/>
      <c r="C213" s="129"/>
      <c r="D213" s="129"/>
      <c r="E213" s="129"/>
      <c r="F213" s="129"/>
      <c r="G213" s="129"/>
      <c r="H213" s="129"/>
      <c r="I213" s="120"/>
      <c r="J213" s="120"/>
      <c r="K213" s="129"/>
    </row>
    <row r="214" spans="2:11">
      <c r="B214" s="119"/>
      <c r="C214" s="129"/>
      <c r="D214" s="129"/>
      <c r="E214" s="129"/>
      <c r="F214" s="129"/>
      <c r="G214" s="129"/>
      <c r="H214" s="129"/>
      <c r="I214" s="120"/>
      <c r="J214" s="120"/>
      <c r="K214" s="129"/>
    </row>
    <row r="215" spans="2:11">
      <c r="B215" s="119"/>
      <c r="C215" s="129"/>
      <c r="D215" s="129"/>
      <c r="E215" s="129"/>
      <c r="F215" s="129"/>
      <c r="G215" s="129"/>
      <c r="H215" s="129"/>
      <c r="I215" s="120"/>
      <c r="J215" s="120"/>
      <c r="K215" s="129"/>
    </row>
    <row r="216" spans="2:11">
      <c r="B216" s="119"/>
      <c r="C216" s="129"/>
      <c r="D216" s="129"/>
      <c r="E216" s="129"/>
      <c r="F216" s="129"/>
      <c r="G216" s="129"/>
      <c r="H216" s="129"/>
      <c r="I216" s="120"/>
      <c r="J216" s="120"/>
      <c r="K216" s="129"/>
    </row>
    <row r="217" spans="2:11">
      <c r="B217" s="119"/>
      <c r="C217" s="129"/>
      <c r="D217" s="129"/>
      <c r="E217" s="129"/>
      <c r="F217" s="129"/>
      <c r="G217" s="129"/>
      <c r="H217" s="129"/>
      <c r="I217" s="120"/>
      <c r="J217" s="120"/>
      <c r="K217" s="129"/>
    </row>
    <row r="218" spans="2:11">
      <c r="B218" s="119"/>
      <c r="C218" s="129"/>
      <c r="D218" s="129"/>
      <c r="E218" s="129"/>
      <c r="F218" s="129"/>
      <c r="G218" s="129"/>
      <c r="H218" s="129"/>
      <c r="I218" s="120"/>
      <c r="J218" s="120"/>
      <c r="K218" s="129"/>
    </row>
    <row r="219" spans="2:11">
      <c r="B219" s="119"/>
      <c r="C219" s="129"/>
      <c r="D219" s="129"/>
      <c r="E219" s="129"/>
      <c r="F219" s="129"/>
      <c r="G219" s="129"/>
      <c r="H219" s="129"/>
      <c r="I219" s="120"/>
      <c r="J219" s="120"/>
      <c r="K219" s="129"/>
    </row>
    <row r="220" spans="2:11">
      <c r="B220" s="119"/>
      <c r="C220" s="129"/>
      <c r="D220" s="129"/>
      <c r="E220" s="129"/>
      <c r="F220" s="129"/>
      <c r="G220" s="129"/>
      <c r="H220" s="129"/>
      <c r="I220" s="120"/>
      <c r="J220" s="120"/>
      <c r="K220" s="129"/>
    </row>
    <row r="221" spans="2:11">
      <c r="B221" s="119"/>
      <c r="C221" s="129"/>
      <c r="D221" s="129"/>
      <c r="E221" s="129"/>
      <c r="F221" s="129"/>
      <c r="G221" s="129"/>
      <c r="H221" s="129"/>
      <c r="I221" s="120"/>
      <c r="J221" s="120"/>
      <c r="K221" s="129"/>
    </row>
    <row r="222" spans="2:11">
      <c r="B222" s="119"/>
      <c r="C222" s="129"/>
      <c r="D222" s="129"/>
      <c r="E222" s="129"/>
      <c r="F222" s="129"/>
      <c r="G222" s="129"/>
      <c r="H222" s="129"/>
      <c r="I222" s="120"/>
      <c r="J222" s="120"/>
      <c r="K222" s="129"/>
    </row>
    <row r="223" spans="2:11">
      <c r="B223" s="119"/>
      <c r="C223" s="129"/>
      <c r="D223" s="129"/>
      <c r="E223" s="129"/>
      <c r="F223" s="129"/>
      <c r="G223" s="129"/>
      <c r="H223" s="129"/>
      <c r="I223" s="120"/>
      <c r="J223" s="120"/>
      <c r="K223" s="129"/>
    </row>
    <row r="224" spans="2:11">
      <c r="B224" s="119"/>
      <c r="C224" s="129"/>
      <c r="D224" s="129"/>
      <c r="E224" s="129"/>
      <c r="F224" s="129"/>
      <c r="G224" s="129"/>
      <c r="H224" s="129"/>
      <c r="I224" s="120"/>
      <c r="J224" s="120"/>
      <c r="K224" s="129"/>
    </row>
    <row r="225" spans="2:11">
      <c r="B225" s="119"/>
      <c r="C225" s="129"/>
      <c r="D225" s="129"/>
      <c r="E225" s="129"/>
      <c r="F225" s="129"/>
      <c r="G225" s="129"/>
      <c r="H225" s="129"/>
      <c r="I225" s="120"/>
      <c r="J225" s="120"/>
      <c r="K225" s="129"/>
    </row>
    <row r="226" spans="2:11">
      <c r="B226" s="119"/>
      <c r="C226" s="129"/>
      <c r="D226" s="129"/>
      <c r="E226" s="129"/>
      <c r="F226" s="129"/>
      <c r="G226" s="129"/>
      <c r="H226" s="129"/>
      <c r="I226" s="120"/>
      <c r="J226" s="120"/>
      <c r="K226" s="129"/>
    </row>
    <row r="227" spans="2:11">
      <c r="B227" s="119"/>
      <c r="C227" s="129"/>
      <c r="D227" s="129"/>
      <c r="E227" s="129"/>
      <c r="F227" s="129"/>
      <c r="G227" s="129"/>
      <c r="H227" s="129"/>
      <c r="I227" s="120"/>
      <c r="J227" s="120"/>
      <c r="K227" s="129"/>
    </row>
    <row r="228" spans="2:11">
      <c r="B228" s="119"/>
      <c r="C228" s="129"/>
      <c r="D228" s="129"/>
      <c r="E228" s="129"/>
      <c r="F228" s="129"/>
      <c r="G228" s="129"/>
      <c r="H228" s="129"/>
      <c r="I228" s="120"/>
      <c r="J228" s="120"/>
      <c r="K228" s="129"/>
    </row>
    <row r="229" spans="2:11">
      <c r="B229" s="119"/>
      <c r="C229" s="129"/>
      <c r="D229" s="129"/>
      <c r="E229" s="129"/>
      <c r="F229" s="129"/>
      <c r="G229" s="129"/>
      <c r="H229" s="129"/>
      <c r="I229" s="120"/>
      <c r="J229" s="120"/>
      <c r="K229" s="129"/>
    </row>
    <row r="230" spans="2:11">
      <c r="B230" s="119"/>
      <c r="C230" s="129"/>
      <c r="D230" s="129"/>
      <c r="E230" s="129"/>
      <c r="F230" s="129"/>
      <c r="G230" s="129"/>
      <c r="H230" s="129"/>
      <c r="I230" s="120"/>
      <c r="J230" s="120"/>
      <c r="K230" s="129"/>
    </row>
    <row r="231" spans="2:11">
      <c r="B231" s="119"/>
      <c r="C231" s="129"/>
      <c r="D231" s="129"/>
      <c r="E231" s="129"/>
      <c r="F231" s="129"/>
      <c r="G231" s="129"/>
      <c r="H231" s="129"/>
      <c r="I231" s="120"/>
      <c r="J231" s="120"/>
      <c r="K231" s="129"/>
    </row>
    <row r="232" spans="2:11">
      <c r="B232" s="119"/>
      <c r="C232" s="129"/>
      <c r="D232" s="129"/>
      <c r="E232" s="129"/>
      <c r="F232" s="129"/>
      <c r="G232" s="129"/>
      <c r="H232" s="129"/>
      <c r="I232" s="120"/>
      <c r="J232" s="120"/>
      <c r="K232" s="129"/>
    </row>
    <row r="233" spans="2:11">
      <c r="B233" s="119"/>
      <c r="C233" s="129"/>
      <c r="D233" s="129"/>
      <c r="E233" s="129"/>
      <c r="F233" s="129"/>
      <c r="G233" s="129"/>
      <c r="H233" s="129"/>
      <c r="I233" s="120"/>
      <c r="J233" s="120"/>
      <c r="K233" s="129"/>
    </row>
    <row r="234" spans="2:11">
      <c r="B234" s="119"/>
      <c r="C234" s="129"/>
      <c r="D234" s="129"/>
      <c r="E234" s="129"/>
      <c r="F234" s="129"/>
      <c r="G234" s="129"/>
      <c r="H234" s="129"/>
      <c r="I234" s="120"/>
      <c r="J234" s="120"/>
      <c r="K234" s="129"/>
    </row>
    <row r="235" spans="2:11">
      <c r="B235" s="119"/>
      <c r="C235" s="129"/>
      <c r="D235" s="129"/>
      <c r="E235" s="129"/>
      <c r="F235" s="129"/>
      <c r="G235" s="129"/>
      <c r="H235" s="129"/>
      <c r="I235" s="120"/>
      <c r="J235" s="120"/>
      <c r="K235" s="129"/>
    </row>
    <row r="236" spans="2:11">
      <c r="B236" s="119"/>
      <c r="C236" s="129"/>
      <c r="D236" s="129"/>
      <c r="E236" s="129"/>
      <c r="F236" s="129"/>
      <c r="G236" s="129"/>
      <c r="H236" s="129"/>
      <c r="I236" s="120"/>
      <c r="J236" s="120"/>
      <c r="K236" s="129"/>
    </row>
    <row r="237" spans="2:11">
      <c r="B237" s="119"/>
      <c r="C237" s="129"/>
      <c r="D237" s="129"/>
      <c r="E237" s="129"/>
      <c r="F237" s="129"/>
      <c r="G237" s="129"/>
      <c r="H237" s="129"/>
      <c r="I237" s="120"/>
      <c r="J237" s="120"/>
      <c r="K237" s="129"/>
    </row>
    <row r="238" spans="2:11">
      <c r="B238" s="119"/>
      <c r="C238" s="129"/>
      <c r="D238" s="129"/>
      <c r="E238" s="129"/>
      <c r="F238" s="129"/>
      <c r="G238" s="129"/>
      <c r="H238" s="129"/>
      <c r="I238" s="120"/>
      <c r="J238" s="120"/>
      <c r="K238" s="129"/>
    </row>
    <row r="239" spans="2:11">
      <c r="B239" s="119"/>
      <c r="C239" s="129"/>
      <c r="D239" s="129"/>
      <c r="E239" s="129"/>
      <c r="F239" s="129"/>
      <c r="G239" s="129"/>
      <c r="H239" s="129"/>
      <c r="I239" s="120"/>
      <c r="J239" s="120"/>
      <c r="K239" s="129"/>
    </row>
    <row r="240" spans="2:11">
      <c r="B240" s="119"/>
      <c r="C240" s="129"/>
      <c r="D240" s="129"/>
      <c r="E240" s="129"/>
      <c r="F240" s="129"/>
      <c r="G240" s="129"/>
      <c r="H240" s="129"/>
      <c r="I240" s="120"/>
      <c r="J240" s="120"/>
      <c r="K240" s="129"/>
    </row>
    <row r="241" spans="2:11">
      <c r="B241" s="119"/>
      <c r="C241" s="129"/>
      <c r="D241" s="129"/>
      <c r="E241" s="129"/>
      <c r="F241" s="129"/>
      <c r="G241" s="129"/>
      <c r="H241" s="129"/>
      <c r="I241" s="120"/>
      <c r="J241" s="120"/>
      <c r="K241" s="129"/>
    </row>
    <row r="242" spans="2:11">
      <c r="B242" s="119"/>
      <c r="C242" s="129"/>
      <c r="D242" s="129"/>
      <c r="E242" s="129"/>
      <c r="F242" s="129"/>
      <c r="G242" s="129"/>
      <c r="H242" s="129"/>
      <c r="I242" s="120"/>
      <c r="J242" s="120"/>
      <c r="K242" s="129"/>
    </row>
    <row r="243" spans="2:11">
      <c r="B243" s="119"/>
      <c r="C243" s="129"/>
      <c r="D243" s="129"/>
      <c r="E243" s="129"/>
      <c r="F243" s="129"/>
      <c r="G243" s="129"/>
      <c r="H243" s="129"/>
      <c r="I243" s="120"/>
      <c r="J243" s="120"/>
      <c r="K243" s="129"/>
    </row>
    <row r="244" spans="2:11">
      <c r="B244" s="119"/>
      <c r="C244" s="129"/>
      <c r="D244" s="129"/>
      <c r="E244" s="129"/>
      <c r="F244" s="129"/>
      <c r="G244" s="129"/>
      <c r="H244" s="129"/>
      <c r="I244" s="120"/>
      <c r="J244" s="120"/>
      <c r="K244" s="129"/>
    </row>
    <row r="245" spans="2:11">
      <c r="B245" s="119"/>
      <c r="C245" s="129"/>
      <c r="D245" s="129"/>
      <c r="E245" s="129"/>
      <c r="F245" s="129"/>
      <c r="G245" s="129"/>
      <c r="H245" s="129"/>
      <c r="I245" s="120"/>
      <c r="J245" s="120"/>
      <c r="K245" s="129"/>
    </row>
    <row r="246" spans="2:11">
      <c r="B246" s="119"/>
      <c r="C246" s="129"/>
      <c r="D246" s="129"/>
      <c r="E246" s="129"/>
      <c r="F246" s="129"/>
      <c r="G246" s="129"/>
      <c r="H246" s="129"/>
      <c r="I246" s="120"/>
      <c r="J246" s="120"/>
      <c r="K246" s="129"/>
    </row>
    <row r="247" spans="2:11">
      <c r="B247" s="119"/>
      <c r="C247" s="129"/>
      <c r="D247" s="129"/>
      <c r="E247" s="129"/>
      <c r="F247" s="129"/>
      <c r="G247" s="129"/>
      <c r="H247" s="129"/>
      <c r="I247" s="120"/>
      <c r="J247" s="120"/>
      <c r="K247" s="129"/>
    </row>
    <row r="248" spans="2:11">
      <c r="B248" s="119"/>
      <c r="C248" s="129"/>
      <c r="D248" s="129"/>
      <c r="E248" s="129"/>
      <c r="F248" s="129"/>
      <c r="G248" s="129"/>
      <c r="H248" s="129"/>
      <c r="I248" s="120"/>
      <c r="J248" s="120"/>
      <c r="K248" s="129"/>
    </row>
    <row r="249" spans="2:11">
      <c r="B249" s="119"/>
      <c r="C249" s="129"/>
      <c r="D249" s="129"/>
      <c r="E249" s="129"/>
      <c r="F249" s="129"/>
      <c r="G249" s="129"/>
      <c r="H249" s="129"/>
      <c r="I249" s="120"/>
      <c r="J249" s="120"/>
      <c r="K249" s="129"/>
    </row>
    <row r="250" spans="2:11">
      <c r="B250" s="119"/>
      <c r="C250" s="129"/>
      <c r="D250" s="129"/>
      <c r="E250" s="129"/>
      <c r="F250" s="129"/>
      <c r="G250" s="129"/>
      <c r="H250" s="129"/>
      <c r="I250" s="120"/>
      <c r="J250" s="120"/>
      <c r="K250" s="129"/>
    </row>
    <row r="251" spans="2:11">
      <c r="B251" s="119"/>
      <c r="C251" s="129"/>
      <c r="D251" s="129"/>
      <c r="E251" s="129"/>
      <c r="F251" s="129"/>
      <c r="G251" s="129"/>
      <c r="H251" s="129"/>
      <c r="I251" s="120"/>
      <c r="J251" s="120"/>
      <c r="K251" s="129"/>
    </row>
    <row r="252" spans="2:11">
      <c r="B252" s="119"/>
      <c r="C252" s="129"/>
      <c r="D252" s="129"/>
      <c r="E252" s="129"/>
      <c r="F252" s="129"/>
      <c r="G252" s="129"/>
      <c r="H252" s="129"/>
      <c r="I252" s="120"/>
      <c r="J252" s="120"/>
      <c r="K252" s="129"/>
    </row>
    <row r="253" spans="2:11">
      <c r="B253" s="119"/>
      <c r="C253" s="129"/>
      <c r="D253" s="129"/>
      <c r="E253" s="129"/>
      <c r="F253" s="129"/>
      <c r="G253" s="129"/>
      <c r="H253" s="129"/>
      <c r="I253" s="120"/>
      <c r="J253" s="120"/>
      <c r="K253" s="129"/>
    </row>
    <row r="254" spans="2:11">
      <c r="B254" s="119"/>
      <c r="C254" s="129"/>
      <c r="D254" s="129"/>
      <c r="E254" s="129"/>
      <c r="F254" s="129"/>
      <c r="G254" s="129"/>
      <c r="H254" s="129"/>
      <c r="I254" s="120"/>
      <c r="J254" s="120"/>
      <c r="K254" s="129"/>
    </row>
    <row r="255" spans="2:11">
      <c r="B255" s="119"/>
      <c r="C255" s="129"/>
      <c r="D255" s="129"/>
      <c r="E255" s="129"/>
      <c r="F255" s="129"/>
      <c r="G255" s="129"/>
      <c r="H255" s="129"/>
      <c r="I255" s="120"/>
      <c r="J255" s="120"/>
      <c r="K255" s="129"/>
    </row>
    <row r="256" spans="2:11">
      <c r="B256" s="119"/>
      <c r="C256" s="129"/>
      <c r="D256" s="129"/>
      <c r="E256" s="129"/>
      <c r="F256" s="129"/>
      <c r="G256" s="129"/>
      <c r="H256" s="129"/>
      <c r="I256" s="120"/>
      <c r="J256" s="120"/>
      <c r="K256" s="129"/>
    </row>
    <row r="257" spans="2:11">
      <c r="B257" s="119"/>
      <c r="C257" s="129"/>
      <c r="D257" s="129"/>
      <c r="E257" s="129"/>
      <c r="F257" s="129"/>
      <c r="G257" s="129"/>
      <c r="H257" s="129"/>
      <c r="I257" s="120"/>
      <c r="J257" s="120"/>
      <c r="K257" s="129"/>
    </row>
    <row r="258" spans="2:11">
      <c r="B258" s="119"/>
      <c r="C258" s="129"/>
      <c r="D258" s="129"/>
      <c r="E258" s="129"/>
      <c r="F258" s="129"/>
      <c r="G258" s="129"/>
      <c r="H258" s="129"/>
      <c r="I258" s="120"/>
      <c r="J258" s="120"/>
      <c r="K258" s="129"/>
    </row>
    <row r="259" spans="2:11">
      <c r="B259" s="119"/>
      <c r="C259" s="129"/>
      <c r="D259" s="129"/>
      <c r="E259" s="129"/>
      <c r="F259" s="129"/>
      <c r="G259" s="129"/>
      <c r="H259" s="129"/>
      <c r="I259" s="120"/>
      <c r="J259" s="120"/>
      <c r="K259" s="129"/>
    </row>
    <row r="260" spans="2:11">
      <c r="B260" s="119"/>
      <c r="C260" s="129"/>
      <c r="D260" s="129"/>
      <c r="E260" s="129"/>
      <c r="F260" s="129"/>
      <c r="G260" s="129"/>
      <c r="H260" s="129"/>
      <c r="I260" s="120"/>
      <c r="J260" s="120"/>
      <c r="K260" s="129"/>
    </row>
    <row r="261" spans="2:11">
      <c r="B261" s="119"/>
      <c r="C261" s="129"/>
      <c r="D261" s="129"/>
      <c r="E261" s="129"/>
      <c r="F261" s="129"/>
      <c r="G261" s="129"/>
      <c r="H261" s="129"/>
      <c r="I261" s="120"/>
      <c r="J261" s="120"/>
      <c r="K261" s="129"/>
    </row>
    <row r="262" spans="2:11">
      <c r="B262" s="119"/>
      <c r="C262" s="129"/>
      <c r="D262" s="129"/>
      <c r="E262" s="129"/>
      <c r="F262" s="129"/>
      <c r="G262" s="129"/>
      <c r="H262" s="129"/>
      <c r="I262" s="120"/>
      <c r="J262" s="120"/>
      <c r="K262" s="129"/>
    </row>
    <row r="263" spans="2:11">
      <c r="B263" s="119"/>
      <c r="C263" s="129"/>
      <c r="D263" s="129"/>
      <c r="E263" s="129"/>
      <c r="F263" s="129"/>
      <c r="G263" s="129"/>
      <c r="H263" s="129"/>
      <c r="I263" s="120"/>
      <c r="J263" s="120"/>
      <c r="K263" s="129"/>
    </row>
    <row r="264" spans="2:11">
      <c r="B264" s="119"/>
      <c r="C264" s="129"/>
      <c r="D264" s="129"/>
      <c r="E264" s="129"/>
      <c r="F264" s="129"/>
      <c r="G264" s="129"/>
      <c r="H264" s="129"/>
      <c r="I264" s="120"/>
      <c r="J264" s="120"/>
      <c r="K264" s="129"/>
    </row>
    <row r="265" spans="2:11">
      <c r="B265" s="119"/>
      <c r="C265" s="129"/>
      <c r="D265" s="129"/>
      <c r="E265" s="129"/>
      <c r="F265" s="129"/>
      <c r="G265" s="129"/>
      <c r="H265" s="129"/>
      <c r="I265" s="120"/>
      <c r="J265" s="120"/>
      <c r="K265" s="129"/>
    </row>
    <row r="266" spans="2:11">
      <c r="B266" s="119"/>
      <c r="C266" s="129"/>
      <c r="D266" s="129"/>
      <c r="E266" s="129"/>
      <c r="F266" s="129"/>
      <c r="G266" s="129"/>
      <c r="H266" s="129"/>
      <c r="I266" s="120"/>
      <c r="J266" s="120"/>
      <c r="K266" s="129"/>
    </row>
    <row r="267" spans="2:11">
      <c r="B267" s="119"/>
      <c r="C267" s="129"/>
      <c r="D267" s="129"/>
      <c r="E267" s="129"/>
      <c r="F267" s="129"/>
      <c r="G267" s="129"/>
      <c r="H267" s="129"/>
      <c r="I267" s="120"/>
      <c r="J267" s="120"/>
      <c r="K267" s="129"/>
    </row>
    <row r="268" spans="2:11">
      <c r="B268" s="119"/>
      <c r="C268" s="129"/>
      <c r="D268" s="129"/>
      <c r="E268" s="129"/>
      <c r="F268" s="129"/>
      <c r="G268" s="129"/>
      <c r="H268" s="129"/>
      <c r="I268" s="120"/>
      <c r="J268" s="120"/>
      <c r="K268" s="129"/>
    </row>
    <row r="269" spans="2:11">
      <c r="B269" s="119"/>
      <c r="C269" s="129"/>
      <c r="D269" s="129"/>
      <c r="E269" s="129"/>
      <c r="F269" s="129"/>
      <c r="G269" s="129"/>
      <c r="H269" s="129"/>
      <c r="I269" s="120"/>
      <c r="J269" s="120"/>
      <c r="K269" s="129"/>
    </row>
    <row r="270" spans="2:11">
      <c r="B270" s="119"/>
      <c r="C270" s="129"/>
      <c r="D270" s="129"/>
      <c r="E270" s="129"/>
      <c r="F270" s="129"/>
      <c r="G270" s="129"/>
      <c r="H270" s="129"/>
      <c r="I270" s="120"/>
      <c r="J270" s="120"/>
      <c r="K270" s="129"/>
    </row>
    <row r="271" spans="2:11">
      <c r="B271" s="119"/>
      <c r="C271" s="129"/>
      <c r="D271" s="129"/>
      <c r="E271" s="129"/>
      <c r="F271" s="129"/>
      <c r="G271" s="129"/>
      <c r="H271" s="129"/>
      <c r="I271" s="120"/>
      <c r="J271" s="120"/>
      <c r="K271" s="129"/>
    </row>
    <row r="272" spans="2:11">
      <c r="B272" s="119"/>
      <c r="C272" s="129"/>
      <c r="D272" s="129"/>
      <c r="E272" s="129"/>
      <c r="F272" s="129"/>
      <c r="G272" s="129"/>
      <c r="H272" s="129"/>
      <c r="I272" s="120"/>
      <c r="J272" s="120"/>
      <c r="K272" s="129"/>
    </row>
    <row r="273" spans="2:11">
      <c r="B273" s="119"/>
      <c r="C273" s="129"/>
      <c r="D273" s="129"/>
      <c r="E273" s="129"/>
      <c r="F273" s="129"/>
      <c r="G273" s="129"/>
      <c r="H273" s="129"/>
      <c r="I273" s="120"/>
      <c r="J273" s="120"/>
      <c r="K273" s="129"/>
    </row>
    <row r="274" spans="2:11">
      <c r="B274" s="119"/>
      <c r="C274" s="129"/>
      <c r="D274" s="129"/>
      <c r="E274" s="129"/>
      <c r="F274" s="129"/>
      <c r="G274" s="129"/>
      <c r="H274" s="129"/>
      <c r="I274" s="120"/>
      <c r="J274" s="120"/>
      <c r="K274" s="129"/>
    </row>
    <row r="275" spans="2:11">
      <c r="B275" s="119"/>
      <c r="C275" s="129"/>
      <c r="D275" s="129"/>
      <c r="E275" s="129"/>
      <c r="F275" s="129"/>
      <c r="G275" s="129"/>
      <c r="H275" s="129"/>
      <c r="I275" s="120"/>
      <c r="J275" s="120"/>
      <c r="K275" s="129"/>
    </row>
    <row r="276" spans="2:11">
      <c r="B276" s="119"/>
      <c r="C276" s="129"/>
      <c r="D276" s="129"/>
      <c r="E276" s="129"/>
      <c r="F276" s="129"/>
      <c r="G276" s="129"/>
      <c r="H276" s="129"/>
      <c r="I276" s="120"/>
      <c r="J276" s="120"/>
      <c r="K276" s="129"/>
    </row>
    <row r="277" spans="2:11">
      <c r="B277" s="119"/>
      <c r="C277" s="129"/>
      <c r="D277" s="129"/>
      <c r="E277" s="129"/>
      <c r="F277" s="129"/>
      <c r="G277" s="129"/>
      <c r="H277" s="129"/>
      <c r="I277" s="120"/>
      <c r="J277" s="120"/>
      <c r="K277" s="129"/>
    </row>
    <row r="278" spans="2:11">
      <c r="B278" s="119"/>
      <c r="C278" s="129"/>
      <c r="D278" s="129"/>
      <c r="E278" s="129"/>
      <c r="F278" s="129"/>
      <c r="G278" s="129"/>
      <c r="H278" s="129"/>
      <c r="I278" s="120"/>
      <c r="J278" s="120"/>
      <c r="K278" s="129"/>
    </row>
    <row r="279" spans="2:11">
      <c r="B279" s="119"/>
      <c r="C279" s="129"/>
      <c r="D279" s="129"/>
      <c r="E279" s="129"/>
      <c r="F279" s="129"/>
      <c r="G279" s="129"/>
      <c r="H279" s="129"/>
      <c r="I279" s="120"/>
      <c r="J279" s="120"/>
      <c r="K279" s="129"/>
    </row>
    <row r="280" spans="2:11">
      <c r="B280" s="119"/>
      <c r="C280" s="129"/>
      <c r="D280" s="129"/>
      <c r="E280" s="129"/>
      <c r="F280" s="129"/>
      <c r="G280" s="129"/>
      <c r="H280" s="129"/>
      <c r="I280" s="120"/>
      <c r="J280" s="120"/>
      <c r="K280" s="129"/>
    </row>
    <row r="281" spans="2:11">
      <c r="B281" s="119"/>
      <c r="C281" s="129"/>
      <c r="D281" s="129"/>
      <c r="E281" s="129"/>
      <c r="F281" s="129"/>
      <c r="G281" s="129"/>
      <c r="H281" s="129"/>
      <c r="I281" s="120"/>
      <c r="J281" s="120"/>
      <c r="K281" s="129"/>
    </row>
    <row r="282" spans="2:11">
      <c r="B282" s="119"/>
      <c r="C282" s="129"/>
      <c r="D282" s="129"/>
      <c r="E282" s="129"/>
      <c r="F282" s="129"/>
      <c r="G282" s="129"/>
      <c r="H282" s="129"/>
      <c r="I282" s="120"/>
      <c r="J282" s="120"/>
      <c r="K282" s="129"/>
    </row>
    <row r="283" spans="2:11">
      <c r="B283" s="119"/>
      <c r="C283" s="129"/>
      <c r="D283" s="129"/>
      <c r="E283" s="129"/>
      <c r="F283" s="129"/>
      <c r="G283" s="129"/>
      <c r="H283" s="129"/>
      <c r="I283" s="120"/>
      <c r="J283" s="120"/>
      <c r="K283" s="129"/>
    </row>
    <row r="284" spans="2:11">
      <c r="B284" s="119"/>
      <c r="C284" s="129"/>
      <c r="D284" s="129"/>
      <c r="E284" s="129"/>
      <c r="F284" s="129"/>
      <c r="G284" s="129"/>
      <c r="H284" s="129"/>
      <c r="I284" s="120"/>
      <c r="J284" s="120"/>
      <c r="K284" s="129"/>
    </row>
    <row r="285" spans="2:11">
      <c r="B285" s="119"/>
      <c r="C285" s="129"/>
      <c r="D285" s="129"/>
      <c r="E285" s="129"/>
      <c r="F285" s="129"/>
      <c r="G285" s="129"/>
      <c r="H285" s="129"/>
      <c r="I285" s="120"/>
      <c r="J285" s="120"/>
      <c r="K285" s="129"/>
    </row>
    <row r="286" spans="2:11">
      <c r="B286" s="119"/>
      <c r="C286" s="129"/>
      <c r="D286" s="129"/>
      <c r="E286" s="129"/>
      <c r="F286" s="129"/>
      <c r="G286" s="129"/>
      <c r="H286" s="129"/>
      <c r="I286" s="120"/>
      <c r="J286" s="120"/>
      <c r="K286" s="129"/>
    </row>
    <row r="287" spans="2:11">
      <c r="B287" s="119"/>
      <c r="C287" s="129"/>
      <c r="D287" s="129"/>
      <c r="E287" s="129"/>
      <c r="F287" s="129"/>
      <c r="G287" s="129"/>
      <c r="H287" s="129"/>
      <c r="I287" s="120"/>
      <c r="J287" s="120"/>
      <c r="K287" s="129"/>
    </row>
    <row r="288" spans="2:11">
      <c r="B288" s="119"/>
      <c r="C288" s="129"/>
      <c r="D288" s="129"/>
      <c r="E288" s="129"/>
      <c r="F288" s="129"/>
      <c r="G288" s="129"/>
      <c r="H288" s="129"/>
      <c r="I288" s="120"/>
      <c r="J288" s="120"/>
      <c r="K288" s="129"/>
    </row>
    <row r="289" spans="2:11">
      <c r="B289" s="119"/>
      <c r="C289" s="129"/>
      <c r="D289" s="129"/>
      <c r="E289" s="129"/>
      <c r="F289" s="129"/>
      <c r="G289" s="129"/>
      <c r="H289" s="129"/>
      <c r="I289" s="120"/>
      <c r="J289" s="120"/>
      <c r="K289" s="129"/>
    </row>
    <row r="290" spans="2:11">
      <c r="B290" s="119"/>
      <c r="C290" s="129"/>
      <c r="D290" s="129"/>
      <c r="E290" s="129"/>
      <c r="F290" s="129"/>
      <c r="G290" s="129"/>
      <c r="H290" s="129"/>
      <c r="I290" s="120"/>
      <c r="J290" s="120"/>
      <c r="K290" s="129"/>
    </row>
    <row r="291" spans="2:11">
      <c r="B291" s="119"/>
      <c r="C291" s="129"/>
      <c r="D291" s="129"/>
      <c r="E291" s="129"/>
      <c r="F291" s="129"/>
      <c r="G291" s="129"/>
      <c r="H291" s="129"/>
      <c r="I291" s="120"/>
      <c r="J291" s="120"/>
      <c r="K291" s="129"/>
    </row>
    <row r="292" spans="2:11">
      <c r="B292" s="119"/>
      <c r="C292" s="129"/>
      <c r="D292" s="129"/>
      <c r="E292" s="129"/>
      <c r="F292" s="129"/>
      <c r="G292" s="129"/>
      <c r="H292" s="129"/>
      <c r="I292" s="120"/>
      <c r="J292" s="120"/>
      <c r="K292" s="129"/>
    </row>
    <row r="293" spans="2:11">
      <c r="B293" s="119"/>
      <c r="C293" s="129"/>
      <c r="D293" s="129"/>
      <c r="E293" s="129"/>
      <c r="F293" s="129"/>
      <c r="G293" s="129"/>
      <c r="H293" s="129"/>
      <c r="I293" s="120"/>
      <c r="J293" s="120"/>
      <c r="K293" s="129"/>
    </row>
    <row r="294" spans="2:11">
      <c r="B294" s="119"/>
      <c r="C294" s="129"/>
      <c r="D294" s="129"/>
      <c r="E294" s="129"/>
      <c r="F294" s="129"/>
      <c r="G294" s="129"/>
      <c r="H294" s="129"/>
      <c r="I294" s="120"/>
      <c r="J294" s="120"/>
      <c r="K294" s="129"/>
    </row>
    <row r="295" spans="2:11">
      <c r="B295" s="119"/>
      <c r="C295" s="129"/>
      <c r="D295" s="129"/>
      <c r="E295" s="129"/>
      <c r="F295" s="129"/>
      <c r="G295" s="129"/>
      <c r="H295" s="129"/>
      <c r="I295" s="120"/>
      <c r="J295" s="120"/>
      <c r="K295" s="129"/>
    </row>
    <row r="296" spans="2:11">
      <c r="B296" s="119"/>
      <c r="C296" s="129"/>
      <c r="D296" s="129"/>
      <c r="E296" s="129"/>
      <c r="F296" s="129"/>
      <c r="G296" s="129"/>
      <c r="H296" s="129"/>
      <c r="I296" s="120"/>
      <c r="J296" s="120"/>
      <c r="K296" s="129"/>
    </row>
    <row r="297" spans="2:11">
      <c r="B297" s="119"/>
      <c r="C297" s="129"/>
      <c r="D297" s="129"/>
      <c r="E297" s="129"/>
      <c r="F297" s="129"/>
      <c r="G297" s="129"/>
      <c r="H297" s="129"/>
      <c r="I297" s="120"/>
      <c r="J297" s="120"/>
      <c r="K297" s="129"/>
    </row>
    <row r="298" spans="2:11">
      <c r="B298" s="119"/>
      <c r="C298" s="129"/>
      <c r="D298" s="129"/>
      <c r="E298" s="129"/>
      <c r="F298" s="129"/>
      <c r="G298" s="129"/>
      <c r="H298" s="129"/>
      <c r="I298" s="120"/>
      <c r="J298" s="120"/>
      <c r="K298" s="129"/>
    </row>
    <row r="299" spans="2:11">
      <c r="B299" s="119"/>
      <c r="C299" s="129"/>
      <c r="D299" s="129"/>
      <c r="E299" s="129"/>
      <c r="F299" s="129"/>
      <c r="G299" s="129"/>
      <c r="H299" s="129"/>
      <c r="I299" s="120"/>
      <c r="J299" s="120"/>
      <c r="K299" s="129"/>
    </row>
    <row r="300" spans="2:11">
      <c r="B300" s="119"/>
      <c r="C300" s="129"/>
      <c r="D300" s="129"/>
      <c r="E300" s="129"/>
      <c r="F300" s="129"/>
      <c r="G300" s="129"/>
      <c r="H300" s="129"/>
      <c r="I300" s="120"/>
      <c r="J300" s="120"/>
      <c r="K300" s="129"/>
    </row>
    <row r="301" spans="2:11">
      <c r="B301" s="119"/>
      <c r="C301" s="129"/>
      <c r="D301" s="129"/>
      <c r="E301" s="129"/>
      <c r="F301" s="129"/>
      <c r="G301" s="129"/>
      <c r="H301" s="129"/>
      <c r="I301" s="120"/>
      <c r="J301" s="120"/>
      <c r="K301" s="129"/>
    </row>
    <row r="302" spans="2:11">
      <c r="B302" s="119"/>
      <c r="C302" s="129"/>
      <c r="D302" s="129"/>
      <c r="E302" s="129"/>
      <c r="F302" s="129"/>
      <c r="G302" s="129"/>
      <c r="H302" s="129"/>
      <c r="I302" s="120"/>
      <c r="J302" s="120"/>
      <c r="K302" s="129"/>
    </row>
    <row r="303" spans="2:11">
      <c r="B303" s="119"/>
      <c r="C303" s="129"/>
      <c r="D303" s="129"/>
      <c r="E303" s="129"/>
      <c r="F303" s="129"/>
      <c r="G303" s="129"/>
      <c r="H303" s="129"/>
      <c r="I303" s="120"/>
      <c r="J303" s="120"/>
      <c r="K303" s="129"/>
    </row>
    <row r="304" spans="2:11">
      <c r="B304" s="119"/>
      <c r="C304" s="129"/>
      <c r="D304" s="129"/>
      <c r="E304" s="129"/>
      <c r="F304" s="129"/>
      <c r="G304" s="129"/>
      <c r="H304" s="129"/>
      <c r="I304" s="120"/>
      <c r="J304" s="120"/>
      <c r="K304" s="129"/>
    </row>
    <row r="305" spans="2:11">
      <c r="B305" s="119"/>
      <c r="C305" s="129"/>
      <c r="D305" s="129"/>
      <c r="E305" s="129"/>
      <c r="F305" s="129"/>
      <c r="G305" s="129"/>
      <c r="H305" s="129"/>
      <c r="I305" s="120"/>
      <c r="J305" s="120"/>
      <c r="K305" s="129"/>
    </row>
    <row r="306" spans="2:11">
      <c r="B306" s="119"/>
      <c r="C306" s="129"/>
      <c r="D306" s="129"/>
      <c r="E306" s="129"/>
      <c r="F306" s="129"/>
      <c r="G306" s="129"/>
      <c r="H306" s="129"/>
      <c r="I306" s="120"/>
      <c r="J306" s="120"/>
      <c r="K306" s="129"/>
    </row>
    <row r="307" spans="2:11">
      <c r="B307" s="119"/>
      <c r="C307" s="129"/>
      <c r="D307" s="129"/>
      <c r="E307" s="129"/>
      <c r="F307" s="129"/>
      <c r="G307" s="129"/>
      <c r="H307" s="129"/>
      <c r="I307" s="120"/>
      <c r="J307" s="120"/>
      <c r="K307" s="129"/>
    </row>
    <row r="308" spans="2:11">
      <c r="B308" s="119"/>
      <c r="C308" s="129"/>
      <c r="D308" s="129"/>
      <c r="E308" s="129"/>
      <c r="F308" s="129"/>
      <c r="G308" s="129"/>
      <c r="H308" s="129"/>
      <c r="I308" s="120"/>
      <c r="J308" s="120"/>
      <c r="K308" s="129"/>
    </row>
    <row r="309" spans="2:11">
      <c r="B309" s="119"/>
      <c r="C309" s="129"/>
      <c r="D309" s="129"/>
      <c r="E309" s="129"/>
      <c r="F309" s="129"/>
      <c r="G309" s="129"/>
      <c r="H309" s="129"/>
      <c r="I309" s="120"/>
      <c r="J309" s="120"/>
      <c r="K309" s="129"/>
    </row>
    <row r="310" spans="2:11">
      <c r="B310" s="119"/>
      <c r="C310" s="129"/>
      <c r="D310" s="129"/>
      <c r="E310" s="129"/>
      <c r="F310" s="129"/>
      <c r="G310" s="129"/>
      <c r="H310" s="129"/>
      <c r="I310" s="120"/>
      <c r="J310" s="120"/>
      <c r="K310" s="129"/>
    </row>
    <row r="311" spans="2:11">
      <c r="B311" s="119"/>
      <c r="C311" s="129"/>
      <c r="D311" s="129"/>
      <c r="E311" s="129"/>
      <c r="F311" s="129"/>
      <c r="G311" s="129"/>
      <c r="H311" s="129"/>
      <c r="I311" s="120"/>
      <c r="J311" s="120"/>
      <c r="K311" s="129"/>
    </row>
    <row r="312" spans="2:11">
      <c r="B312" s="119"/>
      <c r="C312" s="129"/>
      <c r="D312" s="129"/>
      <c r="E312" s="129"/>
      <c r="F312" s="129"/>
      <c r="G312" s="129"/>
      <c r="H312" s="129"/>
      <c r="I312" s="120"/>
      <c r="J312" s="120"/>
      <c r="K312" s="129"/>
    </row>
    <row r="313" spans="2:11">
      <c r="B313" s="119"/>
      <c r="C313" s="129"/>
      <c r="D313" s="129"/>
      <c r="E313" s="129"/>
      <c r="F313" s="129"/>
      <c r="G313" s="129"/>
      <c r="H313" s="129"/>
      <c r="I313" s="120"/>
      <c r="J313" s="120"/>
      <c r="K313" s="129"/>
    </row>
    <row r="314" spans="2:11">
      <c r="B314" s="119"/>
      <c r="C314" s="129"/>
      <c r="D314" s="129"/>
      <c r="E314" s="129"/>
      <c r="F314" s="129"/>
      <c r="G314" s="129"/>
      <c r="H314" s="129"/>
      <c r="I314" s="120"/>
      <c r="J314" s="120"/>
      <c r="K314" s="129"/>
    </row>
    <row r="315" spans="2:11">
      <c r="B315" s="119"/>
      <c r="C315" s="129"/>
      <c r="D315" s="129"/>
      <c r="E315" s="129"/>
      <c r="F315" s="129"/>
      <c r="G315" s="129"/>
      <c r="H315" s="129"/>
      <c r="I315" s="120"/>
      <c r="J315" s="120"/>
      <c r="K315" s="129"/>
    </row>
    <row r="316" spans="2:11">
      <c r="B316" s="119"/>
      <c r="C316" s="129"/>
      <c r="D316" s="129"/>
      <c r="E316" s="129"/>
      <c r="F316" s="129"/>
      <c r="G316" s="129"/>
      <c r="H316" s="129"/>
      <c r="I316" s="120"/>
      <c r="J316" s="120"/>
      <c r="K316" s="129"/>
    </row>
    <row r="317" spans="2:11">
      <c r="B317" s="119"/>
      <c r="C317" s="129"/>
      <c r="D317" s="129"/>
      <c r="E317" s="129"/>
      <c r="F317" s="129"/>
      <c r="G317" s="129"/>
      <c r="H317" s="129"/>
      <c r="I317" s="120"/>
      <c r="J317" s="120"/>
      <c r="K317" s="129"/>
    </row>
    <row r="318" spans="2:11">
      <c r="B318" s="119"/>
      <c r="C318" s="129"/>
      <c r="D318" s="129"/>
      <c r="E318" s="129"/>
      <c r="F318" s="129"/>
      <c r="G318" s="129"/>
      <c r="H318" s="129"/>
      <c r="I318" s="120"/>
      <c r="J318" s="120"/>
      <c r="K318" s="129"/>
    </row>
    <row r="319" spans="2:11">
      <c r="B319" s="119"/>
      <c r="C319" s="129"/>
      <c r="D319" s="129"/>
      <c r="E319" s="129"/>
      <c r="F319" s="129"/>
      <c r="G319" s="129"/>
      <c r="H319" s="129"/>
      <c r="I319" s="120"/>
      <c r="J319" s="120"/>
      <c r="K319" s="129"/>
    </row>
    <row r="320" spans="2:11">
      <c r="B320" s="119"/>
      <c r="C320" s="129"/>
      <c r="D320" s="129"/>
      <c r="E320" s="129"/>
      <c r="F320" s="129"/>
      <c r="G320" s="129"/>
      <c r="H320" s="129"/>
      <c r="I320" s="120"/>
      <c r="J320" s="120"/>
      <c r="K320" s="129"/>
    </row>
    <row r="321" spans="2:11">
      <c r="B321" s="119"/>
      <c r="C321" s="129"/>
      <c r="D321" s="129"/>
      <c r="E321" s="129"/>
      <c r="F321" s="129"/>
      <c r="G321" s="129"/>
      <c r="H321" s="129"/>
      <c r="I321" s="120"/>
      <c r="J321" s="120"/>
      <c r="K321" s="129"/>
    </row>
    <row r="322" spans="2:11">
      <c r="B322" s="119"/>
      <c r="C322" s="129"/>
      <c r="D322" s="129"/>
      <c r="E322" s="129"/>
      <c r="F322" s="129"/>
      <c r="G322" s="129"/>
      <c r="H322" s="129"/>
      <c r="I322" s="120"/>
      <c r="J322" s="120"/>
      <c r="K322" s="129"/>
    </row>
    <row r="323" spans="2:11">
      <c r="B323" s="119"/>
      <c r="C323" s="129"/>
      <c r="D323" s="129"/>
      <c r="E323" s="129"/>
      <c r="F323" s="129"/>
      <c r="G323" s="129"/>
      <c r="H323" s="129"/>
      <c r="I323" s="120"/>
      <c r="J323" s="120"/>
      <c r="K323" s="129"/>
    </row>
    <row r="324" spans="2:11">
      <c r="B324" s="119"/>
      <c r="C324" s="129"/>
      <c r="D324" s="129"/>
      <c r="E324" s="129"/>
      <c r="F324" s="129"/>
      <c r="G324" s="129"/>
      <c r="H324" s="129"/>
      <c r="I324" s="120"/>
      <c r="J324" s="120"/>
      <c r="K324" s="129"/>
    </row>
    <row r="325" spans="2:11">
      <c r="B325" s="119"/>
      <c r="C325" s="129"/>
      <c r="D325" s="129"/>
      <c r="E325" s="129"/>
      <c r="F325" s="129"/>
      <c r="G325" s="129"/>
      <c r="H325" s="129"/>
      <c r="I325" s="120"/>
      <c r="J325" s="120"/>
      <c r="K325" s="129"/>
    </row>
    <row r="326" spans="2:11">
      <c r="B326" s="119"/>
      <c r="C326" s="129"/>
      <c r="D326" s="129"/>
      <c r="E326" s="129"/>
      <c r="F326" s="129"/>
      <c r="G326" s="129"/>
      <c r="H326" s="129"/>
      <c r="I326" s="120"/>
      <c r="J326" s="120"/>
      <c r="K326" s="129"/>
    </row>
    <row r="327" spans="2:11">
      <c r="B327" s="119"/>
      <c r="C327" s="129"/>
      <c r="D327" s="129"/>
      <c r="E327" s="129"/>
      <c r="F327" s="129"/>
      <c r="G327" s="129"/>
      <c r="H327" s="129"/>
      <c r="I327" s="120"/>
      <c r="J327" s="120"/>
      <c r="K327" s="129"/>
    </row>
    <row r="328" spans="2:11">
      <c r="B328" s="119"/>
      <c r="C328" s="129"/>
      <c r="D328" s="129"/>
      <c r="E328" s="129"/>
      <c r="F328" s="129"/>
      <c r="G328" s="129"/>
      <c r="H328" s="129"/>
      <c r="I328" s="120"/>
      <c r="J328" s="120"/>
      <c r="K328" s="129"/>
    </row>
    <row r="329" spans="2:11">
      <c r="B329" s="119"/>
      <c r="C329" s="129"/>
      <c r="D329" s="129"/>
      <c r="E329" s="129"/>
      <c r="F329" s="129"/>
      <c r="G329" s="129"/>
      <c r="H329" s="129"/>
      <c r="I329" s="120"/>
      <c r="J329" s="120"/>
      <c r="K329" s="129"/>
    </row>
    <row r="330" spans="2:11">
      <c r="B330" s="119"/>
      <c r="C330" s="129"/>
      <c r="D330" s="129"/>
      <c r="E330" s="129"/>
      <c r="F330" s="129"/>
      <c r="G330" s="129"/>
      <c r="H330" s="129"/>
      <c r="I330" s="120"/>
      <c r="J330" s="120"/>
      <c r="K330" s="129"/>
    </row>
    <row r="331" spans="2:11">
      <c r="B331" s="119"/>
      <c r="C331" s="129"/>
      <c r="D331" s="129"/>
      <c r="E331" s="129"/>
      <c r="F331" s="129"/>
      <c r="G331" s="129"/>
      <c r="H331" s="129"/>
      <c r="I331" s="120"/>
      <c r="J331" s="120"/>
      <c r="K331" s="129"/>
    </row>
    <row r="332" spans="2:11">
      <c r="B332" s="119"/>
      <c r="C332" s="129"/>
      <c r="D332" s="129"/>
      <c r="E332" s="129"/>
      <c r="F332" s="129"/>
      <c r="G332" s="129"/>
      <c r="H332" s="129"/>
      <c r="I332" s="120"/>
      <c r="J332" s="120"/>
      <c r="K332" s="129"/>
    </row>
    <row r="333" spans="2:11">
      <c r="B333" s="119"/>
      <c r="C333" s="129"/>
      <c r="D333" s="129"/>
      <c r="E333" s="129"/>
      <c r="F333" s="129"/>
      <c r="G333" s="129"/>
      <c r="H333" s="129"/>
      <c r="I333" s="120"/>
      <c r="J333" s="120"/>
      <c r="K333" s="129"/>
    </row>
    <row r="334" spans="2:11">
      <c r="B334" s="119"/>
      <c r="C334" s="129"/>
      <c r="D334" s="129"/>
      <c r="E334" s="129"/>
      <c r="F334" s="129"/>
      <c r="G334" s="129"/>
      <c r="H334" s="129"/>
      <c r="I334" s="120"/>
      <c r="J334" s="120"/>
      <c r="K334" s="129"/>
    </row>
    <row r="335" spans="2:11">
      <c r="B335" s="119"/>
      <c r="C335" s="129"/>
      <c r="D335" s="129"/>
      <c r="E335" s="129"/>
      <c r="F335" s="129"/>
      <c r="G335" s="129"/>
      <c r="H335" s="129"/>
      <c r="I335" s="120"/>
      <c r="J335" s="120"/>
      <c r="K335" s="129"/>
    </row>
    <row r="336" spans="2:11">
      <c r="B336" s="119"/>
      <c r="C336" s="129"/>
      <c r="D336" s="129"/>
      <c r="E336" s="129"/>
      <c r="F336" s="129"/>
      <c r="G336" s="129"/>
      <c r="H336" s="129"/>
      <c r="I336" s="120"/>
      <c r="J336" s="120"/>
      <c r="K336" s="129"/>
    </row>
    <row r="337" spans="2:11">
      <c r="B337" s="119"/>
      <c r="C337" s="129"/>
      <c r="D337" s="129"/>
      <c r="E337" s="129"/>
      <c r="F337" s="129"/>
      <c r="G337" s="129"/>
      <c r="H337" s="129"/>
      <c r="I337" s="120"/>
      <c r="J337" s="120"/>
      <c r="K337" s="129"/>
    </row>
    <row r="338" spans="2:11">
      <c r="B338" s="119"/>
      <c r="C338" s="129"/>
      <c r="D338" s="129"/>
      <c r="E338" s="129"/>
      <c r="F338" s="129"/>
      <c r="G338" s="129"/>
      <c r="H338" s="129"/>
      <c r="I338" s="120"/>
      <c r="J338" s="120"/>
      <c r="K338" s="129"/>
    </row>
    <row r="339" spans="2:11">
      <c r="B339" s="119"/>
      <c r="C339" s="129"/>
      <c r="D339" s="129"/>
      <c r="E339" s="129"/>
      <c r="F339" s="129"/>
      <c r="G339" s="129"/>
      <c r="H339" s="129"/>
      <c r="I339" s="120"/>
      <c r="J339" s="120"/>
      <c r="K339" s="129"/>
    </row>
    <row r="340" spans="2:11">
      <c r="B340" s="119"/>
      <c r="C340" s="129"/>
      <c r="D340" s="129"/>
      <c r="E340" s="129"/>
      <c r="F340" s="129"/>
      <c r="G340" s="129"/>
      <c r="H340" s="129"/>
      <c r="I340" s="120"/>
      <c r="J340" s="120"/>
      <c r="K340" s="129"/>
    </row>
    <row r="341" spans="2:11">
      <c r="B341" s="119"/>
      <c r="C341" s="129"/>
      <c r="D341" s="129"/>
      <c r="E341" s="129"/>
      <c r="F341" s="129"/>
      <c r="G341" s="129"/>
      <c r="H341" s="129"/>
      <c r="I341" s="120"/>
      <c r="J341" s="120"/>
      <c r="K341" s="129"/>
    </row>
    <row r="342" spans="2:11">
      <c r="B342" s="119"/>
      <c r="C342" s="129"/>
      <c r="D342" s="129"/>
      <c r="E342" s="129"/>
      <c r="F342" s="129"/>
      <c r="G342" s="129"/>
      <c r="H342" s="129"/>
      <c r="I342" s="120"/>
      <c r="J342" s="120"/>
      <c r="K342" s="129"/>
    </row>
    <row r="343" spans="2:11">
      <c r="B343" s="119"/>
      <c r="C343" s="129"/>
      <c r="D343" s="129"/>
      <c r="E343" s="129"/>
      <c r="F343" s="129"/>
      <c r="G343" s="129"/>
      <c r="H343" s="129"/>
      <c r="I343" s="120"/>
      <c r="J343" s="120"/>
      <c r="K343" s="129"/>
    </row>
    <row r="344" spans="2:11">
      <c r="B344" s="119"/>
      <c r="C344" s="129"/>
      <c r="D344" s="129"/>
      <c r="E344" s="129"/>
      <c r="F344" s="129"/>
      <c r="G344" s="129"/>
      <c r="H344" s="129"/>
      <c r="I344" s="120"/>
      <c r="J344" s="120"/>
      <c r="K344" s="129"/>
    </row>
    <row r="345" spans="2:11">
      <c r="B345" s="119"/>
      <c r="C345" s="129"/>
      <c r="D345" s="129"/>
      <c r="E345" s="129"/>
      <c r="F345" s="129"/>
      <c r="G345" s="129"/>
      <c r="H345" s="129"/>
      <c r="I345" s="120"/>
      <c r="J345" s="120"/>
      <c r="K345" s="129"/>
    </row>
    <row r="346" spans="2:11">
      <c r="B346" s="119"/>
      <c r="C346" s="129"/>
      <c r="D346" s="129"/>
      <c r="E346" s="129"/>
      <c r="F346" s="129"/>
      <c r="G346" s="129"/>
      <c r="H346" s="129"/>
      <c r="I346" s="120"/>
      <c r="J346" s="120"/>
      <c r="K346" s="129"/>
    </row>
    <row r="347" spans="2:11">
      <c r="B347" s="119"/>
      <c r="C347" s="129"/>
      <c r="D347" s="129"/>
      <c r="E347" s="129"/>
      <c r="F347" s="129"/>
      <c r="G347" s="129"/>
      <c r="H347" s="129"/>
      <c r="I347" s="120"/>
      <c r="J347" s="120"/>
      <c r="K347" s="129"/>
    </row>
    <row r="348" spans="2:11">
      <c r="B348" s="119"/>
      <c r="C348" s="129"/>
      <c r="D348" s="129"/>
      <c r="E348" s="129"/>
      <c r="F348" s="129"/>
      <c r="G348" s="129"/>
      <c r="H348" s="129"/>
      <c r="I348" s="120"/>
      <c r="J348" s="120"/>
      <c r="K348" s="129"/>
    </row>
    <row r="349" spans="2:11">
      <c r="B349" s="119"/>
      <c r="C349" s="129"/>
      <c r="D349" s="129"/>
      <c r="E349" s="129"/>
      <c r="F349" s="129"/>
      <c r="G349" s="129"/>
      <c r="H349" s="129"/>
      <c r="I349" s="120"/>
      <c r="J349" s="120"/>
      <c r="K349" s="129"/>
    </row>
    <row r="350" spans="2:11">
      <c r="B350" s="119"/>
      <c r="C350" s="129"/>
      <c r="D350" s="129"/>
      <c r="E350" s="129"/>
      <c r="F350" s="129"/>
      <c r="G350" s="129"/>
      <c r="H350" s="129"/>
      <c r="I350" s="120"/>
      <c r="J350" s="120"/>
      <c r="K350" s="129"/>
    </row>
    <row r="351" spans="2:11">
      <c r="B351" s="119"/>
      <c r="C351" s="129"/>
      <c r="D351" s="129"/>
      <c r="E351" s="129"/>
      <c r="F351" s="129"/>
      <c r="G351" s="129"/>
      <c r="H351" s="129"/>
      <c r="I351" s="120"/>
      <c r="J351" s="120"/>
      <c r="K351" s="129"/>
    </row>
    <row r="352" spans="2:11">
      <c r="B352" s="119"/>
      <c r="C352" s="129"/>
      <c r="D352" s="129"/>
      <c r="E352" s="129"/>
      <c r="F352" s="129"/>
      <c r="G352" s="129"/>
      <c r="H352" s="129"/>
      <c r="I352" s="120"/>
      <c r="J352" s="120"/>
      <c r="K352" s="129"/>
    </row>
    <row r="353" spans="2:11">
      <c r="B353" s="119"/>
      <c r="C353" s="129"/>
      <c r="D353" s="129"/>
      <c r="E353" s="129"/>
      <c r="F353" s="129"/>
      <c r="G353" s="129"/>
      <c r="H353" s="129"/>
      <c r="I353" s="120"/>
      <c r="J353" s="120"/>
      <c r="K353" s="129"/>
    </row>
    <row r="354" spans="2:11">
      <c r="B354" s="119"/>
      <c r="C354" s="129"/>
      <c r="D354" s="129"/>
      <c r="E354" s="129"/>
      <c r="F354" s="129"/>
      <c r="G354" s="129"/>
      <c r="H354" s="129"/>
      <c r="I354" s="120"/>
      <c r="J354" s="120"/>
      <c r="K354" s="129"/>
    </row>
    <row r="355" spans="2:11">
      <c r="B355" s="119"/>
      <c r="C355" s="129"/>
      <c r="D355" s="129"/>
      <c r="E355" s="129"/>
      <c r="F355" s="129"/>
      <c r="G355" s="129"/>
      <c r="H355" s="129"/>
      <c r="I355" s="120"/>
      <c r="J355" s="120"/>
      <c r="K355" s="129"/>
    </row>
    <row r="356" spans="2:11">
      <c r="B356" s="119"/>
      <c r="C356" s="129"/>
      <c r="D356" s="129"/>
      <c r="E356" s="129"/>
      <c r="F356" s="129"/>
      <c r="G356" s="129"/>
      <c r="H356" s="129"/>
      <c r="I356" s="120"/>
      <c r="J356" s="120"/>
      <c r="K356" s="129"/>
    </row>
    <row r="357" spans="2:11">
      <c r="B357" s="119"/>
      <c r="C357" s="129"/>
      <c r="D357" s="129"/>
      <c r="E357" s="129"/>
      <c r="F357" s="129"/>
      <c r="G357" s="129"/>
      <c r="H357" s="129"/>
      <c r="I357" s="120"/>
      <c r="J357" s="120"/>
      <c r="K357" s="129"/>
    </row>
    <row r="358" spans="2:11">
      <c r="B358" s="119"/>
      <c r="C358" s="129"/>
      <c r="D358" s="129"/>
      <c r="E358" s="129"/>
      <c r="F358" s="129"/>
      <c r="G358" s="129"/>
      <c r="H358" s="129"/>
      <c r="I358" s="120"/>
      <c r="J358" s="120"/>
      <c r="K358" s="129"/>
    </row>
    <row r="359" spans="2:11">
      <c r="B359" s="119"/>
      <c r="C359" s="129"/>
      <c r="D359" s="129"/>
      <c r="E359" s="129"/>
      <c r="F359" s="129"/>
      <c r="G359" s="129"/>
      <c r="H359" s="129"/>
      <c r="I359" s="120"/>
      <c r="J359" s="120"/>
      <c r="K359" s="129"/>
    </row>
    <row r="360" spans="2:11">
      <c r="B360" s="119"/>
      <c r="C360" s="129"/>
      <c r="D360" s="129"/>
      <c r="E360" s="129"/>
      <c r="F360" s="129"/>
      <c r="G360" s="129"/>
      <c r="H360" s="129"/>
      <c r="I360" s="120"/>
      <c r="J360" s="120"/>
      <c r="K360" s="129"/>
    </row>
    <row r="361" spans="2:11">
      <c r="B361" s="119"/>
      <c r="C361" s="129"/>
      <c r="D361" s="129"/>
      <c r="E361" s="129"/>
      <c r="F361" s="129"/>
      <c r="G361" s="129"/>
      <c r="H361" s="129"/>
      <c r="I361" s="120"/>
      <c r="J361" s="120"/>
      <c r="K361" s="129"/>
    </row>
    <row r="362" spans="2:11">
      <c r="B362" s="119"/>
      <c r="C362" s="129"/>
      <c r="D362" s="129"/>
      <c r="E362" s="129"/>
      <c r="F362" s="129"/>
      <c r="G362" s="129"/>
      <c r="H362" s="129"/>
      <c r="I362" s="120"/>
      <c r="J362" s="120"/>
      <c r="K362" s="129"/>
    </row>
    <row r="363" spans="2:11">
      <c r="B363" s="119"/>
      <c r="C363" s="129"/>
      <c r="D363" s="129"/>
      <c r="E363" s="129"/>
      <c r="F363" s="129"/>
      <c r="G363" s="129"/>
      <c r="H363" s="129"/>
      <c r="I363" s="120"/>
      <c r="J363" s="120"/>
      <c r="K363" s="129"/>
    </row>
    <row r="364" spans="2:11">
      <c r="B364" s="119"/>
      <c r="C364" s="129"/>
      <c r="D364" s="129"/>
      <c r="E364" s="129"/>
      <c r="F364" s="129"/>
      <c r="G364" s="129"/>
      <c r="H364" s="129"/>
      <c r="I364" s="120"/>
      <c r="J364" s="120"/>
      <c r="K364" s="129"/>
    </row>
    <row r="365" spans="2:11">
      <c r="B365" s="119"/>
      <c r="C365" s="129"/>
      <c r="D365" s="129"/>
      <c r="E365" s="129"/>
      <c r="F365" s="129"/>
      <c r="G365" s="129"/>
      <c r="H365" s="129"/>
      <c r="I365" s="120"/>
      <c r="J365" s="120"/>
      <c r="K365" s="129"/>
    </row>
    <row r="366" spans="2:11">
      <c r="B366" s="119"/>
      <c r="C366" s="129"/>
      <c r="D366" s="129"/>
      <c r="E366" s="129"/>
      <c r="F366" s="129"/>
      <c r="G366" s="129"/>
      <c r="H366" s="129"/>
      <c r="I366" s="120"/>
      <c r="J366" s="120"/>
      <c r="K366" s="129"/>
    </row>
    <row r="367" spans="2:11">
      <c r="B367" s="119"/>
      <c r="C367" s="129"/>
      <c r="D367" s="129"/>
      <c r="E367" s="129"/>
      <c r="F367" s="129"/>
      <c r="G367" s="129"/>
      <c r="H367" s="129"/>
      <c r="I367" s="120"/>
      <c r="J367" s="120"/>
      <c r="K367" s="129"/>
    </row>
    <row r="368" spans="2:11">
      <c r="B368" s="119"/>
      <c r="C368" s="129"/>
      <c r="D368" s="129"/>
      <c r="E368" s="129"/>
      <c r="F368" s="129"/>
      <c r="G368" s="129"/>
      <c r="H368" s="129"/>
      <c r="I368" s="120"/>
      <c r="J368" s="120"/>
      <c r="K368" s="129"/>
    </row>
    <row r="369" spans="2:11">
      <c r="B369" s="119"/>
      <c r="C369" s="129"/>
      <c r="D369" s="129"/>
      <c r="E369" s="129"/>
      <c r="F369" s="129"/>
      <c r="G369" s="129"/>
      <c r="H369" s="129"/>
      <c r="I369" s="120"/>
      <c r="J369" s="120"/>
      <c r="K369" s="129"/>
    </row>
    <row r="370" spans="2:11">
      <c r="B370" s="119"/>
      <c r="C370" s="129"/>
      <c r="D370" s="129"/>
      <c r="E370" s="129"/>
      <c r="F370" s="129"/>
      <c r="G370" s="129"/>
      <c r="H370" s="129"/>
      <c r="I370" s="120"/>
      <c r="J370" s="120"/>
      <c r="K370" s="129"/>
    </row>
    <row r="371" spans="2:11">
      <c r="B371" s="119"/>
      <c r="C371" s="129"/>
      <c r="D371" s="129"/>
      <c r="E371" s="129"/>
      <c r="F371" s="129"/>
      <c r="G371" s="129"/>
      <c r="H371" s="129"/>
      <c r="I371" s="120"/>
      <c r="J371" s="120"/>
      <c r="K371" s="129"/>
    </row>
    <row r="372" spans="2:11">
      <c r="B372" s="119"/>
      <c r="C372" s="129"/>
      <c r="D372" s="129"/>
      <c r="E372" s="129"/>
      <c r="F372" s="129"/>
      <c r="G372" s="129"/>
      <c r="H372" s="129"/>
      <c r="I372" s="120"/>
      <c r="J372" s="120"/>
      <c r="K372" s="129"/>
    </row>
    <row r="373" spans="2:11">
      <c r="B373" s="119"/>
      <c r="C373" s="129"/>
      <c r="D373" s="129"/>
      <c r="E373" s="129"/>
      <c r="F373" s="129"/>
      <c r="G373" s="129"/>
      <c r="H373" s="129"/>
      <c r="I373" s="120"/>
      <c r="J373" s="120"/>
      <c r="K373" s="129"/>
    </row>
    <row r="374" spans="2:11">
      <c r="B374" s="119"/>
      <c r="C374" s="129"/>
      <c r="D374" s="129"/>
      <c r="E374" s="129"/>
      <c r="F374" s="129"/>
      <c r="G374" s="129"/>
      <c r="H374" s="129"/>
      <c r="I374" s="120"/>
      <c r="J374" s="120"/>
      <c r="K374" s="129"/>
    </row>
    <row r="375" spans="2:11">
      <c r="B375" s="119"/>
      <c r="C375" s="129"/>
      <c r="D375" s="129"/>
      <c r="E375" s="129"/>
      <c r="F375" s="129"/>
      <c r="G375" s="129"/>
      <c r="H375" s="129"/>
      <c r="I375" s="120"/>
      <c r="J375" s="120"/>
      <c r="K375" s="129"/>
    </row>
    <row r="376" spans="2:11">
      <c r="B376" s="119"/>
      <c r="C376" s="129"/>
      <c r="D376" s="129"/>
      <c r="E376" s="129"/>
      <c r="F376" s="129"/>
      <c r="G376" s="129"/>
      <c r="H376" s="129"/>
      <c r="I376" s="120"/>
      <c r="J376" s="120"/>
      <c r="K376" s="129"/>
    </row>
    <row r="377" spans="2:11">
      <c r="B377" s="119"/>
      <c r="C377" s="129"/>
      <c r="D377" s="129"/>
      <c r="E377" s="129"/>
      <c r="F377" s="129"/>
      <c r="G377" s="129"/>
      <c r="H377" s="129"/>
      <c r="I377" s="120"/>
      <c r="J377" s="120"/>
      <c r="K377" s="129"/>
    </row>
    <row r="378" spans="2:11">
      <c r="B378" s="119"/>
      <c r="C378" s="129"/>
      <c r="D378" s="129"/>
      <c r="E378" s="129"/>
      <c r="F378" s="129"/>
      <c r="G378" s="129"/>
      <c r="H378" s="129"/>
      <c r="I378" s="120"/>
      <c r="J378" s="120"/>
      <c r="K378" s="129"/>
    </row>
    <row r="379" spans="2:11">
      <c r="B379" s="119"/>
      <c r="C379" s="129"/>
      <c r="D379" s="129"/>
      <c r="E379" s="129"/>
      <c r="F379" s="129"/>
      <c r="G379" s="129"/>
      <c r="H379" s="129"/>
      <c r="I379" s="120"/>
      <c r="J379" s="120"/>
      <c r="K379" s="129"/>
    </row>
    <row r="380" spans="2:11">
      <c r="B380" s="119"/>
      <c r="C380" s="129"/>
      <c r="D380" s="129"/>
      <c r="E380" s="129"/>
      <c r="F380" s="129"/>
      <c r="G380" s="129"/>
      <c r="H380" s="129"/>
      <c r="I380" s="120"/>
      <c r="J380" s="120"/>
      <c r="K380" s="129"/>
    </row>
    <row r="381" spans="2:11">
      <c r="B381" s="119"/>
      <c r="C381" s="129"/>
      <c r="D381" s="129"/>
      <c r="E381" s="129"/>
      <c r="F381" s="129"/>
      <c r="G381" s="129"/>
      <c r="H381" s="129"/>
      <c r="I381" s="120"/>
      <c r="J381" s="120"/>
      <c r="K381" s="129"/>
    </row>
    <row r="382" spans="2:11">
      <c r="B382" s="119"/>
      <c r="C382" s="129"/>
      <c r="D382" s="129"/>
      <c r="E382" s="129"/>
      <c r="F382" s="129"/>
      <c r="G382" s="129"/>
      <c r="H382" s="129"/>
      <c r="I382" s="120"/>
      <c r="J382" s="120"/>
      <c r="K382" s="129"/>
    </row>
    <row r="383" spans="2:11">
      <c r="B383" s="119"/>
      <c r="C383" s="129"/>
      <c r="D383" s="129"/>
      <c r="E383" s="129"/>
      <c r="F383" s="129"/>
      <c r="G383" s="129"/>
      <c r="H383" s="129"/>
      <c r="I383" s="120"/>
      <c r="J383" s="120"/>
      <c r="K383" s="129"/>
    </row>
    <row r="384" spans="2:11">
      <c r="B384" s="119"/>
      <c r="C384" s="129"/>
      <c r="D384" s="129"/>
      <c r="E384" s="129"/>
      <c r="F384" s="129"/>
      <c r="G384" s="129"/>
      <c r="H384" s="129"/>
      <c r="I384" s="120"/>
      <c r="J384" s="120"/>
      <c r="K384" s="129"/>
    </row>
    <row r="385" spans="2:11">
      <c r="B385" s="119"/>
      <c r="C385" s="129"/>
      <c r="D385" s="129"/>
      <c r="E385" s="129"/>
      <c r="F385" s="129"/>
      <c r="G385" s="129"/>
      <c r="H385" s="129"/>
      <c r="I385" s="120"/>
      <c r="J385" s="120"/>
      <c r="K385" s="129"/>
    </row>
    <row r="386" spans="2:11">
      <c r="B386" s="119"/>
      <c r="C386" s="129"/>
      <c r="D386" s="129"/>
      <c r="E386" s="129"/>
      <c r="F386" s="129"/>
      <c r="G386" s="129"/>
      <c r="H386" s="129"/>
      <c r="I386" s="120"/>
      <c r="J386" s="120"/>
      <c r="K386" s="129"/>
    </row>
    <row r="387" spans="2:11">
      <c r="B387" s="119"/>
      <c r="C387" s="129"/>
      <c r="D387" s="129"/>
      <c r="E387" s="129"/>
      <c r="F387" s="129"/>
      <c r="G387" s="129"/>
      <c r="H387" s="129"/>
      <c r="I387" s="120"/>
      <c r="J387" s="120"/>
      <c r="K387" s="129"/>
    </row>
    <row r="388" spans="2:11">
      <c r="B388" s="119"/>
      <c r="C388" s="129"/>
      <c r="D388" s="129"/>
      <c r="E388" s="129"/>
      <c r="F388" s="129"/>
      <c r="G388" s="129"/>
      <c r="H388" s="129"/>
      <c r="I388" s="120"/>
      <c r="J388" s="120"/>
      <c r="K388" s="129"/>
    </row>
    <row r="389" spans="2:11">
      <c r="B389" s="119"/>
      <c r="C389" s="129"/>
      <c r="D389" s="129"/>
      <c r="E389" s="129"/>
      <c r="F389" s="129"/>
      <c r="G389" s="129"/>
      <c r="H389" s="129"/>
      <c r="I389" s="120"/>
      <c r="J389" s="120"/>
      <c r="K389" s="129"/>
    </row>
    <row r="390" spans="2:11">
      <c r="B390" s="119"/>
      <c r="C390" s="129"/>
      <c r="D390" s="129"/>
      <c r="E390" s="129"/>
      <c r="F390" s="129"/>
      <c r="G390" s="129"/>
      <c r="H390" s="129"/>
      <c r="I390" s="120"/>
      <c r="J390" s="120"/>
      <c r="K390" s="129"/>
    </row>
    <row r="391" spans="2:11">
      <c r="B391" s="119"/>
      <c r="C391" s="129"/>
      <c r="D391" s="129"/>
      <c r="E391" s="129"/>
      <c r="F391" s="129"/>
      <c r="G391" s="129"/>
      <c r="H391" s="129"/>
      <c r="I391" s="120"/>
      <c r="J391" s="120"/>
      <c r="K391" s="129"/>
    </row>
    <row r="392" spans="2:11">
      <c r="B392" s="119"/>
      <c r="C392" s="129"/>
      <c r="D392" s="129"/>
      <c r="E392" s="129"/>
      <c r="F392" s="129"/>
      <c r="G392" s="129"/>
      <c r="H392" s="129"/>
      <c r="I392" s="120"/>
      <c r="J392" s="120"/>
      <c r="K392" s="129"/>
    </row>
    <row r="393" spans="2:11">
      <c r="B393" s="119"/>
      <c r="C393" s="129"/>
      <c r="D393" s="129"/>
      <c r="E393" s="129"/>
      <c r="F393" s="129"/>
      <c r="G393" s="129"/>
      <c r="H393" s="129"/>
      <c r="I393" s="120"/>
      <c r="J393" s="120"/>
      <c r="K393" s="129"/>
    </row>
    <row r="394" spans="2:11">
      <c r="B394" s="119"/>
      <c r="C394" s="129"/>
      <c r="D394" s="129"/>
      <c r="E394" s="129"/>
      <c r="F394" s="129"/>
      <c r="G394" s="129"/>
      <c r="H394" s="129"/>
      <c r="I394" s="120"/>
      <c r="J394" s="120"/>
      <c r="K394" s="129"/>
    </row>
    <row r="395" spans="2:11">
      <c r="B395" s="119"/>
      <c r="C395" s="129"/>
      <c r="D395" s="129"/>
      <c r="E395" s="129"/>
      <c r="F395" s="129"/>
      <c r="G395" s="129"/>
      <c r="H395" s="129"/>
      <c r="I395" s="120"/>
      <c r="J395" s="120"/>
      <c r="K395" s="129"/>
    </row>
    <row r="396" spans="2:11">
      <c r="B396" s="119"/>
      <c r="C396" s="129"/>
      <c r="D396" s="129"/>
      <c r="E396" s="129"/>
      <c r="F396" s="129"/>
      <c r="G396" s="129"/>
      <c r="H396" s="129"/>
      <c r="I396" s="120"/>
      <c r="J396" s="120"/>
      <c r="K396" s="129"/>
    </row>
    <row r="397" spans="2:11">
      <c r="B397" s="119"/>
      <c r="C397" s="129"/>
      <c r="D397" s="129"/>
      <c r="E397" s="129"/>
      <c r="F397" s="129"/>
      <c r="G397" s="129"/>
      <c r="H397" s="129"/>
      <c r="I397" s="120"/>
      <c r="J397" s="120"/>
      <c r="K397" s="129"/>
    </row>
    <row r="398" spans="2:11">
      <c r="B398" s="119"/>
      <c r="C398" s="129"/>
      <c r="D398" s="129"/>
      <c r="E398" s="129"/>
      <c r="F398" s="129"/>
      <c r="G398" s="129"/>
      <c r="H398" s="129"/>
      <c r="I398" s="120"/>
      <c r="J398" s="120"/>
      <c r="K398" s="129"/>
    </row>
    <row r="399" spans="2:11">
      <c r="B399" s="119"/>
      <c r="C399" s="129"/>
      <c r="D399" s="129"/>
      <c r="E399" s="129"/>
      <c r="F399" s="129"/>
      <c r="G399" s="129"/>
      <c r="H399" s="129"/>
      <c r="I399" s="120"/>
      <c r="J399" s="120"/>
      <c r="K399" s="129"/>
    </row>
    <row r="400" spans="2:11">
      <c r="B400" s="119"/>
      <c r="C400" s="129"/>
      <c r="D400" s="129"/>
      <c r="E400" s="129"/>
      <c r="F400" s="129"/>
      <c r="G400" s="129"/>
      <c r="H400" s="129"/>
      <c r="I400" s="120"/>
      <c r="J400" s="120"/>
      <c r="K400" s="129"/>
    </row>
    <row r="401" spans="2:11">
      <c r="B401" s="119"/>
      <c r="C401" s="129"/>
      <c r="D401" s="129"/>
      <c r="E401" s="129"/>
      <c r="F401" s="129"/>
      <c r="G401" s="129"/>
      <c r="H401" s="129"/>
      <c r="I401" s="120"/>
      <c r="J401" s="120"/>
      <c r="K401" s="129"/>
    </row>
    <row r="402" spans="2:11">
      <c r="B402" s="119"/>
      <c r="C402" s="129"/>
      <c r="D402" s="129"/>
      <c r="E402" s="129"/>
      <c r="F402" s="129"/>
      <c r="G402" s="129"/>
      <c r="H402" s="129"/>
      <c r="I402" s="120"/>
      <c r="J402" s="120"/>
      <c r="K402" s="129"/>
    </row>
    <row r="403" spans="2:11">
      <c r="B403" s="119"/>
      <c r="C403" s="129"/>
      <c r="D403" s="129"/>
      <c r="E403" s="129"/>
      <c r="F403" s="129"/>
      <c r="G403" s="129"/>
      <c r="H403" s="129"/>
      <c r="I403" s="120"/>
      <c r="J403" s="120"/>
      <c r="K403" s="129"/>
    </row>
    <row r="404" spans="2:11">
      <c r="B404" s="119"/>
      <c r="C404" s="129"/>
      <c r="D404" s="129"/>
      <c r="E404" s="129"/>
      <c r="F404" s="129"/>
      <c r="G404" s="129"/>
      <c r="H404" s="129"/>
      <c r="I404" s="120"/>
      <c r="J404" s="120"/>
      <c r="K404" s="129"/>
    </row>
    <row r="405" spans="2:11">
      <c r="B405" s="119"/>
      <c r="C405" s="129"/>
      <c r="D405" s="129"/>
      <c r="E405" s="129"/>
      <c r="F405" s="129"/>
      <c r="G405" s="129"/>
      <c r="H405" s="129"/>
      <c r="I405" s="120"/>
      <c r="J405" s="120"/>
      <c r="K405" s="129"/>
    </row>
    <row r="406" spans="2:11">
      <c r="B406" s="119"/>
      <c r="C406" s="129"/>
      <c r="D406" s="129"/>
      <c r="E406" s="129"/>
      <c r="F406" s="129"/>
      <c r="G406" s="129"/>
      <c r="H406" s="129"/>
      <c r="I406" s="120"/>
      <c r="J406" s="120"/>
      <c r="K406" s="129"/>
    </row>
    <row r="407" spans="2:11">
      <c r="B407" s="119"/>
      <c r="C407" s="129"/>
      <c r="D407" s="129"/>
      <c r="E407" s="129"/>
      <c r="F407" s="129"/>
      <c r="G407" s="129"/>
      <c r="H407" s="129"/>
      <c r="I407" s="120"/>
      <c r="J407" s="120"/>
      <c r="K407" s="129"/>
    </row>
    <row r="408" spans="2:11">
      <c r="B408" s="119"/>
      <c r="C408" s="129"/>
      <c r="D408" s="129"/>
      <c r="E408" s="129"/>
      <c r="F408" s="129"/>
      <c r="G408" s="129"/>
      <c r="H408" s="129"/>
      <c r="I408" s="120"/>
      <c r="J408" s="120"/>
      <c r="K408" s="129"/>
    </row>
    <row r="409" spans="2:11">
      <c r="B409" s="119"/>
      <c r="C409" s="129"/>
      <c r="D409" s="129"/>
      <c r="E409" s="129"/>
      <c r="F409" s="129"/>
      <c r="G409" s="129"/>
      <c r="H409" s="129"/>
      <c r="I409" s="120"/>
      <c r="J409" s="120"/>
      <c r="K409" s="129"/>
    </row>
    <row r="410" spans="2:11">
      <c r="B410" s="119"/>
      <c r="C410" s="129"/>
      <c r="D410" s="129"/>
      <c r="E410" s="129"/>
      <c r="F410" s="129"/>
      <c r="G410" s="129"/>
      <c r="H410" s="129"/>
      <c r="I410" s="120"/>
      <c r="J410" s="120"/>
      <c r="K410" s="129"/>
    </row>
    <row r="411" spans="2:11">
      <c r="B411" s="119"/>
      <c r="C411" s="129"/>
      <c r="D411" s="129"/>
      <c r="E411" s="129"/>
      <c r="F411" s="129"/>
      <c r="G411" s="129"/>
      <c r="H411" s="129"/>
      <c r="I411" s="120"/>
      <c r="J411" s="120"/>
      <c r="K411" s="129"/>
    </row>
    <row r="412" spans="2:11">
      <c r="B412" s="119"/>
      <c r="C412" s="129"/>
      <c r="D412" s="129"/>
      <c r="E412" s="129"/>
      <c r="F412" s="129"/>
      <c r="G412" s="129"/>
      <c r="H412" s="129"/>
      <c r="I412" s="120"/>
      <c r="J412" s="120"/>
      <c r="K412" s="129"/>
    </row>
    <row r="413" spans="2:11">
      <c r="B413" s="119"/>
      <c r="C413" s="129"/>
      <c r="D413" s="129"/>
      <c r="E413" s="129"/>
      <c r="F413" s="129"/>
      <c r="G413" s="129"/>
      <c r="H413" s="129"/>
      <c r="I413" s="120"/>
      <c r="J413" s="120"/>
      <c r="K413" s="129"/>
    </row>
    <row r="414" spans="2:11">
      <c r="B414" s="119"/>
      <c r="C414" s="129"/>
      <c r="D414" s="129"/>
      <c r="E414" s="129"/>
      <c r="F414" s="129"/>
      <c r="G414" s="129"/>
      <c r="H414" s="129"/>
      <c r="I414" s="120"/>
      <c r="J414" s="120"/>
      <c r="K414" s="129"/>
    </row>
    <row r="415" spans="2:11">
      <c r="B415" s="119"/>
      <c r="C415" s="129"/>
      <c r="D415" s="129"/>
      <c r="E415" s="129"/>
      <c r="F415" s="129"/>
      <c r="G415" s="129"/>
      <c r="H415" s="129"/>
      <c r="I415" s="120"/>
      <c r="J415" s="120"/>
      <c r="K415" s="129"/>
    </row>
    <row r="416" spans="2:11">
      <c r="B416" s="119"/>
      <c r="C416" s="129"/>
      <c r="D416" s="129"/>
      <c r="E416" s="129"/>
      <c r="F416" s="129"/>
      <c r="G416" s="129"/>
      <c r="H416" s="129"/>
      <c r="I416" s="120"/>
      <c r="J416" s="120"/>
      <c r="K416" s="129"/>
    </row>
    <row r="417" spans="2:11">
      <c r="B417" s="119"/>
      <c r="C417" s="129"/>
      <c r="D417" s="129"/>
      <c r="E417" s="129"/>
      <c r="F417" s="129"/>
      <c r="G417" s="129"/>
      <c r="H417" s="129"/>
      <c r="I417" s="120"/>
      <c r="J417" s="120"/>
      <c r="K417" s="129"/>
    </row>
    <row r="418" spans="2:11">
      <c r="B418" s="119"/>
      <c r="C418" s="129"/>
      <c r="D418" s="129"/>
      <c r="E418" s="129"/>
      <c r="F418" s="129"/>
      <c r="G418" s="129"/>
      <c r="H418" s="129"/>
      <c r="I418" s="120"/>
      <c r="J418" s="120"/>
      <c r="K418" s="129"/>
    </row>
    <row r="419" spans="2:11">
      <c r="B419" s="119"/>
      <c r="C419" s="129"/>
      <c r="D419" s="129"/>
      <c r="E419" s="129"/>
      <c r="F419" s="129"/>
      <c r="G419" s="129"/>
      <c r="H419" s="129"/>
      <c r="I419" s="120"/>
      <c r="J419" s="120"/>
      <c r="K419" s="129"/>
    </row>
    <row r="420" spans="2:11">
      <c r="B420" s="119"/>
      <c r="C420" s="129"/>
      <c r="D420" s="129"/>
      <c r="E420" s="129"/>
      <c r="F420" s="129"/>
      <c r="G420" s="129"/>
      <c r="H420" s="129"/>
      <c r="I420" s="120"/>
      <c r="J420" s="120"/>
      <c r="K420" s="129"/>
    </row>
    <row r="421" spans="2:11">
      <c r="B421" s="119"/>
      <c r="C421" s="129"/>
      <c r="D421" s="129"/>
      <c r="E421" s="129"/>
      <c r="F421" s="129"/>
      <c r="G421" s="129"/>
      <c r="H421" s="129"/>
      <c r="I421" s="120"/>
      <c r="J421" s="120"/>
      <c r="K421" s="129"/>
    </row>
    <row r="422" spans="2:11">
      <c r="B422" s="119"/>
      <c r="C422" s="129"/>
      <c r="D422" s="129"/>
      <c r="E422" s="129"/>
      <c r="F422" s="129"/>
      <c r="G422" s="129"/>
      <c r="H422" s="129"/>
      <c r="I422" s="120"/>
      <c r="J422" s="120"/>
      <c r="K422" s="129"/>
    </row>
    <row r="423" spans="2:11">
      <c r="B423" s="119"/>
      <c r="C423" s="129"/>
      <c r="D423" s="129"/>
      <c r="E423" s="129"/>
      <c r="F423" s="129"/>
      <c r="G423" s="129"/>
      <c r="H423" s="129"/>
      <c r="I423" s="120"/>
      <c r="J423" s="120"/>
      <c r="K423" s="129"/>
    </row>
    <row r="424" spans="2:11">
      <c r="B424" s="119"/>
      <c r="C424" s="129"/>
      <c r="D424" s="129"/>
      <c r="E424" s="129"/>
      <c r="F424" s="129"/>
      <c r="G424" s="129"/>
      <c r="H424" s="129"/>
      <c r="I424" s="120"/>
      <c r="J424" s="120"/>
      <c r="K424" s="129"/>
    </row>
    <row r="425" spans="2:11">
      <c r="B425" s="119"/>
      <c r="C425" s="129"/>
      <c r="D425" s="129"/>
      <c r="E425" s="129"/>
      <c r="F425" s="129"/>
      <c r="G425" s="129"/>
      <c r="H425" s="129"/>
      <c r="I425" s="120"/>
      <c r="J425" s="120"/>
      <c r="K425" s="129"/>
    </row>
    <row r="426" spans="2:11">
      <c r="B426" s="119"/>
      <c r="C426" s="129"/>
      <c r="D426" s="129"/>
      <c r="E426" s="129"/>
      <c r="F426" s="129"/>
      <c r="G426" s="129"/>
      <c r="H426" s="129"/>
      <c r="I426" s="120"/>
      <c r="J426" s="120"/>
      <c r="K426" s="129"/>
    </row>
    <row r="427" spans="2:11">
      <c r="B427" s="119"/>
      <c r="C427" s="129"/>
      <c r="D427" s="129"/>
      <c r="E427" s="129"/>
      <c r="F427" s="129"/>
      <c r="G427" s="129"/>
      <c r="H427" s="129"/>
      <c r="I427" s="120"/>
      <c r="J427" s="120"/>
      <c r="K427" s="129"/>
    </row>
    <row r="428" spans="2:11">
      <c r="B428" s="119"/>
      <c r="C428" s="129"/>
      <c r="D428" s="129"/>
      <c r="E428" s="129"/>
      <c r="F428" s="129"/>
      <c r="G428" s="129"/>
      <c r="H428" s="129"/>
      <c r="I428" s="120"/>
      <c r="J428" s="120"/>
      <c r="K428" s="129"/>
    </row>
    <row r="429" spans="2:11">
      <c r="B429" s="119"/>
      <c r="C429" s="129"/>
      <c r="D429" s="129"/>
      <c r="E429" s="129"/>
      <c r="F429" s="129"/>
      <c r="G429" s="129"/>
      <c r="H429" s="129"/>
      <c r="I429" s="120"/>
      <c r="J429" s="120"/>
      <c r="K429" s="129"/>
    </row>
    <row r="430" spans="2:11">
      <c r="B430" s="119"/>
      <c r="C430" s="129"/>
      <c r="D430" s="129"/>
      <c r="E430" s="129"/>
      <c r="F430" s="129"/>
      <c r="G430" s="129"/>
      <c r="H430" s="129"/>
      <c r="I430" s="120"/>
      <c r="J430" s="120"/>
      <c r="K430" s="129"/>
    </row>
    <row r="431" spans="2:11">
      <c r="B431" s="119"/>
      <c r="C431" s="129"/>
      <c r="D431" s="129"/>
      <c r="E431" s="129"/>
      <c r="F431" s="129"/>
      <c r="G431" s="129"/>
      <c r="H431" s="129"/>
      <c r="I431" s="120"/>
      <c r="J431" s="120"/>
      <c r="K431" s="129"/>
    </row>
    <row r="432" spans="2:11">
      <c r="B432" s="119"/>
      <c r="C432" s="129"/>
      <c r="D432" s="129"/>
      <c r="E432" s="129"/>
      <c r="F432" s="129"/>
      <c r="G432" s="129"/>
      <c r="H432" s="129"/>
      <c r="I432" s="120"/>
      <c r="J432" s="120"/>
      <c r="K432" s="129"/>
    </row>
    <row r="433" spans="2:11">
      <c r="B433" s="119"/>
      <c r="C433" s="129"/>
      <c r="D433" s="129"/>
      <c r="E433" s="129"/>
      <c r="F433" s="129"/>
      <c r="G433" s="129"/>
      <c r="H433" s="129"/>
      <c r="I433" s="120"/>
      <c r="J433" s="120"/>
      <c r="K433" s="129"/>
    </row>
    <row r="434" spans="2:11">
      <c r="B434" s="119"/>
      <c r="C434" s="129"/>
      <c r="D434" s="129"/>
      <c r="E434" s="129"/>
      <c r="F434" s="129"/>
      <c r="G434" s="129"/>
      <c r="H434" s="129"/>
      <c r="I434" s="120"/>
      <c r="J434" s="120"/>
      <c r="K434" s="129"/>
    </row>
    <row r="435" spans="2:11">
      <c r="B435" s="119"/>
      <c r="C435" s="129"/>
      <c r="D435" s="129"/>
      <c r="E435" s="129"/>
      <c r="F435" s="129"/>
      <c r="G435" s="129"/>
      <c r="H435" s="129"/>
      <c r="I435" s="120"/>
      <c r="J435" s="120"/>
      <c r="K435" s="129"/>
    </row>
    <row r="436" spans="2:11">
      <c r="B436" s="119"/>
      <c r="C436" s="129"/>
      <c r="D436" s="129"/>
      <c r="E436" s="129"/>
      <c r="F436" s="129"/>
      <c r="G436" s="129"/>
      <c r="H436" s="129"/>
      <c r="I436" s="120"/>
      <c r="J436" s="120"/>
      <c r="K436" s="129"/>
    </row>
    <row r="437" spans="2:11">
      <c r="B437" s="119"/>
      <c r="C437" s="129"/>
      <c r="D437" s="129"/>
      <c r="E437" s="129"/>
      <c r="F437" s="129"/>
      <c r="G437" s="129"/>
      <c r="H437" s="129"/>
      <c r="I437" s="120"/>
      <c r="J437" s="120"/>
      <c r="K437" s="129"/>
    </row>
    <row r="438" spans="2:11">
      <c r="B438" s="119"/>
      <c r="C438" s="129"/>
      <c r="D438" s="129"/>
      <c r="E438" s="129"/>
      <c r="F438" s="129"/>
      <c r="G438" s="129"/>
      <c r="H438" s="129"/>
      <c r="I438" s="120"/>
      <c r="J438" s="120"/>
      <c r="K438" s="129"/>
    </row>
    <row r="439" spans="2:11">
      <c r="B439" s="119"/>
      <c r="C439" s="129"/>
      <c r="D439" s="129"/>
      <c r="E439" s="129"/>
      <c r="F439" s="129"/>
      <c r="G439" s="129"/>
      <c r="H439" s="129"/>
      <c r="I439" s="120"/>
      <c r="J439" s="120"/>
      <c r="K439" s="129"/>
    </row>
    <row r="440" spans="2:11">
      <c r="B440" s="119"/>
      <c r="C440" s="129"/>
      <c r="D440" s="129"/>
      <c r="E440" s="129"/>
      <c r="F440" s="129"/>
      <c r="G440" s="129"/>
      <c r="H440" s="129"/>
      <c r="I440" s="120"/>
      <c r="J440" s="120"/>
      <c r="K440" s="129"/>
    </row>
    <row r="441" spans="2:11">
      <c r="B441" s="119"/>
      <c r="C441" s="129"/>
      <c r="D441" s="129"/>
      <c r="E441" s="129"/>
      <c r="F441" s="129"/>
      <c r="G441" s="129"/>
      <c r="H441" s="129"/>
      <c r="I441" s="120"/>
      <c r="J441" s="120"/>
      <c r="K441" s="129"/>
    </row>
    <row r="442" spans="2:11">
      <c r="B442" s="119"/>
      <c r="C442" s="129"/>
      <c r="D442" s="129"/>
      <c r="E442" s="129"/>
      <c r="F442" s="129"/>
      <c r="G442" s="129"/>
      <c r="H442" s="129"/>
      <c r="I442" s="120"/>
      <c r="J442" s="120"/>
      <c r="K442" s="129"/>
    </row>
    <row r="443" spans="2:11">
      <c r="B443" s="119"/>
      <c r="C443" s="129"/>
      <c r="D443" s="129"/>
      <c r="E443" s="129"/>
      <c r="F443" s="129"/>
      <c r="G443" s="129"/>
      <c r="H443" s="129"/>
      <c r="I443" s="120"/>
      <c r="J443" s="120"/>
      <c r="K443" s="129"/>
    </row>
    <row r="444" spans="2:11">
      <c r="B444" s="119"/>
      <c r="C444" s="129"/>
      <c r="D444" s="129"/>
      <c r="E444" s="129"/>
      <c r="F444" s="129"/>
      <c r="G444" s="129"/>
      <c r="H444" s="129"/>
      <c r="I444" s="120"/>
      <c r="J444" s="120"/>
      <c r="K444" s="129"/>
    </row>
    <row r="445" spans="2:11">
      <c r="B445" s="119"/>
      <c r="C445" s="129"/>
      <c r="D445" s="129"/>
      <c r="E445" s="129"/>
      <c r="F445" s="129"/>
      <c r="G445" s="129"/>
      <c r="H445" s="129"/>
      <c r="I445" s="120"/>
      <c r="J445" s="120"/>
      <c r="K445" s="129"/>
    </row>
    <row r="446" spans="2:11">
      <c r="B446" s="119"/>
      <c r="C446" s="129"/>
      <c r="D446" s="129"/>
      <c r="E446" s="129"/>
      <c r="F446" s="129"/>
      <c r="G446" s="129"/>
      <c r="H446" s="129"/>
      <c r="I446" s="120"/>
      <c r="J446" s="120"/>
      <c r="K446" s="129"/>
    </row>
    <row r="447" spans="2:11">
      <c r="B447" s="119"/>
      <c r="C447" s="129"/>
      <c r="D447" s="129"/>
      <c r="E447" s="129"/>
      <c r="F447" s="129"/>
      <c r="G447" s="129"/>
      <c r="H447" s="129"/>
      <c r="I447" s="120"/>
      <c r="J447" s="120"/>
      <c r="K447" s="129"/>
    </row>
    <row r="448" spans="2:11">
      <c r="B448" s="119"/>
      <c r="C448" s="129"/>
      <c r="D448" s="129"/>
      <c r="E448" s="129"/>
      <c r="F448" s="129"/>
      <c r="G448" s="129"/>
      <c r="H448" s="129"/>
      <c r="I448" s="120"/>
      <c r="J448" s="120"/>
      <c r="K448" s="129"/>
    </row>
    <row r="449" spans="2:11">
      <c r="B449" s="119"/>
      <c r="C449" s="129"/>
      <c r="D449" s="129"/>
      <c r="E449" s="129"/>
      <c r="F449" s="129"/>
      <c r="G449" s="129"/>
      <c r="H449" s="129"/>
      <c r="I449" s="120"/>
      <c r="J449" s="120"/>
      <c r="K449" s="129"/>
    </row>
    <row r="450" spans="2:11">
      <c r="B450" s="119"/>
      <c r="C450" s="129"/>
      <c r="D450" s="129"/>
      <c r="E450" s="129"/>
      <c r="F450" s="129"/>
      <c r="G450" s="129"/>
      <c r="H450" s="129"/>
      <c r="I450" s="120"/>
      <c r="J450" s="120"/>
      <c r="K450" s="129"/>
    </row>
    <row r="451" spans="2:11">
      <c r="B451" s="119"/>
      <c r="C451" s="129"/>
      <c r="D451" s="129"/>
      <c r="E451" s="129"/>
      <c r="F451" s="129"/>
      <c r="G451" s="129"/>
      <c r="H451" s="129"/>
      <c r="I451" s="120"/>
      <c r="J451" s="120"/>
      <c r="K451" s="129"/>
    </row>
    <row r="452" spans="2:11">
      <c r="B452" s="119"/>
      <c r="C452" s="129"/>
      <c r="D452" s="129"/>
      <c r="E452" s="129"/>
      <c r="F452" s="129"/>
      <c r="G452" s="129"/>
      <c r="H452" s="129"/>
      <c r="I452" s="120"/>
      <c r="J452" s="120"/>
      <c r="K452" s="129"/>
    </row>
    <row r="453" spans="2:11">
      <c r="B453" s="119"/>
      <c r="C453" s="129"/>
      <c r="D453" s="129"/>
      <c r="E453" s="129"/>
      <c r="F453" s="129"/>
      <c r="G453" s="129"/>
      <c r="H453" s="129"/>
      <c r="I453" s="120"/>
      <c r="J453" s="120"/>
      <c r="K453" s="129"/>
    </row>
    <row r="454" spans="2:11">
      <c r="B454" s="119"/>
      <c r="C454" s="129"/>
      <c r="D454" s="129"/>
      <c r="E454" s="129"/>
      <c r="F454" s="129"/>
      <c r="G454" s="129"/>
      <c r="H454" s="129"/>
      <c r="I454" s="120"/>
      <c r="J454" s="120"/>
      <c r="K454" s="129"/>
    </row>
    <row r="455" spans="2:11">
      <c r="B455" s="119"/>
      <c r="C455" s="129"/>
      <c r="D455" s="129"/>
      <c r="E455" s="129"/>
      <c r="F455" s="129"/>
      <c r="G455" s="129"/>
      <c r="H455" s="129"/>
      <c r="I455" s="120"/>
      <c r="J455" s="120"/>
      <c r="K455" s="129"/>
    </row>
    <row r="456" spans="2:11">
      <c r="B456" s="119"/>
      <c r="C456" s="129"/>
      <c r="D456" s="129"/>
      <c r="E456" s="129"/>
      <c r="F456" s="129"/>
      <c r="G456" s="129"/>
      <c r="H456" s="129"/>
      <c r="I456" s="120"/>
      <c r="J456" s="120"/>
      <c r="K456" s="129"/>
    </row>
    <row r="457" spans="2:11">
      <c r="B457" s="119"/>
      <c r="C457" s="129"/>
      <c r="D457" s="129"/>
      <c r="E457" s="129"/>
      <c r="F457" s="129"/>
      <c r="G457" s="129"/>
      <c r="H457" s="129"/>
      <c r="I457" s="120"/>
      <c r="J457" s="120"/>
      <c r="K457" s="129"/>
    </row>
    <row r="458" spans="2:11">
      <c r="B458" s="119"/>
      <c r="C458" s="129"/>
      <c r="D458" s="129"/>
      <c r="E458" s="129"/>
      <c r="F458" s="129"/>
      <c r="G458" s="129"/>
      <c r="H458" s="129"/>
      <c r="I458" s="120"/>
      <c r="J458" s="120"/>
      <c r="K458" s="129"/>
    </row>
    <row r="459" spans="2:11">
      <c r="B459" s="119"/>
      <c r="C459" s="129"/>
      <c r="D459" s="129"/>
      <c r="E459" s="129"/>
      <c r="F459" s="129"/>
      <c r="G459" s="129"/>
      <c r="H459" s="129"/>
      <c r="I459" s="120"/>
      <c r="J459" s="120"/>
      <c r="K459" s="129"/>
    </row>
    <row r="460" spans="2:11">
      <c r="B460" s="119"/>
      <c r="C460" s="129"/>
      <c r="D460" s="129"/>
      <c r="E460" s="129"/>
      <c r="F460" s="129"/>
      <c r="G460" s="129"/>
      <c r="H460" s="129"/>
      <c r="I460" s="120"/>
      <c r="J460" s="120"/>
      <c r="K460" s="129"/>
    </row>
    <row r="461" spans="2:11">
      <c r="B461" s="119"/>
      <c r="C461" s="129"/>
      <c r="D461" s="129"/>
      <c r="E461" s="129"/>
      <c r="F461" s="129"/>
      <c r="G461" s="129"/>
      <c r="H461" s="129"/>
      <c r="I461" s="120"/>
      <c r="J461" s="120"/>
      <c r="K461" s="129"/>
    </row>
    <row r="462" spans="2:11">
      <c r="B462" s="119"/>
      <c r="C462" s="129"/>
      <c r="D462" s="129"/>
      <c r="E462" s="129"/>
      <c r="F462" s="129"/>
      <c r="G462" s="129"/>
      <c r="H462" s="129"/>
      <c r="I462" s="120"/>
      <c r="J462" s="120"/>
      <c r="K462" s="129"/>
    </row>
    <row r="463" spans="2:11">
      <c r="B463" s="119"/>
      <c r="C463" s="129"/>
      <c r="D463" s="129"/>
      <c r="E463" s="129"/>
      <c r="F463" s="129"/>
      <c r="G463" s="129"/>
      <c r="H463" s="129"/>
      <c r="I463" s="120"/>
      <c r="J463" s="120"/>
      <c r="K463" s="129"/>
    </row>
    <row r="464" spans="2:11">
      <c r="B464" s="119"/>
      <c r="C464" s="129"/>
      <c r="D464" s="129"/>
      <c r="E464" s="129"/>
      <c r="F464" s="129"/>
      <c r="G464" s="129"/>
      <c r="H464" s="129"/>
      <c r="I464" s="120"/>
      <c r="J464" s="120"/>
      <c r="K464" s="129"/>
    </row>
    <row r="465" spans="2:11">
      <c r="B465" s="119"/>
      <c r="C465" s="129"/>
      <c r="D465" s="129"/>
      <c r="E465" s="129"/>
      <c r="F465" s="129"/>
      <c r="G465" s="129"/>
      <c r="H465" s="129"/>
      <c r="I465" s="120"/>
      <c r="J465" s="120"/>
      <c r="K465" s="129"/>
    </row>
    <row r="466" spans="2:11">
      <c r="B466" s="119"/>
      <c r="C466" s="129"/>
      <c r="D466" s="129"/>
      <c r="E466" s="129"/>
      <c r="F466" s="129"/>
      <c r="G466" s="129"/>
      <c r="H466" s="129"/>
      <c r="I466" s="120"/>
      <c r="J466" s="120"/>
      <c r="K466" s="129"/>
    </row>
    <row r="467" spans="2:11">
      <c r="B467" s="119"/>
      <c r="C467" s="129"/>
      <c r="D467" s="129"/>
      <c r="E467" s="129"/>
      <c r="F467" s="129"/>
      <c r="G467" s="129"/>
      <c r="H467" s="129"/>
      <c r="I467" s="120"/>
      <c r="J467" s="120"/>
      <c r="K467" s="129"/>
    </row>
    <row r="468" spans="2:11">
      <c r="B468" s="119"/>
      <c r="C468" s="129"/>
      <c r="D468" s="129"/>
      <c r="E468" s="129"/>
      <c r="F468" s="129"/>
      <c r="G468" s="129"/>
      <c r="H468" s="129"/>
      <c r="I468" s="120"/>
      <c r="J468" s="120"/>
      <c r="K468" s="129"/>
    </row>
    <row r="469" spans="2:11">
      <c r="B469" s="119"/>
      <c r="C469" s="129"/>
      <c r="D469" s="129"/>
      <c r="E469" s="129"/>
      <c r="F469" s="129"/>
      <c r="G469" s="129"/>
      <c r="H469" s="129"/>
      <c r="I469" s="120"/>
      <c r="J469" s="120"/>
      <c r="K469" s="129"/>
    </row>
    <row r="470" spans="2:11">
      <c r="B470" s="119"/>
      <c r="C470" s="129"/>
      <c r="D470" s="129"/>
      <c r="E470" s="129"/>
      <c r="F470" s="129"/>
      <c r="G470" s="129"/>
      <c r="H470" s="129"/>
      <c r="I470" s="120"/>
      <c r="J470" s="120"/>
      <c r="K470" s="129"/>
    </row>
    <row r="471" spans="2:11">
      <c r="B471" s="119"/>
      <c r="C471" s="129"/>
      <c r="D471" s="129"/>
      <c r="E471" s="129"/>
      <c r="F471" s="129"/>
      <c r="G471" s="129"/>
      <c r="H471" s="129"/>
      <c r="I471" s="120"/>
      <c r="J471" s="120"/>
      <c r="K471" s="129"/>
    </row>
    <row r="472" spans="2:11">
      <c r="B472" s="119"/>
      <c r="C472" s="129"/>
      <c r="D472" s="129"/>
      <c r="E472" s="129"/>
      <c r="F472" s="129"/>
      <c r="G472" s="129"/>
      <c r="H472" s="129"/>
      <c r="I472" s="120"/>
      <c r="J472" s="120"/>
      <c r="K472" s="129"/>
    </row>
    <row r="473" spans="2:11">
      <c r="B473" s="119"/>
      <c r="C473" s="129"/>
      <c r="D473" s="129"/>
      <c r="E473" s="129"/>
      <c r="F473" s="129"/>
      <c r="G473" s="129"/>
      <c r="H473" s="129"/>
      <c r="I473" s="120"/>
      <c r="J473" s="120"/>
      <c r="K473" s="129"/>
    </row>
    <row r="474" spans="2:11">
      <c r="B474" s="119"/>
      <c r="C474" s="129"/>
      <c r="D474" s="129"/>
      <c r="E474" s="129"/>
      <c r="F474" s="129"/>
      <c r="G474" s="129"/>
      <c r="H474" s="129"/>
      <c r="I474" s="120"/>
      <c r="J474" s="120"/>
      <c r="K474" s="129"/>
    </row>
    <row r="475" spans="2:11">
      <c r="B475" s="119"/>
      <c r="C475" s="129"/>
      <c r="D475" s="129"/>
      <c r="E475" s="129"/>
      <c r="F475" s="129"/>
      <c r="G475" s="129"/>
      <c r="H475" s="129"/>
      <c r="I475" s="120"/>
      <c r="J475" s="120"/>
      <c r="K475" s="129"/>
    </row>
    <row r="476" spans="2:11">
      <c r="B476" s="119"/>
      <c r="C476" s="129"/>
      <c r="D476" s="129"/>
      <c r="E476" s="129"/>
      <c r="F476" s="129"/>
      <c r="G476" s="129"/>
      <c r="H476" s="129"/>
      <c r="I476" s="120"/>
      <c r="J476" s="120"/>
      <c r="K476" s="129"/>
    </row>
    <row r="477" spans="2:11">
      <c r="B477" s="119"/>
      <c r="C477" s="129"/>
      <c r="D477" s="129"/>
      <c r="E477" s="129"/>
      <c r="F477" s="129"/>
      <c r="G477" s="129"/>
      <c r="H477" s="129"/>
      <c r="I477" s="120"/>
      <c r="J477" s="120"/>
      <c r="K477" s="129"/>
    </row>
    <row r="478" spans="2:11">
      <c r="B478" s="119"/>
      <c r="C478" s="129"/>
      <c r="D478" s="129"/>
      <c r="E478" s="129"/>
      <c r="F478" s="129"/>
      <c r="G478" s="129"/>
      <c r="H478" s="129"/>
      <c r="I478" s="120"/>
      <c r="J478" s="120"/>
      <c r="K478" s="129"/>
    </row>
    <row r="479" spans="2:11">
      <c r="B479" s="119"/>
      <c r="C479" s="129"/>
      <c r="D479" s="129"/>
      <c r="E479" s="129"/>
      <c r="F479" s="129"/>
      <c r="G479" s="129"/>
      <c r="H479" s="129"/>
      <c r="I479" s="120"/>
      <c r="J479" s="120"/>
      <c r="K479" s="129"/>
    </row>
    <row r="480" spans="2:11">
      <c r="B480" s="119"/>
      <c r="C480" s="129"/>
      <c r="D480" s="129"/>
      <c r="E480" s="129"/>
      <c r="F480" s="129"/>
      <c r="G480" s="129"/>
      <c r="H480" s="129"/>
      <c r="I480" s="120"/>
      <c r="J480" s="120"/>
      <c r="K480" s="129"/>
    </row>
    <row r="481" spans="2:11">
      <c r="B481" s="119"/>
      <c r="C481" s="129"/>
      <c r="D481" s="129"/>
      <c r="E481" s="129"/>
      <c r="F481" s="129"/>
      <c r="G481" s="129"/>
      <c r="H481" s="129"/>
      <c r="I481" s="120"/>
      <c r="J481" s="120"/>
      <c r="K481" s="129"/>
    </row>
    <row r="482" spans="2:11">
      <c r="B482" s="119"/>
      <c r="C482" s="129"/>
      <c r="D482" s="129"/>
      <c r="E482" s="129"/>
      <c r="F482" s="129"/>
      <c r="G482" s="129"/>
      <c r="H482" s="129"/>
      <c r="I482" s="120"/>
      <c r="J482" s="120"/>
      <c r="K482" s="129"/>
    </row>
    <row r="483" spans="2:11">
      <c r="B483" s="119"/>
      <c r="C483" s="129"/>
      <c r="D483" s="129"/>
      <c r="E483" s="129"/>
      <c r="F483" s="129"/>
      <c r="G483" s="129"/>
      <c r="H483" s="129"/>
      <c r="I483" s="120"/>
      <c r="J483" s="120"/>
      <c r="K483" s="129"/>
    </row>
    <row r="484" spans="2:11">
      <c r="B484" s="119"/>
      <c r="C484" s="129"/>
      <c r="D484" s="129"/>
      <c r="E484" s="129"/>
      <c r="F484" s="129"/>
      <c r="G484" s="129"/>
      <c r="H484" s="129"/>
      <c r="I484" s="120"/>
      <c r="J484" s="120"/>
      <c r="K484" s="129"/>
    </row>
    <row r="485" spans="2:11">
      <c r="B485" s="119"/>
      <c r="C485" s="129"/>
      <c r="D485" s="129"/>
      <c r="E485" s="129"/>
      <c r="F485" s="129"/>
      <c r="G485" s="129"/>
      <c r="H485" s="129"/>
      <c r="I485" s="120"/>
      <c r="J485" s="120"/>
      <c r="K485" s="129"/>
    </row>
    <row r="486" spans="2:11">
      <c r="B486" s="119"/>
      <c r="C486" s="129"/>
      <c r="D486" s="129"/>
      <c r="E486" s="129"/>
      <c r="F486" s="129"/>
      <c r="G486" s="129"/>
      <c r="H486" s="129"/>
      <c r="I486" s="120"/>
      <c r="J486" s="120"/>
      <c r="K486" s="129"/>
    </row>
    <row r="487" spans="2:11">
      <c r="B487" s="119"/>
      <c r="C487" s="129"/>
      <c r="D487" s="129"/>
      <c r="E487" s="129"/>
      <c r="F487" s="129"/>
      <c r="G487" s="129"/>
      <c r="H487" s="129"/>
      <c r="I487" s="120"/>
      <c r="J487" s="120"/>
      <c r="K487" s="129"/>
    </row>
    <row r="488" spans="2:11">
      <c r="B488" s="119"/>
      <c r="C488" s="129"/>
      <c r="D488" s="129"/>
      <c r="E488" s="129"/>
      <c r="F488" s="129"/>
      <c r="G488" s="129"/>
      <c r="H488" s="129"/>
      <c r="I488" s="120"/>
      <c r="J488" s="120"/>
      <c r="K488" s="129"/>
    </row>
    <row r="489" spans="2:11">
      <c r="B489" s="119"/>
      <c r="C489" s="129"/>
      <c r="D489" s="129"/>
      <c r="E489" s="129"/>
      <c r="F489" s="129"/>
      <c r="G489" s="129"/>
      <c r="H489" s="129"/>
      <c r="I489" s="120"/>
      <c r="J489" s="120"/>
      <c r="K489" s="129"/>
    </row>
    <row r="490" spans="2:11">
      <c r="B490" s="119"/>
      <c r="C490" s="129"/>
      <c r="D490" s="129"/>
      <c r="E490" s="129"/>
      <c r="F490" s="129"/>
      <c r="G490" s="129"/>
      <c r="H490" s="129"/>
      <c r="I490" s="120"/>
      <c r="J490" s="120"/>
      <c r="K490" s="129"/>
    </row>
    <row r="491" spans="2:11">
      <c r="B491" s="119"/>
      <c r="C491" s="129"/>
      <c r="D491" s="129"/>
      <c r="E491" s="129"/>
      <c r="F491" s="129"/>
      <c r="G491" s="129"/>
      <c r="H491" s="129"/>
      <c r="I491" s="120"/>
      <c r="J491" s="120"/>
      <c r="K491" s="129"/>
    </row>
    <row r="492" spans="2:11">
      <c r="B492" s="119"/>
      <c r="C492" s="129"/>
      <c r="D492" s="129"/>
      <c r="E492" s="129"/>
      <c r="F492" s="129"/>
      <c r="G492" s="129"/>
      <c r="H492" s="129"/>
      <c r="I492" s="120"/>
      <c r="J492" s="120"/>
      <c r="K492" s="129"/>
    </row>
    <row r="493" spans="2:11">
      <c r="B493" s="119"/>
      <c r="C493" s="129"/>
      <c r="D493" s="129"/>
      <c r="E493" s="129"/>
      <c r="F493" s="129"/>
      <c r="G493" s="129"/>
      <c r="H493" s="129"/>
      <c r="I493" s="120"/>
      <c r="J493" s="120"/>
      <c r="K493" s="129"/>
    </row>
    <row r="494" spans="2:11">
      <c r="B494" s="119"/>
      <c r="C494" s="129"/>
      <c r="D494" s="129"/>
      <c r="E494" s="129"/>
      <c r="F494" s="129"/>
      <c r="G494" s="129"/>
      <c r="H494" s="129"/>
      <c r="I494" s="120"/>
      <c r="J494" s="120"/>
      <c r="K494" s="129"/>
    </row>
    <row r="495" spans="2:11">
      <c r="B495" s="119"/>
      <c r="C495" s="129"/>
      <c r="D495" s="129"/>
      <c r="E495" s="129"/>
      <c r="F495" s="129"/>
      <c r="G495" s="129"/>
      <c r="H495" s="129"/>
      <c r="I495" s="120"/>
      <c r="J495" s="120"/>
      <c r="K495" s="129"/>
    </row>
    <row r="496" spans="2:11">
      <c r="B496" s="119"/>
      <c r="C496" s="129"/>
      <c r="D496" s="129"/>
      <c r="E496" s="129"/>
      <c r="F496" s="129"/>
      <c r="G496" s="129"/>
      <c r="H496" s="129"/>
      <c r="I496" s="120"/>
      <c r="J496" s="120"/>
      <c r="K496" s="129"/>
    </row>
    <row r="497" spans="2:11">
      <c r="B497" s="119"/>
      <c r="C497" s="129"/>
      <c r="D497" s="129"/>
      <c r="E497" s="129"/>
      <c r="F497" s="129"/>
      <c r="G497" s="129"/>
      <c r="H497" s="129"/>
      <c r="I497" s="120"/>
      <c r="J497" s="120"/>
      <c r="K497" s="129"/>
    </row>
    <row r="498" spans="2:11">
      <c r="B498" s="119"/>
      <c r="C498" s="129"/>
      <c r="D498" s="129"/>
      <c r="E498" s="129"/>
      <c r="F498" s="129"/>
      <c r="G498" s="129"/>
      <c r="H498" s="129"/>
      <c r="I498" s="120"/>
      <c r="J498" s="120"/>
      <c r="K498" s="129"/>
    </row>
    <row r="499" spans="2:11">
      <c r="B499" s="119"/>
      <c r="C499" s="129"/>
      <c r="D499" s="129"/>
      <c r="E499" s="129"/>
      <c r="F499" s="129"/>
      <c r="G499" s="129"/>
      <c r="H499" s="129"/>
      <c r="I499" s="120"/>
      <c r="J499" s="120"/>
      <c r="K499" s="129"/>
    </row>
    <row r="500" spans="2:11">
      <c r="B500" s="119"/>
      <c r="C500" s="129"/>
      <c r="D500" s="129"/>
      <c r="E500" s="129"/>
      <c r="F500" s="129"/>
      <c r="G500" s="129"/>
      <c r="H500" s="129"/>
      <c r="I500" s="120"/>
      <c r="J500" s="120"/>
      <c r="K500" s="129"/>
    </row>
    <row r="501" spans="2:11">
      <c r="B501" s="119"/>
      <c r="C501" s="129"/>
      <c r="D501" s="129"/>
      <c r="E501" s="129"/>
      <c r="F501" s="129"/>
      <c r="G501" s="129"/>
      <c r="H501" s="129"/>
      <c r="I501" s="120"/>
      <c r="J501" s="120"/>
      <c r="K501" s="129"/>
    </row>
    <row r="502" spans="2:11">
      <c r="B502" s="119"/>
      <c r="C502" s="129"/>
      <c r="D502" s="129"/>
      <c r="E502" s="129"/>
      <c r="F502" s="129"/>
      <c r="G502" s="129"/>
      <c r="H502" s="129"/>
      <c r="I502" s="120"/>
      <c r="J502" s="120"/>
      <c r="K502" s="129"/>
    </row>
    <row r="503" spans="2:11">
      <c r="B503" s="119"/>
      <c r="C503" s="129"/>
      <c r="D503" s="129"/>
      <c r="E503" s="129"/>
      <c r="F503" s="129"/>
      <c r="G503" s="129"/>
      <c r="H503" s="129"/>
      <c r="I503" s="120"/>
      <c r="J503" s="120"/>
      <c r="K503" s="129"/>
    </row>
    <row r="504" spans="2:11">
      <c r="B504" s="119"/>
      <c r="C504" s="129"/>
      <c r="D504" s="129"/>
      <c r="E504" s="129"/>
      <c r="F504" s="129"/>
      <c r="G504" s="129"/>
      <c r="H504" s="129"/>
      <c r="I504" s="120"/>
      <c r="J504" s="120"/>
      <c r="K504" s="129"/>
    </row>
    <row r="505" spans="2:11">
      <c r="B505" s="119"/>
      <c r="C505" s="129"/>
      <c r="D505" s="129"/>
      <c r="E505" s="129"/>
      <c r="F505" s="129"/>
      <c r="G505" s="129"/>
      <c r="H505" s="129"/>
      <c r="I505" s="120"/>
      <c r="J505" s="120"/>
      <c r="K505" s="129"/>
    </row>
    <row r="506" spans="2:11">
      <c r="B506" s="119"/>
      <c r="C506" s="129"/>
      <c r="D506" s="129"/>
      <c r="E506" s="129"/>
      <c r="F506" s="129"/>
      <c r="G506" s="129"/>
      <c r="H506" s="129"/>
      <c r="I506" s="120"/>
      <c r="J506" s="120"/>
      <c r="K506" s="129"/>
    </row>
    <row r="507" spans="2:11">
      <c r="B507" s="119"/>
      <c r="C507" s="129"/>
      <c r="D507" s="129"/>
      <c r="E507" s="129"/>
      <c r="F507" s="129"/>
      <c r="G507" s="129"/>
      <c r="H507" s="129"/>
      <c r="I507" s="120"/>
      <c r="J507" s="120"/>
      <c r="K507" s="129"/>
    </row>
    <row r="508" spans="2:11">
      <c r="B508" s="119"/>
      <c r="C508" s="129"/>
      <c r="D508" s="129"/>
      <c r="E508" s="129"/>
      <c r="F508" s="129"/>
      <c r="G508" s="129"/>
      <c r="H508" s="129"/>
      <c r="I508" s="120"/>
      <c r="J508" s="120"/>
      <c r="K508" s="129"/>
    </row>
    <row r="509" spans="2:11">
      <c r="B509" s="119"/>
      <c r="C509" s="129"/>
      <c r="D509" s="129"/>
      <c r="E509" s="129"/>
      <c r="F509" s="129"/>
      <c r="G509" s="129"/>
      <c r="H509" s="129"/>
      <c r="I509" s="120"/>
      <c r="J509" s="120"/>
      <c r="K509" s="129"/>
    </row>
    <row r="510" spans="2:11">
      <c r="B510" s="119"/>
      <c r="C510" s="129"/>
      <c r="D510" s="129"/>
      <c r="E510" s="129"/>
      <c r="F510" s="129"/>
      <c r="G510" s="129"/>
      <c r="H510" s="129"/>
      <c r="I510" s="120"/>
      <c r="J510" s="120"/>
      <c r="K510" s="129"/>
    </row>
    <row r="511" spans="2:11">
      <c r="B511" s="119"/>
      <c r="C511" s="129"/>
      <c r="D511" s="129"/>
      <c r="E511" s="129"/>
      <c r="F511" s="129"/>
      <c r="G511" s="129"/>
      <c r="H511" s="129"/>
      <c r="I511" s="120"/>
      <c r="J511" s="120"/>
      <c r="K511" s="129"/>
    </row>
    <row r="512" spans="2:11">
      <c r="B512" s="119"/>
      <c r="C512" s="129"/>
      <c r="D512" s="129"/>
      <c r="E512" s="129"/>
      <c r="F512" s="129"/>
      <c r="G512" s="129"/>
      <c r="H512" s="129"/>
      <c r="I512" s="120"/>
      <c r="J512" s="120"/>
      <c r="K512" s="129"/>
    </row>
    <row r="513" spans="2:11">
      <c r="B513" s="119"/>
      <c r="C513" s="129"/>
      <c r="D513" s="129"/>
      <c r="E513" s="129"/>
      <c r="F513" s="129"/>
      <c r="G513" s="129"/>
      <c r="H513" s="129"/>
      <c r="I513" s="120"/>
      <c r="J513" s="120"/>
      <c r="K513" s="129"/>
    </row>
    <row r="514" spans="2:11">
      <c r="B514" s="119"/>
      <c r="C514" s="129"/>
      <c r="D514" s="129"/>
      <c r="E514" s="129"/>
      <c r="F514" s="129"/>
      <c r="G514" s="129"/>
      <c r="H514" s="129"/>
      <c r="I514" s="120"/>
      <c r="J514" s="120"/>
      <c r="K514" s="129"/>
    </row>
    <row r="515" spans="2:11">
      <c r="B515" s="119"/>
      <c r="C515" s="129"/>
      <c r="D515" s="129"/>
      <c r="E515" s="129"/>
      <c r="F515" s="129"/>
      <c r="G515" s="129"/>
      <c r="H515" s="129"/>
      <c r="I515" s="120"/>
      <c r="J515" s="120"/>
      <c r="K515" s="129"/>
    </row>
    <row r="516" spans="2:11">
      <c r="B516" s="119"/>
      <c r="C516" s="129"/>
      <c r="D516" s="129"/>
      <c r="E516" s="129"/>
      <c r="F516" s="129"/>
      <c r="G516" s="129"/>
      <c r="H516" s="129"/>
      <c r="I516" s="120"/>
      <c r="J516" s="120"/>
      <c r="K516" s="129"/>
    </row>
    <row r="517" spans="2:11">
      <c r="B517" s="119"/>
      <c r="C517" s="129"/>
      <c r="D517" s="129"/>
      <c r="E517" s="129"/>
      <c r="F517" s="129"/>
      <c r="G517" s="129"/>
      <c r="H517" s="129"/>
      <c r="I517" s="120"/>
      <c r="J517" s="120"/>
      <c r="K517" s="129"/>
    </row>
    <row r="518" spans="2:11">
      <c r="B518" s="119"/>
      <c r="C518" s="129"/>
      <c r="D518" s="129"/>
      <c r="E518" s="129"/>
      <c r="F518" s="129"/>
      <c r="G518" s="129"/>
      <c r="H518" s="129"/>
      <c r="I518" s="120"/>
      <c r="J518" s="120"/>
      <c r="K518" s="129"/>
    </row>
    <row r="519" spans="2:11">
      <c r="B519" s="119"/>
      <c r="C519" s="129"/>
      <c r="D519" s="129"/>
      <c r="E519" s="129"/>
      <c r="F519" s="129"/>
      <c r="G519" s="129"/>
      <c r="H519" s="129"/>
      <c r="I519" s="120"/>
      <c r="J519" s="120"/>
      <c r="K519" s="129"/>
    </row>
    <row r="520" spans="2:11">
      <c r="B520" s="119"/>
      <c r="C520" s="129"/>
      <c r="D520" s="129"/>
      <c r="E520" s="129"/>
      <c r="F520" s="129"/>
      <c r="G520" s="129"/>
      <c r="H520" s="129"/>
      <c r="I520" s="120"/>
      <c r="J520" s="120"/>
      <c r="K520" s="129"/>
    </row>
    <row r="521" spans="2:11">
      <c r="B521" s="119"/>
      <c r="C521" s="129"/>
      <c r="D521" s="129"/>
      <c r="E521" s="129"/>
      <c r="F521" s="129"/>
      <c r="G521" s="129"/>
      <c r="H521" s="129"/>
      <c r="I521" s="120"/>
      <c r="J521" s="120"/>
      <c r="K521" s="129"/>
    </row>
    <row r="522" spans="2:11">
      <c r="B522" s="119"/>
      <c r="C522" s="129"/>
      <c r="D522" s="129"/>
      <c r="E522" s="129"/>
      <c r="F522" s="129"/>
      <c r="G522" s="129"/>
      <c r="H522" s="129"/>
      <c r="I522" s="120"/>
      <c r="J522" s="120"/>
      <c r="K522" s="129"/>
    </row>
    <row r="523" spans="2:11">
      <c r="B523" s="119"/>
      <c r="C523" s="129"/>
      <c r="D523" s="129"/>
      <c r="E523" s="129"/>
      <c r="F523" s="129"/>
      <c r="G523" s="129"/>
      <c r="H523" s="129"/>
      <c r="I523" s="120"/>
      <c r="J523" s="120"/>
      <c r="K523" s="129"/>
    </row>
    <row r="524" spans="2:11">
      <c r="B524" s="119"/>
      <c r="C524" s="129"/>
      <c r="D524" s="129"/>
      <c r="E524" s="129"/>
      <c r="F524" s="129"/>
      <c r="G524" s="129"/>
      <c r="H524" s="129"/>
      <c r="I524" s="120"/>
      <c r="J524" s="120"/>
      <c r="K524" s="129"/>
    </row>
    <row r="525" spans="2:11">
      <c r="B525" s="119"/>
      <c r="C525" s="129"/>
      <c r="D525" s="129"/>
      <c r="E525" s="129"/>
      <c r="F525" s="129"/>
      <c r="G525" s="129"/>
      <c r="H525" s="129"/>
      <c r="I525" s="120"/>
      <c r="J525" s="120"/>
      <c r="K525" s="129"/>
    </row>
    <row r="526" spans="2:11">
      <c r="B526" s="119"/>
      <c r="C526" s="129"/>
      <c r="D526" s="129"/>
      <c r="E526" s="129"/>
      <c r="F526" s="129"/>
      <c r="G526" s="129"/>
      <c r="H526" s="129"/>
      <c r="I526" s="120"/>
      <c r="J526" s="120"/>
      <c r="K526" s="129"/>
    </row>
    <row r="527" spans="2:11">
      <c r="B527" s="119"/>
      <c r="C527" s="129"/>
      <c r="D527" s="129"/>
      <c r="E527" s="129"/>
      <c r="F527" s="129"/>
      <c r="G527" s="129"/>
      <c r="H527" s="129"/>
      <c r="I527" s="120"/>
      <c r="J527" s="120"/>
      <c r="K527" s="129"/>
    </row>
    <row r="528" spans="2:11">
      <c r="B528" s="119"/>
      <c r="C528" s="129"/>
      <c r="D528" s="129"/>
      <c r="E528" s="129"/>
      <c r="F528" s="129"/>
      <c r="G528" s="129"/>
      <c r="H528" s="129"/>
      <c r="I528" s="120"/>
      <c r="J528" s="120"/>
      <c r="K528" s="129"/>
    </row>
    <row r="529" spans="2:11">
      <c r="B529" s="119"/>
      <c r="C529" s="129"/>
      <c r="D529" s="129"/>
      <c r="E529" s="129"/>
      <c r="F529" s="129"/>
      <c r="G529" s="129"/>
      <c r="H529" s="129"/>
      <c r="I529" s="120"/>
      <c r="J529" s="120"/>
      <c r="K529" s="129"/>
    </row>
    <row r="530" spans="2:11">
      <c r="B530" s="119"/>
      <c r="C530" s="129"/>
      <c r="D530" s="129"/>
      <c r="E530" s="129"/>
      <c r="F530" s="129"/>
      <c r="G530" s="129"/>
      <c r="H530" s="129"/>
      <c r="I530" s="120"/>
      <c r="J530" s="120"/>
      <c r="K530" s="129"/>
    </row>
    <row r="531" spans="2:11">
      <c r="B531" s="119"/>
      <c r="C531" s="129"/>
      <c r="D531" s="129"/>
      <c r="E531" s="129"/>
      <c r="F531" s="129"/>
      <c r="G531" s="129"/>
      <c r="H531" s="129"/>
      <c r="I531" s="120"/>
      <c r="J531" s="120"/>
      <c r="K531" s="129"/>
    </row>
    <row r="532" spans="2:11">
      <c r="B532" s="119"/>
      <c r="C532" s="129"/>
      <c r="D532" s="129"/>
      <c r="E532" s="129"/>
      <c r="F532" s="129"/>
      <c r="G532" s="129"/>
      <c r="H532" s="129"/>
      <c r="I532" s="120"/>
      <c r="J532" s="120"/>
      <c r="K532" s="129"/>
    </row>
    <row r="533" spans="2:11">
      <c r="B533" s="119"/>
      <c r="C533" s="129"/>
      <c r="D533" s="129"/>
      <c r="E533" s="129"/>
      <c r="F533" s="129"/>
      <c r="G533" s="129"/>
      <c r="H533" s="129"/>
      <c r="I533" s="120"/>
      <c r="J533" s="120"/>
      <c r="K533" s="129"/>
    </row>
    <row r="534" spans="2:11">
      <c r="B534" s="119"/>
      <c r="C534" s="129"/>
      <c r="D534" s="129"/>
      <c r="E534" s="129"/>
      <c r="F534" s="129"/>
      <c r="G534" s="129"/>
      <c r="H534" s="129"/>
      <c r="I534" s="120"/>
      <c r="J534" s="120"/>
      <c r="K534" s="129"/>
    </row>
    <row r="535" spans="2:11">
      <c r="B535" s="119"/>
      <c r="C535" s="129"/>
      <c r="D535" s="129"/>
      <c r="E535" s="129"/>
      <c r="F535" s="129"/>
      <c r="G535" s="129"/>
      <c r="H535" s="129"/>
      <c r="I535" s="120"/>
      <c r="J535" s="120"/>
      <c r="K535" s="129"/>
    </row>
    <row r="536" spans="2:11">
      <c r="B536" s="119"/>
      <c r="C536" s="129"/>
      <c r="D536" s="129"/>
      <c r="E536" s="129"/>
      <c r="F536" s="129"/>
      <c r="G536" s="129"/>
      <c r="H536" s="129"/>
      <c r="I536" s="120"/>
      <c r="J536" s="120"/>
      <c r="K536" s="129"/>
    </row>
    <row r="537" spans="2:11">
      <c r="B537" s="119"/>
      <c r="C537" s="129"/>
      <c r="D537" s="129"/>
      <c r="E537" s="129"/>
      <c r="F537" s="129"/>
      <c r="G537" s="129"/>
      <c r="H537" s="129"/>
      <c r="I537" s="120"/>
      <c r="J537" s="120"/>
      <c r="K537" s="129"/>
    </row>
    <row r="538" spans="2:11">
      <c r="B538" s="119"/>
      <c r="C538" s="129"/>
      <c r="D538" s="129"/>
      <c r="E538" s="129"/>
      <c r="F538" s="129"/>
      <c r="G538" s="129"/>
      <c r="H538" s="129"/>
      <c r="I538" s="120"/>
      <c r="J538" s="120"/>
      <c r="K538" s="129"/>
    </row>
    <row r="539" spans="2:11">
      <c r="B539" s="119"/>
      <c r="C539" s="129"/>
      <c r="D539" s="129"/>
      <c r="E539" s="129"/>
      <c r="F539" s="129"/>
      <c r="G539" s="129"/>
      <c r="H539" s="129"/>
      <c r="I539" s="120"/>
      <c r="J539" s="120"/>
      <c r="K539" s="129"/>
    </row>
    <row r="540" spans="2:11">
      <c r="B540" s="119"/>
      <c r="C540" s="129"/>
      <c r="D540" s="129"/>
      <c r="E540" s="129"/>
      <c r="F540" s="129"/>
      <c r="G540" s="129"/>
      <c r="H540" s="129"/>
      <c r="I540" s="120"/>
      <c r="J540" s="120"/>
      <c r="K540" s="129"/>
    </row>
    <row r="541" spans="2:11">
      <c r="B541" s="119"/>
      <c r="C541" s="129"/>
      <c r="D541" s="129"/>
      <c r="E541" s="129"/>
      <c r="F541" s="129"/>
      <c r="G541" s="129"/>
      <c r="H541" s="129"/>
      <c r="I541" s="120"/>
      <c r="J541" s="120"/>
      <c r="K541" s="129"/>
    </row>
    <row r="542" spans="2:11">
      <c r="B542" s="119"/>
      <c r="C542" s="129"/>
      <c r="D542" s="129"/>
      <c r="E542" s="129"/>
      <c r="F542" s="129"/>
      <c r="G542" s="129"/>
      <c r="H542" s="129"/>
      <c r="I542" s="120"/>
      <c r="J542" s="120"/>
      <c r="K542" s="129"/>
    </row>
    <row r="543" spans="2:11">
      <c r="B543" s="119"/>
      <c r="C543" s="129"/>
      <c r="D543" s="129"/>
      <c r="E543" s="129"/>
      <c r="F543" s="129"/>
      <c r="G543" s="129"/>
      <c r="H543" s="129"/>
      <c r="I543" s="120"/>
      <c r="J543" s="120"/>
      <c r="K543" s="129"/>
    </row>
    <row r="544" spans="2:11">
      <c r="B544" s="119"/>
      <c r="C544" s="129"/>
      <c r="D544" s="129"/>
      <c r="E544" s="129"/>
      <c r="F544" s="129"/>
      <c r="G544" s="129"/>
      <c r="H544" s="129"/>
      <c r="I544" s="120"/>
      <c r="J544" s="120"/>
      <c r="K544" s="129"/>
    </row>
    <row r="545" spans="2:11">
      <c r="B545" s="119"/>
      <c r="C545" s="129"/>
      <c r="D545" s="129"/>
      <c r="E545" s="129"/>
      <c r="F545" s="129"/>
      <c r="G545" s="129"/>
      <c r="H545" s="129"/>
      <c r="I545" s="120"/>
      <c r="J545" s="120"/>
      <c r="K545" s="129"/>
    </row>
    <row r="546" spans="2:11">
      <c r="B546" s="119"/>
      <c r="C546" s="129"/>
      <c r="D546" s="129"/>
      <c r="E546" s="129"/>
      <c r="F546" s="129"/>
      <c r="G546" s="129"/>
      <c r="H546" s="129"/>
      <c r="I546" s="120"/>
      <c r="J546" s="120"/>
      <c r="K546" s="129"/>
    </row>
    <row r="547" spans="2:11">
      <c r="B547" s="119"/>
      <c r="C547" s="129"/>
      <c r="D547" s="129"/>
      <c r="E547" s="129"/>
      <c r="F547" s="129"/>
      <c r="G547" s="129"/>
      <c r="H547" s="129"/>
      <c r="I547" s="120"/>
      <c r="J547" s="120"/>
      <c r="K547" s="129"/>
    </row>
    <row r="548" spans="2:11">
      <c r="B548" s="119"/>
      <c r="C548" s="129"/>
      <c r="D548" s="129"/>
      <c r="E548" s="129"/>
      <c r="F548" s="129"/>
      <c r="G548" s="129"/>
      <c r="H548" s="129"/>
      <c r="I548" s="120"/>
      <c r="J548" s="120"/>
      <c r="K548" s="129"/>
    </row>
    <row r="549" spans="2:11">
      <c r="B549" s="119"/>
      <c r="C549" s="129"/>
      <c r="D549" s="129"/>
      <c r="E549" s="129"/>
      <c r="F549" s="129"/>
      <c r="G549" s="129"/>
      <c r="H549" s="129"/>
      <c r="I549" s="120"/>
      <c r="J549" s="120"/>
      <c r="K549" s="129"/>
    </row>
    <row r="550" spans="2:11">
      <c r="B550" s="119"/>
      <c r="C550" s="129"/>
      <c r="D550" s="129"/>
      <c r="E550" s="129"/>
      <c r="F550" s="129"/>
      <c r="G550" s="129"/>
      <c r="H550" s="129"/>
      <c r="I550" s="120"/>
      <c r="J550" s="120"/>
      <c r="K550" s="129"/>
    </row>
    <row r="551" spans="2:11">
      <c r="B551" s="119"/>
      <c r="C551" s="129"/>
      <c r="D551" s="129"/>
      <c r="E551" s="129"/>
      <c r="F551" s="129"/>
      <c r="G551" s="129"/>
      <c r="H551" s="129"/>
      <c r="I551" s="120"/>
      <c r="J551" s="120"/>
      <c r="K551" s="129"/>
    </row>
    <row r="552" spans="2:11">
      <c r="B552" s="119"/>
      <c r="C552" s="129"/>
      <c r="D552" s="129"/>
      <c r="E552" s="129"/>
      <c r="F552" s="129"/>
      <c r="G552" s="129"/>
      <c r="H552" s="129"/>
      <c r="I552" s="120"/>
      <c r="J552" s="120"/>
      <c r="K552" s="129"/>
    </row>
    <row r="553" spans="2:11">
      <c r="B553" s="119"/>
      <c r="C553" s="129"/>
      <c r="D553" s="129"/>
      <c r="E553" s="129"/>
      <c r="F553" s="129"/>
      <c r="G553" s="129"/>
      <c r="H553" s="129"/>
      <c r="I553" s="120"/>
      <c r="J553" s="120"/>
      <c r="K553" s="129"/>
    </row>
    <row r="554" spans="2:11">
      <c r="B554" s="119"/>
      <c r="C554" s="129"/>
      <c r="D554" s="129"/>
      <c r="E554" s="129"/>
      <c r="F554" s="129"/>
      <c r="G554" s="129"/>
      <c r="H554" s="129"/>
      <c r="I554" s="120"/>
      <c r="J554" s="120"/>
      <c r="K554" s="129"/>
    </row>
    <row r="555" spans="2:11">
      <c r="B555" s="119"/>
      <c r="C555" s="129"/>
      <c r="D555" s="129"/>
      <c r="E555" s="129"/>
      <c r="F555" s="129"/>
      <c r="G555" s="129"/>
      <c r="H555" s="129"/>
      <c r="I555" s="120"/>
      <c r="J555" s="120"/>
      <c r="K555" s="129"/>
    </row>
    <row r="556" spans="2:11">
      <c r="B556" s="119"/>
      <c r="C556" s="129"/>
      <c r="D556" s="129"/>
      <c r="E556" s="129"/>
      <c r="F556" s="129"/>
      <c r="G556" s="129"/>
      <c r="H556" s="129"/>
      <c r="I556" s="120"/>
      <c r="J556" s="120"/>
      <c r="K556" s="129"/>
    </row>
    <row r="557" spans="2:11">
      <c r="B557" s="119"/>
      <c r="C557" s="129"/>
      <c r="D557" s="129"/>
      <c r="E557" s="129"/>
      <c r="F557" s="129"/>
      <c r="G557" s="129"/>
      <c r="H557" s="129"/>
      <c r="I557" s="120"/>
      <c r="J557" s="120"/>
      <c r="K557" s="129"/>
    </row>
    <row r="558" spans="2:11">
      <c r="B558" s="119"/>
      <c r="C558" s="129"/>
      <c r="D558" s="129"/>
      <c r="E558" s="129"/>
      <c r="F558" s="129"/>
      <c r="G558" s="129"/>
      <c r="H558" s="129"/>
      <c r="I558" s="120"/>
      <c r="J558" s="120"/>
      <c r="K558" s="129"/>
    </row>
    <row r="559" spans="2:11">
      <c r="B559" s="119"/>
      <c r="C559" s="129"/>
      <c r="D559" s="129"/>
      <c r="E559" s="129"/>
      <c r="F559" s="129"/>
      <c r="G559" s="129"/>
      <c r="H559" s="129"/>
      <c r="I559" s="120"/>
      <c r="J559" s="120"/>
      <c r="K559" s="129"/>
    </row>
    <row r="560" spans="2:11">
      <c r="B560" s="119"/>
      <c r="C560" s="129"/>
      <c r="D560" s="129"/>
      <c r="E560" s="129"/>
      <c r="F560" s="129"/>
      <c r="G560" s="129"/>
      <c r="H560" s="129"/>
      <c r="I560" s="120"/>
      <c r="J560" s="120"/>
      <c r="K560" s="129"/>
    </row>
    <row r="561" spans="2:11">
      <c r="B561" s="119"/>
      <c r="C561" s="129"/>
      <c r="D561" s="129"/>
      <c r="E561" s="129"/>
      <c r="F561" s="129"/>
      <c r="G561" s="129"/>
      <c r="H561" s="129"/>
      <c r="I561" s="120"/>
      <c r="J561" s="120"/>
      <c r="K561" s="129"/>
    </row>
    <row r="562" spans="2:11">
      <c r="B562" s="119"/>
      <c r="C562" s="129"/>
      <c r="D562" s="129"/>
      <c r="E562" s="129"/>
      <c r="F562" s="129"/>
      <c r="G562" s="129"/>
      <c r="H562" s="129"/>
      <c r="I562" s="120"/>
      <c r="J562" s="120"/>
      <c r="K562" s="129"/>
    </row>
    <row r="563" spans="2:11">
      <c r="B563" s="119"/>
      <c r="C563" s="129"/>
      <c r="D563" s="129"/>
      <c r="E563" s="129"/>
      <c r="F563" s="129"/>
      <c r="G563" s="129"/>
      <c r="H563" s="129"/>
      <c r="I563" s="120"/>
      <c r="J563" s="120"/>
      <c r="K563" s="129"/>
    </row>
    <row r="564" spans="2:11">
      <c r="B564" s="119"/>
      <c r="C564" s="129"/>
      <c r="D564" s="129"/>
      <c r="E564" s="129"/>
      <c r="F564" s="129"/>
      <c r="G564" s="129"/>
      <c r="H564" s="129"/>
      <c r="I564" s="120"/>
      <c r="J564" s="120"/>
      <c r="K564" s="12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147</v>
      </c>
      <c r="C1" s="67" t="s" vm="1">
        <v>233</v>
      </c>
    </row>
    <row r="2" spans="2:35">
      <c r="B2" s="46" t="s">
        <v>146</v>
      </c>
      <c r="C2" s="67" t="s">
        <v>234</v>
      </c>
    </row>
    <row r="3" spans="2:35">
      <c r="B3" s="46" t="s">
        <v>148</v>
      </c>
      <c r="C3" s="67" t="s">
        <v>235</v>
      </c>
      <c r="E3" s="2"/>
    </row>
    <row r="4" spans="2:35">
      <c r="B4" s="46" t="s">
        <v>149</v>
      </c>
      <c r="C4" s="67">
        <v>8802</v>
      </c>
    </row>
    <row r="6" spans="2:35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35" ht="26.25" customHeight="1">
      <c r="B7" s="157" t="s">
        <v>98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35" s="3" customFormat="1" ht="47.25">
      <c r="B8" s="21" t="s">
        <v>117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35" s="4" customFormat="1" ht="18" customHeight="1">
      <c r="B11" s="131" t="s">
        <v>3314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32">
        <v>0</v>
      </c>
      <c r="O11" s="91"/>
      <c r="P11" s="133">
        <v>0</v>
      </c>
      <c r="Q11" s="133">
        <v>0</v>
      </c>
      <c r="AI11" s="1"/>
    </row>
    <row r="12" spans="2:35" ht="21.75" customHeight="1">
      <c r="B12" s="124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35">
      <c r="B13" s="124" t="s">
        <v>113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35">
      <c r="B14" s="124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35">
      <c r="B15" s="124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3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0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8802</v>
      </c>
    </row>
    <row r="6" spans="2:16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ht="26.2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16" s="3" customFormat="1" ht="78.75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6.232115798169465</v>
      </c>
      <c r="H11" s="69"/>
      <c r="I11" s="69"/>
      <c r="J11" s="93">
        <v>4.8745112190162414E-2</v>
      </c>
      <c r="K11" s="77"/>
      <c r="L11" s="79"/>
      <c r="M11" s="77">
        <v>1517940.7315060503</v>
      </c>
      <c r="N11" s="69"/>
      <c r="O11" s="78">
        <f>IFERROR(M11/$M$11,0)</f>
        <v>1</v>
      </c>
      <c r="P11" s="78">
        <f>M11/'סכום נכסי הקרן'!$C$42</f>
        <v>0.26468130574333865</v>
      </c>
    </row>
    <row r="12" spans="2:16" ht="21.75" customHeight="1">
      <c r="B12" s="70" t="s">
        <v>201</v>
      </c>
      <c r="C12" s="71"/>
      <c r="D12" s="71"/>
      <c r="E12" s="71"/>
      <c r="F12" s="71"/>
      <c r="G12" s="80">
        <v>6.2321157981694677</v>
      </c>
      <c r="H12" s="71"/>
      <c r="I12" s="71"/>
      <c r="J12" s="94">
        <v>4.8745112190162428E-2</v>
      </c>
      <c r="K12" s="80"/>
      <c r="L12" s="82"/>
      <c r="M12" s="80">
        <v>1517940.7315060501</v>
      </c>
      <c r="N12" s="71"/>
      <c r="O12" s="81">
        <f t="shared" ref="O12:O77" si="0">IFERROR(M12/$M$11,0)</f>
        <v>0.99999999999999989</v>
      </c>
      <c r="P12" s="81">
        <f>M12/'סכום נכסי הקרן'!$C$42</f>
        <v>0.26468130574333859</v>
      </c>
    </row>
    <row r="13" spans="2:16">
      <c r="B13" s="105" t="s">
        <v>3322</v>
      </c>
      <c r="C13" s="71"/>
      <c r="D13" s="71"/>
      <c r="E13" s="71"/>
      <c r="F13" s="71"/>
      <c r="G13" s="80">
        <f>AVERAGE(G14:G20)</f>
        <v>4.6500000000005342</v>
      </c>
      <c r="H13" s="71"/>
      <c r="I13" s="71"/>
      <c r="J13" s="134">
        <v>5.1400000000000071E-2</v>
      </c>
      <c r="K13" s="80"/>
      <c r="L13" s="82"/>
      <c r="M13" s="80">
        <f>SUM(M14:M20)</f>
        <v>127918.83075762102</v>
      </c>
      <c r="N13" s="71"/>
      <c r="O13" s="81">
        <f t="shared" si="0"/>
        <v>8.4271294723545762E-2</v>
      </c>
      <c r="P13" s="81">
        <f>M13/'סכום נכסי הקרן'!$C$42</f>
        <v>2.2305036324109819E-2</v>
      </c>
    </row>
    <row r="14" spans="2:16">
      <c r="B14" s="76" t="s">
        <v>1724</v>
      </c>
      <c r="C14" s="73">
        <v>9444</v>
      </c>
      <c r="D14" s="73" t="s">
        <v>238</v>
      </c>
      <c r="E14" s="73"/>
      <c r="F14" s="95">
        <v>44958</v>
      </c>
      <c r="G14" s="83">
        <v>4.3400000000002477</v>
      </c>
      <c r="H14" s="86" t="s">
        <v>134</v>
      </c>
      <c r="I14" s="87">
        <v>5.1500000000000004E-2</v>
      </c>
      <c r="J14" s="87">
        <v>5.1400000000003242E-2</v>
      </c>
      <c r="K14" s="83">
        <v>4982711.903388001</v>
      </c>
      <c r="L14" s="85">
        <f>M14/K14*100000</f>
        <v>106.44252954592312</v>
      </c>
      <c r="M14" s="83">
        <v>5303.7245899520012</v>
      </c>
      <c r="N14" s="73"/>
      <c r="O14" s="84">
        <f t="shared" si="0"/>
        <v>3.4940261367713758E-3</v>
      </c>
      <c r="P14" s="84">
        <f>M14/'סכום נכסי הקרן'!$C$42</f>
        <v>9.248034001820009E-4</v>
      </c>
    </row>
    <row r="15" spans="2:16">
      <c r="B15" s="76" t="s">
        <v>1725</v>
      </c>
      <c r="C15" s="73">
        <v>9499</v>
      </c>
      <c r="D15" s="73" t="s">
        <v>238</v>
      </c>
      <c r="E15" s="73"/>
      <c r="F15" s="95">
        <v>44986</v>
      </c>
      <c r="G15" s="83">
        <v>4.4200000000034576</v>
      </c>
      <c r="H15" s="86" t="s">
        <v>134</v>
      </c>
      <c r="I15" s="87">
        <v>5.1500000000000004E-2</v>
      </c>
      <c r="J15" s="87">
        <v>5.1400000000041857E-2</v>
      </c>
      <c r="K15" s="83">
        <v>415916.46943200007</v>
      </c>
      <c r="L15" s="85">
        <f t="shared" ref="L15:L20" si="1">M15/K15*100000</f>
        <v>105.70327726968701</v>
      </c>
      <c r="M15" s="83">
        <v>439.63733889400004</v>
      </c>
      <c r="N15" s="73"/>
      <c r="O15" s="84">
        <f t="shared" si="0"/>
        <v>2.8962747343752116E-4</v>
      </c>
      <c r="P15" s="84">
        <f>M15/'סכום נכסי הקרן'!$C$42</f>
        <v>7.6658977848587228E-5</v>
      </c>
    </row>
    <row r="16" spans="2:16">
      <c r="B16" s="76" t="s">
        <v>1726</v>
      </c>
      <c r="C16" s="73">
        <v>9528</v>
      </c>
      <c r="D16" s="73" t="s">
        <v>238</v>
      </c>
      <c r="E16" s="73"/>
      <c r="F16" s="95">
        <v>45047</v>
      </c>
      <c r="G16" s="83">
        <v>4.5900000000000789</v>
      </c>
      <c r="H16" s="86" t="s">
        <v>134</v>
      </c>
      <c r="I16" s="87">
        <v>5.1500000000000004E-2</v>
      </c>
      <c r="J16" s="87">
        <v>5.1400000000001E-2</v>
      </c>
      <c r="K16" s="83">
        <v>27832264.434096009</v>
      </c>
      <c r="L16" s="85">
        <f t="shared" si="1"/>
        <v>103.90682105649991</v>
      </c>
      <c r="M16" s="83">
        <v>28919.621201508002</v>
      </c>
      <c r="N16" s="73"/>
      <c r="O16" s="84">
        <f t="shared" si="0"/>
        <v>1.905187771910891E-2</v>
      </c>
      <c r="P16" s="84">
        <f>M16/'סכום נכסי הקרן'!$C$42</f>
        <v>5.0426758715561674E-3</v>
      </c>
    </row>
    <row r="17" spans="2:16">
      <c r="B17" s="76" t="s">
        <v>1727</v>
      </c>
      <c r="C17" s="73">
        <v>9586</v>
      </c>
      <c r="D17" s="73" t="s">
        <v>238</v>
      </c>
      <c r="E17" s="73"/>
      <c r="F17" s="95">
        <v>45078</v>
      </c>
      <c r="G17" s="83">
        <v>4.6699999999999049</v>
      </c>
      <c r="H17" s="86" t="s">
        <v>134</v>
      </c>
      <c r="I17" s="87">
        <v>5.1500000000000004E-2</v>
      </c>
      <c r="J17" s="87">
        <v>5.1399999999999106E-2</v>
      </c>
      <c r="K17" s="83">
        <v>15571648.196616001</v>
      </c>
      <c r="L17" s="85">
        <f t="shared" si="1"/>
        <v>102.66576532487557</v>
      </c>
      <c r="M17" s="83">
        <v>15986.751794753003</v>
      </c>
      <c r="N17" s="73"/>
      <c r="O17" s="84">
        <f t="shared" si="0"/>
        <v>1.0531868249487897E-2</v>
      </c>
      <c r="P17" s="84">
        <f>M17/'סכום נכסי הקרן'!$C$42</f>
        <v>2.7875886401912669E-3</v>
      </c>
    </row>
    <row r="18" spans="2:16">
      <c r="B18" s="76" t="s">
        <v>1728</v>
      </c>
      <c r="C18" s="73">
        <v>9636</v>
      </c>
      <c r="D18" s="73" t="s">
        <v>238</v>
      </c>
      <c r="E18" s="73"/>
      <c r="F18" s="95">
        <v>45108</v>
      </c>
      <c r="G18" s="83">
        <v>4.7600000000000673</v>
      </c>
      <c r="H18" s="86" t="s">
        <v>134</v>
      </c>
      <c r="I18" s="87">
        <v>5.1500000000000004E-2</v>
      </c>
      <c r="J18" s="87">
        <v>5.1400000000000355E-2</v>
      </c>
      <c r="K18" s="83">
        <v>21946709.981948003</v>
      </c>
      <c r="L18" s="85">
        <f t="shared" si="1"/>
        <v>102.04083356021658</v>
      </c>
      <c r="M18" s="83">
        <v>22394.605804623003</v>
      </c>
      <c r="N18" s="73"/>
      <c r="O18" s="84">
        <f t="shared" si="0"/>
        <v>1.4753280770326137E-2</v>
      </c>
      <c r="P18" s="84">
        <f>M18/'סכום נכסי הקרן'!$C$42</f>
        <v>3.9049176182880114E-3</v>
      </c>
    </row>
    <row r="19" spans="2:16">
      <c r="B19" s="76" t="s">
        <v>1729</v>
      </c>
      <c r="C19" s="73">
        <v>9689</v>
      </c>
      <c r="D19" s="73" t="s">
        <v>238</v>
      </c>
      <c r="E19" s="73"/>
      <c r="F19" s="95">
        <v>45139</v>
      </c>
      <c r="G19" s="83">
        <v>4.8400000000000354</v>
      </c>
      <c r="H19" s="86" t="s">
        <v>134</v>
      </c>
      <c r="I19" s="87">
        <v>5.1500000000000004E-2</v>
      </c>
      <c r="J19" s="87">
        <v>5.1400000000000529E-2</v>
      </c>
      <c r="K19" s="83">
        <v>46342539.521148011</v>
      </c>
      <c r="L19" s="85">
        <f t="shared" si="1"/>
        <v>101.61470435033995</v>
      </c>
      <c r="M19" s="83">
        <v>47090.834522853998</v>
      </c>
      <c r="N19" s="73"/>
      <c r="O19" s="84">
        <f t="shared" si="0"/>
        <v>3.1022841370184486E-2</v>
      </c>
      <c r="P19" s="84">
        <f>M19/'סכום נכסי הקרן'!$C$42</f>
        <v>8.2111661617288948E-3</v>
      </c>
    </row>
    <row r="20" spans="2:16">
      <c r="B20" s="76" t="s">
        <v>1730</v>
      </c>
      <c r="C20" s="73">
        <v>9731</v>
      </c>
      <c r="D20" s="73" t="s">
        <v>238</v>
      </c>
      <c r="E20" s="73"/>
      <c r="F20" s="95">
        <v>45170</v>
      </c>
      <c r="G20" s="83">
        <v>4.9299999999999464</v>
      </c>
      <c r="H20" s="86" t="s">
        <v>134</v>
      </c>
      <c r="I20" s="87">
        <v>5.1500000000000004E-2</v>
      </c>
      <c r="J20" s="87">
        <v>5.1399999999999765E-2</v>
      </c>
      <c r="K20" s="83">
        <v>7714240.8261360014</v>
      </c>
      <c r="L20" s="85">
        <f t="shared" si="1"/>
        <v>100.899825147613</v>
      </c>
      <c r="M20" s="83">
        <v>7783.6555050370016</v>
      </c>
      <c r="N20" s="73"/>
      <c r="O20" s="84">
        <f t="shared" si="0"/>
        <v>5.1277730042294323E-3</v>
      </c>
      <c r="P20" s="84">
        <f>M20/'סכום נכסי הקרן'!$C$42</f>
        <v>1.3572256543148886E-3</v>
      </c>
    </row>
    <row r="21" spans="2:16">
      <c r="B21" s="76"/>
      <c r="C21" s="73"/>
      <c r="D21" s="73"/>
      <c r="E21" s="73"/>
      <c r="F21" s="95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92" t="s">
        <v>69</v>
      </c>
      <c r="C22" s="73"/>
      <c r="D22" s="73"/>
      <c r="E22" s="73"/>
      <c r="F22" s="95"/>
      <c r="G22" s="135">
        <f>AVERAGE(G23:G165)</f>
        <v>5.5549999999968458</v>
      </c>
      <c r="H22" s="86"/>
      <c r="I22" s="87"/>
      <c r="J22" s="136">
        <f>AVERAGE(J23:J165)</f>
        <v>4.8480882352924318E-2</v>
      </c>
      <c r="K22" s="83"/>
      <c r="L22" s="83"/>
      <c r="M22" s="108">
        <f>SUM(M23:M163)</f>
        <v>1390021.9007484298</v>
      </c>
      <c r="N22" s="73"/>
      <c r="O22" s="81">
        <f>IFERROR(M22/$M$11,0)</f>
        <v>0.91572870527645456</v>
      </c>
      <c r="P22" s="81">
        <f>M22/'סכום נכסי הקרן'!$C$42</f>
        <v>0.24237626941922893</v>
      </c>
    </row>
    <row r="23" spans="2:16">
      <c r="B23" s="76" t="s">
        <v>1731</v>
      </c>
      <c r="C23" s="73" t="s">
        <v>1732</v>
      </c>
      <c r="D23" s="73" t="s">
        <v>238</v>
      </c>
      <c r="E23" s="73"/>
      <c r="F23" s="95">
        <v>39845</v>
      </c>
      <c r="G23" s="83">
        <v>0.33999999999823033</v>
      </c>
      <c r="H23" s="86" t="s">
        <v>134</v>
      </c>
      <c r="I23" s="87">
        <v>4.8000000000000001E-2</v>
      </c>
      <c r="J23" s="87">
        <v>4.7600000000047195E-2</v>
      </c>
      <c r="K23" s="83">
        <v>134246.93358000004</v>
      </c>
      <c r="L23" s="85">
        <v>126.27812299999999</v>
      </c>
      <c r="M23" s="83">
        <v>169.52450759500005</v>
      </c>
      <c r="N23" s="73"/>
      <c r="O23" s="84">
        <f t="shared" si="0"/>
        <v>1.1168058414692085E-4</v>
      </c>
      <c r="P23" s="84">
        <f>M23/'סכום נכסי הקרן'!$C$42</f>
        <v>2.9559762838185817E-5</v>
      </c>
    </row>
    <row r="24" spans="2:16">
      <c r="B24" s="76" t="s">
        <v>1733</v>
      </c>
      <c r="C24" s="73" t="s">
        <v>1734</v>
      </c>
      <c r="D24" s="73" t="s">
        <v>238</v>
      </c>
      <c r="E24" s="73"/>
      <c r="F24" s="95">
        <v>39873</v>
      </c>
      <c r="G24" s="83">
        <v>0.42000000000003207</v>
      </c>
      <c r="H24" s="86" t="s">
        <v>134</v>
      </c>
      <c r="I24" s="87">
        <v>4.8000000000000001E-2</v>
      </c>
      <c r="J24" s="87">
        <v>4.8100000000000961E-2</v>
      </c>
      <c r="K24" s="83">
        <v>4934536.9498200007</v>
      </c>
      <c r="L24" s="85">
        <v>126.45051599999999</v>
      </c>
      <c r="M24" s="83">
        <v>6239.747451440001</v>
      </c>
      <c r="N24" s="73"/>
      <c r="O24" s="84">
        <f t="shared" si="0"/>
        <v>4.1106660635222107E-3</v>
      </c>
      <c r="P24" s="84">
        <f>M24/'סכום נכסי הקרן'!$C$42</f>
        <v>1.0880164611678886E-3</v>
      </c>
    </row>
    <row r="25" spans="2:16">
      <c r="B25" s="76" t="s">
        <v>1735</v>
      </c>
      <c r="C25" s="73" t="s">
        <v>1736</v>
      </c>
      <c r="D25" s="73" t="s">
        <v>238</v>
      </c>
      <c r="E25" s="73"/>
      <c r="F25" s="95">
        <v>39934</v>
      </c>
      <c r="G25" s="83">
        <v>0.57000000000007844</v>
      </c>
      <c r="H25" s="86" t="s">
        <v>134</v>
      </c>
      <c r="I25" s="87">
        <v>4.8000000000000001E-2</v>
      </c>
      <c r="J25" s="87">
        <v>4.8300000000001821E-2</v>
      </c>
      <c r="K25" s="83">
        <v>5384818.8231600011</v>
      </c>
      <c r="L25" s="85">
        <v>127.956633</v>
      </c>
      <c r="M25" s="83">
        <v>6890.232871178001</v>
      </c>
      <c r="N25" s="73"/>
      <c r="O25" s="84">
        <f t="shared" si="0"/>
        <v>4.5391975642828566E-3</v>
      </c>
      <c r="P25" s="84">
        <f>M25/'סכום נכסי הקרן'!$C$42</f>
        <v>1.2014407383413687E-3</v>
      </c>
    </row>
    <row r="26" spans="2:16">
      <c r="B26" s="76" t="s">
        <v>1737</v>
      </c>
      <c r="C26" s="73" t="s">
        <v>1738</v>
      </c>
      <c r="D26" s="73" t="s">
        <v>238</v>
      </c>
      <c r="E26" s="73"/>
      <c r="F26" s="95">
        <v>40148</v>
      </c>
      <c r="G26" s="83">
        <v>1.1399999999999546</v>
      </c>
      <c r="H26" s="86" t="s">
        <v>134</v>
      </c>
      <c r="I26" s="87">
        <v>4.8000000000000001E-2</v>
      </c>
      <c r="J26" s="87">
        <v>4.8299999999997387E-2</v>
      </c>
      <c r="K26" s="83">
        <v>7175396.7261240007</v>
      </c>
      <c r="L26" s="85">
        <v>122.834204</v>
      </c>
      <c r="M26" s="83">
        <v>8813.841431410001</v>
      </c>
      <c r="N26" s="73"/>
      <c r="O26" s="84">
        <f t="shared" si="0"/>
        <v>5.8064463575367665E-3</v>
      </c>
      <c r="P26" s="84">
        <f>M26/'סכום נכסי הקרן'!$C$42</f>
        <v>1.5368578036414841E-3</v>
      </c>
    </row>
    <row r="27" spans="2:16">
      <c r="B27" s="76" t="s">
        <v>1739</v>
      </c>
      <c r="C27" s="73" t="s">
        <v>1740</v>
      </c>
      <c r="D27" s="73" t="s">
        <v>238</v>
      </c>
      <c r="E27" s="73"/>
      <c r="F27" s="95">
        <v>40269</v>
      </c>
      <c r="G27" s="83">
        <v>1.4400000000000512</v>
      </c>
      <c r="H27" s="86" t="s">
        <v>134</v>
      </c>
      <c r="I27" s="87">
        <v>4.8000000000000001E-2</v>
      </c>
      <c r="J27" s="87">
        <v>4.8500000000001028E-2</v>
      </c>
      <c r="K27" s="83">
        <v>8135500.0065840008</v>
      </c>
      <c r="L27" s="85">
        <v>124.639751</v>
      </c>
      <c r="M27" s="83">
        <v>10140.066989667002</v>
      </c>
      <c r="N27" s="73"/>
      <c r="O27" s="84">
        <f t="shared" si="0"/>
        <v>6.6801468457904582E-3</v>
      </c>
      <c r="P27" s="84">
        <f>M27/'סכום נכסי הקרן'!$C$42</f>
        <v>1.7681099897010634E-3</v>
      </c>
    </row>
    <row r="28" spans="2:16">
      <c r="B28" s="76" t="s">
        <v>1741</v>
      </c>
      <c r="C28" s="73" t="s">
        <v>1742</v>
      </c>
      <c r="D28" s="73" t="s">
        <v>238</v>
      </c>
      <c r="E28" s="73"/>
      <c r="F28" s="95">
        <v>40391</v>
      </c>
      <c r="G28" s="83">
        <v>1.7699999999999518</v>
      </c>
      <c r="H28" s="86" t="s">
        <v>134</v>
      </c>
      <c r="I28" s="87">
        <v>4.8000000000000001E-2</v>
      </c>
      <c r="J28" s="87">
        <v>4.8399999999999339E-2</v>
      </c>
      <c r="K28" s="83">
        <v>5480987.6214480009</v>
      </c>
      <c r="L28" s="85">
        <v>120.715659</v>
      </c>
      <c r="M28" s="83">
        <v>6616.4103090160006</v>
      </c>
      <c r="N28" s="73"/>
      <c r="O28" s="84">
        <f t="shared" si="0"/>
        <v>4.3588067515992002E-3</v>
      </c>
      <c r="P28" s="84">
        <f>M28/'סכום נכסי הקרן'!$C$42</f>
        <v>1.1536946624961567E-3</v>
      </c>
    </row>
    <row r="29" spans="2:16">
      <c r="B29" s="76" t="s">
        <v>1743</v>
      </c>
      <c r="C29" s="73" t="s">
        <v>1744</v>
      </c>
      <c r="D29" s="73" t="s">
        <v>238</v>
      </c>
      <c r="E29" s="73"/>
      <c r="F29" s="95">
        <v>40452</v>
      </c>
      <c r="G29" s="83">
        <v>1.8900000000000456</v>
      </c>
      <c r="H29" s="86" t="s">
        <v>134</v>
      </c>
      <c r="I29" s="87">
        <v>4.8000000000000001E-2</v>
      </c>
      <c r="J29" s="87">
        <v>4.8500000000000015E-2</v>
      </c>
      <c r="K29" s="83">
        <v>7265453.1007920019</v>
      </c>
      <c r="L29" s="85">
        <v>121.478971</v>
      </c>
      <c r="M29" s="83">
        <v>8825.997678239999</v>
      </c>
      <c r="N29" s="73"/>
      <c r="O29" s="84">
        <f t="shared" si="0"/>
        <v>5.8144547379548458E-3</v>
      </c>
      <c r="P29" s="84">
        <f>M29/'סכום נכסי הקרן'!$C$42</f>
        <v>1.5389774722274305E-3</v>
      </c>
    </row>
    <row r="30" spans="2:16">
      <c r="B30" s="76" t="s">
        <v>1745</v>
      </c>
      <c r="C30" s="73" t="s">
        <v>1746</v>
      </c>
      <c r="D30" s="73" t="s">
        <v>238</v>
      </c>
      <c r="E30" s="73"/>
      <c r="F30" s="95">
        <v>40909</v>
      </c>
      <c r="G30" s="83">
        <v>3.0199999999997709</v>
      </c>
      <c r="H30" s="86" t="s">
        <v>134</v>
      </c>
      <c r="I30" s="87">
        <v>4.8000000000000001E-2</v>
      </c>
      <c r="J30" s="87">
        <v>4.8499999999997261E-2</v>
      </c>
      <c r="K30" s="83">
        <v>5166718.4929560013</v>
      </c>
      <c r="L30" s="85">
        <v>116.314379</v>
      </c>
      <c r="M30" s="83">
        <v>6009.6365429690004</v>
      </c>
      <c r="N30" s="73"/>
      <c r="O30" s="84">
        <f t="shared" si="0"/>
        <v>3.9590719309616513E-3</v>
      </c>
      <c r="P30" s="84">
        <f>M30/'סכום נכסי הקרן'!$C$42</f>
        <v>1.047892328218731E-3</v>
      </c>
    </row>
    <row r="31" spans="2:16">
      <c r="B31" s="76" t="s">
        <v>1747</v>
      </c>
      <c r="C31" s="73">
        <v>8790</v>
      </c>
      <c r="D31" s="73" t="s">
        <v>238</v>
      </c>
      <c r="E31" s="73"/>
      <c r="F31" s="95">
        <v>41030</v>
      </c>
      <c r="G31" s="83">
        <v>3.2700000000001679</v>
      </c>
      <c r="H31" s="86" t="s">
        <v>134</v>
      </c>
      <c r="I31" s="87">
        <v>4.8000000000000001E-2</v>
      </c>
      <c r="J31" s="87">
        <v>4.8600000000001441E-2</v>
      </c>
      <c r="K31" s="83">
        <v>7146464.5876560006</v>
      </c>
      <c r="L31" s="85">
        <v>116.762669</v>
      </c>
      <c r="M31" s="83">
        <v>8344.4027954800003</v>
      </c>
      <c r="N31" s="73"/>
      <c r="O31" s="84">
        <f t="shared" si="0"/>
        <v>5.4971861695818393E-3</v>
      </c>
      <c r="P31" s="84">
        <f>M31/'סכום נכסי הקרן'!$C$42</f>
        <v>1.4550024132791435E-3</v>
      </c>
    </row>
    <row r="32" spans="2:16">
      <c r="B32" s="76" t="s">
        <v>1748</v>
      </c>
      <c r="C32" s="73" t="s">
        <v>1749</v>
      </c>
      <c r="D32" s="73" t="s">
        <v>238</v>
      </c>
      <c r="E32" s="73"/>
      <c r="F32" s="95">
        <v>41091</v>
      </c>
      <c r="G32" s="83">
        <v>3.4400000000000648</v>
      </c>
      <c r="H32" s="86" t="s">
        <v>134</v>
      </c>
      <c r="I32" s="87">
        <v>4.8000000000000001E-2</v>
      </c>
      <c r="J32" s="87">
        <v>4.8600000000000164E-2</v>
      </c>
      <c r="K32" s="83">
        <v>1061886.453036</v>
      </c>
      <c r="L32" s="85">
        <v>114.85022499999999</v>
      </c>
      <c r="M32" s="83">
        <v>1219.5789810430003</v>
      </c>
      <c r="N32" s="73"/>
      <c r="O32" s="84">
        <f t="shared" si="0"/>
        <v>8.0344308294104123E-4</v>
      </c>
      <c r="P32" s="84">
        <f>M32/'סכום נכסי הקרן'!$C$42</f>
        <v>2.1265636428328833E-4</v>
      </c>
    </row>
    <row r="33" spans="2:16">
      <c r="B33" s="76" t="s">
        <v>1750</v>
      </c>
      <c r="C33" s="73" t="s">
        <v>1751</v>
      </c>
      <c r="D33" s="73" t="s">
        <v>238</v>
      </c>
      <c r="E33" s="73"/>
      <c r="F33" s="95">
        <v>41122</v>
      </c>
      <c r="G33" s="83">
        <v>3.51999999999998</v>
      </c>
      <c r="H33" s="86" t="s">
        <v>134</v>
      </c>
      <c r="I33" s="87">
        <v>4.8000000000000001E-2</v>
      </c>
      <c r="J33" s="87">
        <v>4.8500000000000265E-2</v>
      </c>
      <c r="K33" s="83">
        <v>3411004.0432320004</v>
      </c>
      <c r="L33" s="85">
        <v>114.747176</v>
      </c>
      <c r="M33" s="83">
        <v>3914.0308227540004</v>
      </c>
      <c r="N33" s="73"/>
      <c r="O33" s="84">
        <f t="shared" si="0"/>
        <v>2.5785136016942037E-3</v>
      </c>
      <c r="P33" s="84">
        <f>M33/'סכום נכסי הקרן'!$C$42</f>
        <v>6.8248434697338093E-4</v>
      </c>
    </row>
    <row r="34" spans="2:16">
      <c r="B34" s="76" t="s">
        <v>1752</v>
      </c>
      <c r="C34" s="73" t="s">
        <v>1753</v>
      </c>
      <c r="D34" s="73" t="s">
        <v>238</v>
      </c>
      <c r="E34" s="73"/>
      <c r="F34" s="95">
        <v>41154</v>
      </c>
      <c r="G34" s="83">
        <v>3.6100000000002059</v>
      </c>
      <c r="H34" s="86" t="s">
        <v>134</v>
      </c>
      <c r="I34" s="87">
        <v>4.8000000000000001E-2</v>
      </c>
      <c r="J34" s="87">
        <v>4.8500000000002937E-2</v>
      </c>
      <c r="K34" s="83">
        <v>5950965.0820080014</v>
      </c>
      <c r="L34" s="85">
        <v>114.180622</v>
      </c>
      <c r="M34" s="83">
        <v>6794.8489370600009</v>
      </c>
      <c r="N34" s="73"/>
      <c r="O34" s="84">
        <f t="shared" si="0"/>
        <v>4.4763598446418773E-3</v>
      </c>
      <c r="P34" s="84">
        <f>M34/'סכום נכסי הקרן'!$C$42</f>
        <v>1.1848087686568607E-3</v>
      </c>
    </row>
    <row r="35" spans="2:16">
      <c r="B35" s="76" t="s">
        <v>1754</v>
      </c>
      <c r="C35" s="73" t="s">
        <v>1755</v>
      </c>
      <c r="D35" s="73" t="s">
        <v>238</v>
      </c>
      <c r="E35" s="73"/>
      <c r="F35" s="95">
        <v>41184</v>
      </c>
      <c r="G35" s="83">
        <v>3.6099999999997832</v>
      </c>
      <c r="H35" s="86" t="s">
        <v>134</v>
      </c>
      <c r="I35" s="87">
        <v>4.8000000000000001E-2</v>
      </c>
      <c r="J35" s="87">
        <v>4.8499999999997476E-2</v>
      </c>
      <c r="K35" s="83">
        <v>6680562.0761760008</v>
      </c>
      <c r="L35" s="85">
        <v>115.248625</v>
      </c>
      <c r="M35" s="83">
        <v>7699.2559117470009</v>
      </c>
      <c r="N35" s="73"/>
      <c r="O35" s="84">
        <f t="shared" si="0"/>
        <v>5.0721716282743495E-3</v>
      </c>
      <c r="P35" s="84">
        <f>M35/'סכום נכסי הקרן'!$C$42</f>
        <v>1.3425090095259711E-3</v>
      </c>
    </row>
    <row r="36" spans="2:16">
      <c r="B36" s="76" t="s">
        <v>1756</v>
      </c>
      <c r="C36" s="73" t="s">
        <v>1757</v>
      </c>
      <c r="D36" s="73" t="s">
        <v>238</v>
      </c>
      <c r="E36" s="73"/>
      <c r="F36" s="95">
        <v>41214</v>
      </c>
      <c r="G36" s="83">
        <v>3.6899999999998352</v>
      </c>
      <c r="H36" s="86" t="s">
        <v>134</v>
      </c>
      <c r="I36" s="87">
        <v>4.8000000000000001E-2</v>
      </c>
      <c r="J36" s="87">
        <v>4.849999999999819E-2</v>
      </c>
      <c r="K36" s="83">
        <v>7031596.3008120013</v>
      </c>
      <c r="L36" s="85">
        <v>114.804287</v>
      </c>
      <c r="M36" s="83">
        <v>8072.5740248570009</v>
      </c>
      <c r="N36" s="73"/>
      <c r="O36" s="84">
        <f t="shared" si="0"/>
        <v>5.3181088413430094E-3</v>
      </c>
      <c r="P36" s="84">
        <f>M36/'סכום נכסי הקרן'!$C$42</f>
        <v>1.4076039922118614E-3</v>
      </c>
    </row>
    <row r="37" spans="2:16">
      <c r="B37" s="76" t="s">
        <v>1758</v>
      </c>
      <c r="C37" s="73" t="s">
        <v>1759</v>
      </c>
      <c r="D37" s="73" t="s">
        <v>238</v>
      </c>
      <c r="E37" s="73"/>
      <c r="F37" s="95">
        <v>41245</v>
      </c>
      <c r="G37" s="83">
        <v>3.7699999999999214</v>
      </c>
      <c r="H37" s="86" t="s">
        <v>134</v>
      </c>
      <c r="I37" s="87">
        <v>4.8000000000000001E-2</v>
      </c>
      <c r="J37" s="87">
        <v>4.8499999999998454E-2</v>
      </c>
      <c r="K37" s="83">
        <v>7344235.4496720005</v>
      </c>
      <c r="L37" s="85">
        <v>114.55219099999999</v>
      </c>
      <c r="M37" s="83">
        <v>8412.9826386580025</v>
      </c>
      <c r="N37" s="73"/>
      <c r="O37" s="84">
        <f t="shared" si="0"/>
        <v>5.5423656958667423E-3</v>
      </c>
      <c r="P37" s="84">
        <f>M37/'סכום נכסי הקרן'!$C$42</f>
        <v>1.4669605892890971E-3</v>
      </c>
    </row>
    <row r="38" spans="2:16">
      <c r="B38" s="76" t="s">
        <v>1760</v>
      </c>
      <c r="C38" s="73" t="s">
        <v>1761</v>
      </c>
      <c r="D38" s="73" t="s">
        <v>238</v>
      </c>
      <c r="E38" s="73"/>
      <c r="F38" s="95">
        <v>41275</v>
      </c>
      <c r="G38" s="83">
        <v>3.8599999999998911</v>
      </c>
      <c r="H38" s="86" t="s">
        <v>134</v>
      </c>
      <c r="I38" s="87">
        <v>4.8000000000000001E-2</v>
      </c>
      <c r="J38" s="87">
        <v>4.8499999999998489E-2</v>
      </c>
      <c r="K38" s="83">
        <v>7194458.432376001</v>
      </c>
      <c r="L38" s="85">
        <v>114.645945</v>
      </c>
      <c r="M38" s="83">
        <v>8248.1548426650006</v>
      </c>
      <c r="N38" s="73"/>
      <c r="O38" s="84">
        <f t="shared" si="0"/>
        <v>5.4337792454396128E-3</v>
      </c>
      <c r="P38" s="84">
        <f>M38/'סכום נכסי הקרן'!$C$42</f>
        <v>1.4382197858040103E-3</v>
      </c>
    </row>
    <row r="39" spans="2:16">
      <c r="B39" s="76" t="s">
        <v>1762</v>
      </c>
      <c r="C39" s="73" t="s">
        <v>1763</v>
      </c>
      <c r="D39" s="73" t="s">
        <v>238</v>
      </c>
      <c r="E39" s="73"/>
      <c r="F39" s="95">
        <v>41306</v>
      </c>
      <c r="G39" s="83">
        <v>3.940000000000162</v>
      </c>
      <c r="H39" s="86" t="s">
        <v>134</v>
      </c>
      <c r="I39" s="87">
        <v>4.8000000000000001E-2</v>
      </c>
      <c r="J39" s="87">
        <v>4.8500000000002493E-2</v>
      </c>
      <c r="K39" s="83">
        <v>8443068.1077000014</v>
      </c>
      <c r="L39" s="85">
        <v>113.978167</v>
      </c>
      <c r="M39" s="83">
        <v>9623.254268476001</v>
      </c>
      <c r="N39" s="73"/>
      <c r="O39" s="84">
        <f t="shared" si="0"/>
        <v>6.339677214490534E-3</v>
      </c>
      <c r="P39" s="84">
        <f>M39/'סכום נכסי הקרן'!$C$42</f>
        <v>1.6779940431226467E-3</v>
      </c>
    </row>
    <row r="40" spans="2:16">
      <c r="B40" s="76" t="s">
        <v>1764</v>
      </c>
      <c r="C40" s="73" t="s">
        <v>1765</v>
      </c>
      <c r="D40" s="73" t="s">
        <v>238</v>
      </c>
      <c r="E40" s="73"/>
      <c r="F40" s="95">
        <v>41334</v>
      </c>
      <c r="G40" s="83">
        <v>4.0199999999999578</v>
      </c>
      <c r="H40" s="86" t="s">
        <v>134</v>
      </c>
      <c r="I40" s="87">
        <v>4.8000000000000001E-2</v>
      </c>
      <c r="J40" s="87">
        <v>4.8499999999999648E-2</v>
      </c>
      <c r="K40" s="83">
        <v>6343699.6188960019</v>
      </c>
      <c r="L40" s="85">
        <v>113.72683600000001</v>
      </c>
      <c r="M40" s="83">
        <v>7214.4888341650012</v>
      </c>
      <c r="N40" s="73"/>
      <c r="O40" s="84">
        <f t="shared" si="0"/>
        <v>4.7528132583984526E-3</v>
      </c>
      <c r="P40" s="84">
        <f>M40/'סכום נכסי הקרן'!$C$42</f>
        <v>1.2579808191871544E-3</v>
      </c>
    </row>
    <row r="41" spans="2:16">
      <c r="B41" s="76" t="s">
        <v>1766</v>
      </c>
      <c r="C41" s="73" t="s">
        <v>1767</v>
      </c>
      <c r="D41" s="73" t="s">
        <v>238</v>
      </c>
      <c r="E41" s="73"/>
      <c r="F41" s="95">
        <v>41366</v>
      </c>
      <c r="G41" s="83">
        <v>4.0099999999998799</v>
      </c>
      <c r="H41" s="86" t="s">
        <v>134</v>
      </c>
      <c r="I41" s="87">
        <v>4.8000000000000001E-2</v>
      </c>
      <c r="J41" s="87">
        <v>4.849999999999946E-2</v>
      </c>
      <c r="K41" s="83">
        <v>8791793.1945240013</v>
      </c>
      <c r="L41" s="85">
        <v>115.99018</v>
      </c>
      <c r="M41" s="83">
        <v>10197.616711323</v>
      </c>
      <c r="N41" s="73"/>
      <c r="O41" s="84">
        <f t="shared" si="0"/>
        <v>6.7180598686519622E-3</v>
      </c>
      <c r="P41" s="84">
        <f>M41/'סכום נכסי הקרן'!$C$42</f>
        <v>1.7781448580967236E-3</v>
      </c>
    </row>
    <row r="42" spans="2:16">
      <c r="B42" s="76" t="s">
        <v>1768</v>
      </c>
      <c r="C42" s="73">
        <v>2704</v>
      </c>
      <c r="D42" s="73" t="s">
        <v>238</v>
      </c>
      <c r="E42" s="73"/>
      <c r="F42" s="95">
        <v>41395</v>
      </c>
      <c r="G42" s="83">
        <v>4.0900000000002255</v>
      </c>
      <c r="H42" s="86" t="s">
        <v>134</v>
      </c>
      <c r="I42" s="87">
        <v>4.8000000000000001E-2</v>
      </c>
      <c r="J42" s="87">
        <v>4.8500000000003457E-2</v>
      </c>
      <c r="K42" s="83">
        <v>6020239.216368001</v>
      </c>
      <c r="L42" s="85">
        <v>115.308914</v>
      </c>
      <c r="M42" s="83">
        <v>6941.8724628160007</v>
      </c>
      <c r="N42" s="73"/>
      <c r="O42" s="84">
        <f t="shared" si="0"/>
        <v>4.5732170688433304E-3</v>
      </c>
      <c r="P42" s="84">
        <f>M42/'סכום נכסי הקרן'!$C$42</f>
        <v>1.2104450652291765E-3</v>
      </c>
    </row>
    <row r="43" spans="2:16">
      <c r="B43" s="76" t="s">
        <v>1769</v>
      </c>
      <c r="C43" s="73" t="s">
        <v>1770</v>
      </c>
      <c r="D43" s="73" t="s">
        <v>238</v>
      </c>
      <c r="E43" s="73"/>
      <c r="F43" s="95">
        <v>41427</v>
      </c>
      <c r="G43" s="83">
        <v>4.1800000000000184</v>
      </c>
      <c r="H43" s="86" t="s">
        <v>134</v>
      </c>
      <c r="I43" s="87">
        <v>4.8000000000000001E-2</v>
      </c>
      <c r="J43" s="87">
        <v>4.849999999999996E-2</v>
      </c>
      <c r="K43" s="83">
        <v>11901567.946319999</v>
      </c>
      <c r="L43" s="85">
        <v>114.392796</v>
      </c>
      <c r="M43" s="83">
        <v>13614.536326893003</v>
      </c>
      <c r="N43" s="73"/>
      <c r="O43" s="84">
        <f t="shared" si="0"/>
        <v>8.9690829452775227E-3</v>
      </c>
      <c r="P43" s="84">
        <f>M43/'סכום נכסי הקרן'!$C$42</f>
        <v>2.3739485852763646E-3</v>
      </c>
    </row>
    <row r="44" spans="2:16">
      <c r="B44" s="76" t="s">
        <v>1771</v>
      </c>
      <c r="C44" s="73">
        <v>8805</v>
      </c>
      <c r="D44" s="73" t="s">
        <v>238</v>
      </c>
      <c r="E44" s="73"/>
      <c r="F44" s="95">
        <v>41487</v>
      </c>
      <c r="G44" s="83">
        <v>4.3399999999998213</v>
      </c>
      <c r="H44" s="86" t="s">
        <v>134</v>
      </c>
      <c r="I44" s="87">
        <v>4.8000000000000001E-2</v>
      </c>
      <c r="J44" s="87">
        <v>4.8499999999998378E-2</v>
      </c>
      <c r="K44" s="83">
        <v>6273202.9998120014</v>
      </c>
      <c r="L44" s="85">
        <v>112.49448599999999</v>
      </c>
      <c r="M44" s="83">
        <v>7057.0074650390006</v>
      </c>
      <c r="N44" s="73"/>
      <c r="O44" s="84">
        <f t="shared" si="0"/>
        <v>4.6490665403235293E-3</v>
      </c>
      <c r="P44" s="84">
        <f>M44/'סכום נכסי הקרן'!$C$42</f>
        <v>1.2305210023804978E-3</v>
      </c>
    </row>
    <row r="45" spans="2:16">
      <c r="B45" s="76" t="s">
        <v>1772</v>
      </c>
      <c r="C45" s="73" t="s">
        <v>1773</v>
      </c>
      <c r="D45" s="73" t="s">
        <v>238</v>
      </c>
      <c r="E45" s="73"/>
      <c r="F45" s="95">
        <v>41518</v>
      </c>
      <c r="G45" s="83">
        <v>4.4300000000018791</v>
      </c>
      <c r="H45" s="86" t="s">
        <v>134</v>
      </c>
      <c r="I45" s="87">
        <v>4.8000000000000001E-2</v>
      </c>
      <c r="J45" s="87">
        <v>4.8500000000024315E-2</v>
      </c>
      <c r="K45" s="83">
        <v>681014.54569200007</v>
      </c>
      <c r="L45" s="85">
        <v>111.72451100000001</v>
      </c>
      <c r="M45" s="83">
        <v>760.86017329900017</v>
      </c>
      <c r="N45" s="73"/>
      <c r="O45" s="84">
        <f t="shared" si="0"/>
        <v>5.0124498111602813E-4</v>
      </c>
      <c r="P45" s="84">
        <f>M45/'סכום נכסי הקרן'!$C$42</f>
        <v>1.3267017609908547E-4</v>
      </c>
    </row>
    <row r="46" spans="2:16">
      <c r="B46" s="76" t="s">
        <v>1774</v>
      </c>
      <c r="C46" s="73" t="s">
        <v>1775</v>
      </c>
      <c r="D46" s="73" t="s">
        <v>238</v>
      </c>
      <c r="E46" s="73"/>
      <c r="F46" s="95">
        <v>41548</v>
      </c>
      <c r="G46" s="83">
        <v>4.4099999999999442</v>
      </c>
      <c r="H46" s="86" t="s">
        <v>134</v>
      </c>
      <c r="I46" s="87">
        <v>4.8000000000000001E-2</v>
      </c>
      <c r="J46" s="87">
        <v>4.8499999999999349E-2</v>
      </c>
      <c r="K46" s="83">
        <v>15662293.175040001</v>
      </c>
      <c r="L46" s="85">
        <v>113.724965</v>
      </c>
      <c r="M46" s="83">
        <v>17811.937396739002</v>
      </c>
      <c r="N46" s="73"/>
      <c r="O46" s="84">
        <f t="shared" si="0"/>
        <v>1.1734277252753202E-2</v>
      </c>
      <c r="P46" s="84">
        <f>M46/'סכום נכסי הקרן'!$C$42</f>
        <v>3.1058438252130741E-3</v>
      </c>
    </row>
    <row r="47" spans="2:16">
      <c r="B47" s="76" t="s">
        <v>1776</v>
      </c>
      <c r="C47" s="73" t="s">
        <v>1777</v>
      </c>
      <c r="D47" s="73" t="s">
        <v>238</v>
      </c>
      <c r="E47" s="73"/>
      <c r="F47" s="95">
        <v>41579</v>
      </c>
      <c r="G47" s="83">
        <v>4.4899999999998741</v>
      </c>
      <c r="H47" s="86" t="s">
        <v>134</v>
      </c>
      <c r="I47" s="87">
        <v>4.8000000000000001E-2</v>
      </c>
      <c r="J47" s="87">
        <v>4.8499999999998586E-2</v>
      </c>
      <c r="K47" s="83">
        <v>10868070.305208001</v>
      </c>
      <c r="L47" s="85">
        <v>113.27663200000001</v>
      </c>
      <c r="M47" s="83">
        <v>12310.983969595</v>
      </c>
      <c r="N47" s="73"/>
      <c r="O47" s="84">
        <f t="shared" si="0"/>
        <v>8.1103192727297393E-3</v>
      </c>
      <c r="P47" s="84">
        <f>M47/'סכום נכסי הקרן'!$C$42</f>
        <v>2.1466498951014721E-3</v>
      </c>
    </row>
    <row r="48" spans="2:16">
      <c r="B48" s="76" t="s">
        <v>1778</v>
      </c>
      <c r="C48" s="73" t="s">
        <v>1779</v>
      </c>
      <c r="D48" s="73" t="s">
        <v>238</v>
      </c>
      <c r="E48" s="73"/>
      <c r="F48" s="95">
        <v>41609</v>
      </c>
      <c r="G48" s="83">
        <v>4.57000000000009</v>
      </c>
      <c r="H48" s="86" t="s">
        <v>134</v>
      </c>
      <c r="I48" s="87">
        <v>4.8000000000000001E-2</v>
      </c>
      <c r="J48" s="87">
        <v>4.8500000000000265E-2</v>
      </c>
      <c r="K48" s="83">
        <v>10541259.388992002</v>
      </c>
      <c r="L48" s="85">
        <v>112.507336</v>
      </c>
      <c r="M48" s="83">
        <v>11859.690089442</v>
      </c>
      <c r="N48" s="73"/>
      <c r="O48" s="84">
        <f t="shared" si="0"/>
        <v>7.8130126185330107E-3</v>
      </c>
      <c r="P48" s="84">
        <f>M48/'סכום נכסי הקרן'!$C$42</f>
        <v>2.0679583816624989E-3</v>
      </c>
    </row>
    <row r="49" spans="2:16">
      <c r="B49" s="76" t="s">
        <v>1780</v>
      </c>
      <c r="C49" s="73" t="s">
        <v>1781</v>
      </c>
      <c r="D49" s="73" t="s">
        <v>238</v>
      </c>
      <c r="E49" s="73"/>
      <c r="F49" s="95">
        <v>41672</v>
      </c>
      <c r="G49" s="83">
        <v>4.7399999999995366</v>
      </c>
      <c r="H49" s="86" t="s">
        <v>134</v>
      </c>
      <c r="I49" s="87">
        <v>4.8000000000000001E-2</v>
      </c>
      <c r="J49" s="87">
        <v>4.8499999999996588E-2</v>
      </c>
      <c r="K49" s="83">
        <v>3270735.2404560004</v>
      </c>
      <c r="L49" s="85">
        <v>111.9455</v>
      </c>
      <c r="M49" s="83">
        <v>3661.4409186050002</v>
      </c>
      <c r="N49" s="73"/>
      <c r="O49" s="84">
        <f t="shared" si="0"/>
        <v>2.4121105933907184E-3</v>
      </c>
      <c r="P49" s="84">
        <f>M49/'סכום נכסי הקרן'!$C$42</f>
        <v>6.3844058145599478E-4</v>
      </c>
    </row>
    <row r="50" spans="2:16">
      <c r="B50" s="76" t="s">
        <v>1782</v>
      </c>
      <c r="C50" s="73" t="s">
        <v>1783</v>
      </c>
      <c r="D50" s="73" t="s">
        <v>238</v>
      </c>
      <c r="E50" s="73"/>
      <c r="F50" s="95">
        <v>41700</v>
      </c>
      <c r="G50" s="83">
        <v>4.8199999999999852</v>
      </c>
      <c r="H50" s="86" t="s">
        <v>134</v>
      </c>
      <c r="I50" s="87">
        <v>4.8000000000000001E-2</v>
      </c>
      <c r="J50" s="87">
        <v>4.8499999999999564E-2</v>
      </c>
      <c r="K50" s="83">
        <v>14168824.337220002</v>
      </c>
      <c r="L50" s="85">
        <v>112.16221</v>
      </c>
      <c r="M50" s="83">
        <v>15892.066564082003</v>
      </c>
      <c r="N50" s="73"/>
      <c r="O50" s="84">
        <f t="shared" si="0"/>
        <v>1.0469490826769252E-2</v>
      </c>
      <c r="P50" s="84">
        <f>M50/'סכום נכסי הקרן'!$C$42</f>
        <v>2.771078502497192E-3</v>
      </c>
    </row>
    <row r="51" spans="2:16">
      <c r="B51" s="76" t="s">
        <v>1784</v>
      </c>
      <c r="C51" s="73" t="s">
        <v>1785</v>
      </c>
      <c r="D51" s="73" t="s">
        <v>238</v>
      </c>
      <c r="E51" s="73"/>
      <c r="F51" s="95">
        <v>41730</v>
      </c>
      <c r="G51" s="83">
        <v>4.7900000000001937</v>
      </c>
      <c r="H51" s="86" t="s">
        <v>134</v>
      </c>
      <c r="I51" s="87">
        <v>4.8000000000000001E-2</v>
      </c>
      <c r="J51" s="87">
        <v>4.8500000000002298E-2</v>
      </c>
      <c r="K51" s="83">
        <v>8204185.537188001</v>
      </c>
      <c r="L51" s="85">
        <v>114.63317600000001</v>
      </c>
      <c r="M51" s="83">
        <v>9404.7184561609993</v>
      </c>
      <c r="N51" s="73"/>
      <c r="O51" s="84">
        <f t="shared" si="0"/>
        <v>6.1957086076937602E-3</v>
      </c>
      <c r="P51" s="84">
        <f>M51/'סכום נכסי הקרן'!$C$42</f>
        <v>1.6398882442896273E-3</v>
      </c>
    </row>
    <row r="52" spans="2:16">
      <c r="B52" s="76" t="s">
        <v>1786</v>
      </c>
      <c r="C52" s="73" t="s">
        <v>1787</v>
      </c>
      <c r="D52" s="73" t="s">
        <v>238</v>
      </c>
      <c r="E52" s="73"/>
      <c r="F52" s="95">
        <v>41760</v>
      </c>
      <c r="G52" s="83">
        <v>4.8700000000005392</v>
      </c>
      <c r="H52" s="86" t="s">
        <v>134</v>
      </c>
      <c r="I52" s="87">
        <v>4.8000000000000001E-2</v>
      </c>
      <c r="J52" s="87">
        <v>4.86000000000067E-2</v>
      </c>
      <c r="K52" s="83">
        <v>3014737.8838080005</v>
      </c>
      <c r="L52" s="85">
        <v>113.79331999999999</v>
      </c>
      <c r="M52" s="83">
        <v>3430.5703368450004</v>
      </c>
      <c r="N52" s="73"/>
      <c r="O52" s="84">
        <f t="shared" si="0"/>
        <v>2.2600159977532869E-3</v>
      </c>
      <c r="P52" s="84">
        <f>M52/'סכום נכסי הקרן'!$C$42</f>
        <v>5.9818398528617422E-4</v>
      </c>
    </row>
    <row r="53" spans="2:16">
      <c r="B53" s="76" t="s">
        <v>1788</v>
      </c>
      <c r="C53" s="73" t="s">
        <v>1789</v>
      </c>
      <c r="D53" s="73" t="s">
        <v>238</v>
      </c>
      <c r="E53" s="73"/>
      <c r="F53" s="95">
        <v>41791</v>
      </c>
      <c r="G53" s="83">
        <v>4.9600000000000435</v>
      </c>
      <c r="H53" s="86" t="s">
        <v>134</v>
      </c>
      <c r="I53" s="87">
        <v>4.8000000000000001E-2</v>
      </c>
      <c r="J53" s="87">
        <v>4.8500000000000917E-2</v>
      </c>
      <c r="K53" s="83">
        <v>12070904.7192</v>
      </c>
      <c r="L53" s="85">
        <v>113.273286</v>
      </c>
      <c r="M53" s="83">
        <v>13673.110387515</v>
      </c>
      <c r="N53" s="73"/>
      <c r="O53" s="84">
        <f t="shared" si="0"/>
        <v>9.0076707895893893E-3</v>
      </c>
      <c r="P53" s="84">
        <f>M53/'סכום נכסי הקרן'!$C$42</f>
        <v>2.3841620662946499E-3</v>
      </c>
    </row>
    <row r="54" spans="2:16">
      <c r="B54" s="76" t="s">
        <v>1790</v>
      </c>
      <c r="C54" s="73" t="s">
        <v>1791</v>
      </c>
      <c r="D54" s="73" t="s">
        <v>238</v>
      </c>
      <c r="E54" s="73"/>
      <c r="F54" s="95">
        <v>41821</v>
      </c>
      <c r="G54" s="83">
        <v>5.0400000000002567</v>
      </c>
      <c r="H54" s="86" t="s">
        <v>134</v>
      </c>
      <c r="I54" s="87">
        <v>4.8000000000000001E-2</v>
      </c>
      <c r="J54" s="87">
        <v>4.8600000000002842E-2</v>
      </c>
      <c r="K54" s="83">
        <v>7856637.6578760007</v>
      </c>
      <c r="L54" s="85">
        <v>112.711184</v>
      </c>
      <c r="M54" s="83">
        <v>8855.3093334680016</v>
      </c>
      <c r="N54" s="73"/>
      <c r="O54" s="84">
        <f t="shared" si="0"/>
        <v>5.8337648826921312E-3</v>
      </c>
      <c r="P54" s="84">
        <f>M54/'סכום נכסי הקרן'!$C$42</f>
        <v>1.5440885065505883E-3</v>
      </c>
    </row>
    <row r="55" spans="2:16">
      <c r="B55" s="76" t="s">
        <v>1792</v>
      </c>
      <c r="C55" s="73" t="s">
        <v>1793</v>
      </c>
      <c r="D55" s="73" t="s">
        <v>238</v>
      </c>
      <c r="E55" s="73"/>
      <c r="F55" s="95">
        <v>41852</v>
      </c>
      <c r="G55" s="83">
        <v>5.1299999999996526</v>
      </c>
      <c r="H55" s="86" t="s">
        <v>134</v>
      </c>
      <c r="I55" s="87">
        <v>4.8000000000000001E-2</v>
      </c>
      <c r="J55" s="87">
        <v>4.8499999999996525E-2</v>
      </c>
      <c r="K55" s="83">
        <v>5781537.7547040014</v>
      </c>
      <c r="L55" s="85">
        <v>111.94590100000001</v>
      </c>
      <c r="M55" s="83">
        <v>6472.1945454250008</v>
      </c>
      <c r="N55" s="73"/>
      <c r="O55" s="84">
        <f t="shared" si="0"/>
        <v>4.2637992453127627E-3</v>
      </c>
      <c r="P55" s="84">
        <f>M55/'סכום נכסי הקרן'!$C$42</f>
        <v>1.128547951676844E-3</v>
      </c>
    </row>
    <row r="56" spans="2:16">
      <c r="B56" s="76" t="s">
        <v>1794</v>
      </c>
      <c r="C56" s="73" t="s">
        <v>1795</v>
      </c>
      <c r="D56" s="73" t="s">
        <v>238</v>
      </c>
      <c r="E56" s="73"/>
      <c r="F56" s="95">
        <v>41883</v>
      </c>
      <c r="G56" s="83">
        <v>5.2099999999998081</v>
      </c>
      <c r="H56" s="86" t="s">
        <v>134</v>
      </c>
      <c r="I56" s="87">
        <v>4.8000000000000001E-2</v>
      </c>
      <c r="J56" s="87">
        <v>4.8499999999998239E-2</v>
      </c>
      <c r="K56" s="83">
        <v>9411728.7812280003</v>
      </c>
      <c r="L56" s="85">
        <v>111.396208</v>
      </c>
      <c r="M56" s="83">
        <v>10484.308999981002</v>
      </c>
      <c r="N56" s="73"/>
      <c r="O56" s="84">
        <f t="shared" si="0"/>
        <v>6.9069290930607145E-3</v>
      </c>
      <c r="P56" s="84">
        <f>M56/'סכום נכסי הקרן'!$C$42</f>
        <v>1.8281350110279637E-3</v>
      </c>
    </row>
    <row r="57" spans="2:16">
      <c r="B57" s="76" t="s">
        <v>1796</v>
      </c>
      <c r="C57" s="73" t="s">
        <v>1797</v>
      </c>
      <c r="D57" s="73" t="s">
        <v>238</v>
      </c>
      <c r="E57" s="73"/>
      <c r="F57" s="95">
        <v>41913</v>
      </c>
      <c r="G57" s="83">
        <v>5.1700000000001403</v>
      </c>
      <c r="H57" s="86" t="s">
        <v>134</v>
      </c>
      <c r="I57" s="87">
        <v>4.8000000000000001E-2</v>
      </c>
      <c r="J57" s="87">
        <v>4.8500000000001667E-2</v>
      </c>
      <c r="K57" s="83">
        <v>8185214.3853600016</v>
      </c>
      <c r="L57" s="85">
        <v>113.735879</v>
      </c>
      <c r="M57" s="83">
        <v>9309.5254904570029</v>
      </c>
      <c r="N57" s="73"/>
      <c r="O57" s="84">
        <f t="shared" si="0"/>
        <v>6.1329966956090581E-3</v>
      </c>
      <c r="P57" s="84">
        <f>M57/'סכום נכסי הקרן'!$C$42</f>
        <v>1.6232895735133867E-3</v>
      </c>
    </row>
    <row r="58" spans="2:16">
      <c r="B58" s="76" t="s">
        <v>1798</v>
      </c>
      <c r="C58" s="73" t="s">
        <v>1799</v>
      </c>
      <c r="D58" s="73" t="s">
        <v>238</v>
      </c>
      <c r="E58" s="73"/>
      <c r="F58" s="95">
        <v>41945</v>
      </c>
      <c r="G58" s="83">
        <v>5.2499999999994484</v>
      </c>
      <c r="H58" s="86" t="s">
        <v>134</v>
      </c>
      <c r="I58" s="87">
        <v>4.8000000000000001E-2</v>
      </c>
      <c r="J58" s="87">
        <v>4.8499999999994492E-2</v>
      </c>
      <c r="K58" s="83">
        <v>4399179.1951320013</v>
      </c>
      <c r="L58" s="85">
        <v>113.602268</v>
      </c>
      <c r="M58" s="83">
        <v>4997.5673222350015</v>
      </c>
      <c r="N58" s="73"/>
      <c r="O58" s="84">
        <f t="shared" si="0"/>
        <v>3.2923336323392423E-3</v>
      </c>
      <c r="P58" s="84">
        <f>M58/'סכום נכסי הקרן'!$C$42</f>
        <v>8.7141916475025978E-4</v>
      </c>
    </row>
    <row r="59" spans="2:16">
      <c r="B59" s="76" t="s">
        <v>1800</v>
      </c>
      <c r="C59" s="73" t="s">
        <v>1801</v>
      </c>
      <c r="D59" s="73" t="s">
        <v>238</v>
      </c>
      <c r="E59" s="73"/>
      <c r="F59" s="95">
        <v>41974</v>
      </c>
      <c r="G59" s="83">
        <v>5.3300000000000773</v>
      </c>
      <c r="H59" s="86" t="s">
        <v>134</v>
      </c>
      <c r="I59" s="87">
        <v>4.8000000000000001E-2</v>
      </c>
      <c r="J59" s="87">
        <v>4.8500000000000563E-2</v>
      </c>
      <c r="K59" s="83">
        <v>14900911.578048002</v>
      </c>
      <c r="L59" s="85">
        <v>112.837969</v>
      </c>
      <c r="M59" s="83">
        <v>16813.885952393004</v>
      </c>
      <c r="N59" s="73"/>
      <c r="O59" s="84">
        <f t="shared" si="0"/>
        <v>1.1076773686486971E-2</v>
      </c>
      <c r="P59" s="84">
        <f>M59/'סכום נכסי הקרן'!$C$42</f>
        <v>2.9318149227628267E-3</v>
      </c>
    </row>
    <row r="60" spans="2:16">
      <c r="B60" s="76" t="s">
        <v>1802</v>
      </c>
      <c r="C60" s="73" t="s">
        <v>1803</v>
      </c>
      <c r="D60" s="73" t="s">
        <v>238</v>
      </c>
      <c r="E60" s="73"/>
      <c r="F60" s="95">
        <v>42005</v>
      </c>
      <c r="G60" s="83">
        <v>5.4199999999985655</v>
      </c>
      <c r="H60" s="86" t="s">
        <v>134</v>
      </c>
      <c r="I60" s="87">
        <v>4.8000000000000001E-2</v>
      </c>
      <c r="J60" s="87">
        <v>4.8499999999985735E-2</v>
      </c>
      <c r="K60" s="83">
        <v>1276047.6657960003</v>
      </c>
      <c r="L60" s="85">
        <v>112.611615</v>
      </c>
      <c r="M60" s="83">
        <v>1436.9778870930004</v>
      </c>
      <c r="N60" s="73"/>
      <c r="O60" s="84">
        <f t="shared" si="0"/>
        <v>9.4666271038611552E-4</v>
      </c>
      <c r="P60" s="84">
        <f>M60/'סכום נכסי הקרן'!$C$42</f>
        <v>2.5056392228352508E-4</v>
      </c>
    </row>
    <row r="61" spans="2:16">
      <c r="B61" s="76" t="s">
        <v>1804</v>
      </c>
      <c r="C61" s="73" t="s">
        <v>1805</v>
      </c>
      <c r="D61" s="73" t="s">
        <v>238</v>
      </c>
      <c r="E61" s="73"/>
      <c r="F61" s="95">
        <v>42036</v>
      </c>
      <c r="G61" s="83">
        <v>5.4999999999998987</v>
      </c>
      <c r="H61" s="86" t="s">
        <v>134</v>
      </c>
      <c r="I61" s="87">
        <v>4.8000000000000001E-2</v>
      </c>
      <c r="J61" s="87">
        <v>4.8599999999999303E-2</v>
      </c>
      <c r="K61" s="83">
        <v>8792245.9666440003</v>
      </c>
      <c r="L61" s="85">
        <v>112.10796999999999</v>
      </c>
      <c r="M61" s="83">
        <v>9856.808454588001</v>
      </c>
      <c r="N61" s="73"/>
      <c r="O61" s="84">
        <f t="shared" si="0"/>
        <v>6.4935397344588041E-3</v>
      </c>
      <c r="P61" s="84">
        <f>M61/'סכום נכסי הקרן'!$C$42</f>
        <v>1.7187185758128088E-3</v>
      </c>
    </row>
    <row r="62" spans="2:16">
      <c r="B62" s="76" t="s">
        <v>1806</v>
      </c>
      <c r="C62" s="73" t="s">
        <v>1807</v>
      </c>
      <c r="D62" s="73" t="s">
        <v>238</v>
      </c>
      <c r="E62" s="73"/>
      <c r="F62" s="95">
        <v>42064</v>
      </c>
      <c r="G62" s="83">
        <v>5.5799999999999024</v>
      </c>
      <c r="H62" s="86" t="s">
        <v>134</v>
      </c>
      <c r="I62" s="87">
        <v>4.8000000000000001E-2</v>
      </c>
      <c r="J62" s="87">
        <v>4.859999999999913E-2</v>
      </c>
      <c r="K62" s="83">
        <v>21797762.895948004</v>
      </c>
      <c r="L62" s="85">
        <v>112.708994</v>
      </c>
      <c r="M62" s="83">
        <v>24568.039333649001</v>
      </c>
      <c r="N62" s="73"/>
      <c r="O62" s="84">
        <f t="shared" si="0"/>
        <v>1.6185111067724897E-2</v>
      </c>
      <c r="P62" s="84">
        <f>M62/'סכום נכסי הקרן'!$C$42</f>
        <v>4.2838963310063878E-3</v>
      </c>
    </row>
    <row r="63" spans="2:16">
      <c r="B63" s="76" t="s">
        <v>1808</v>
      </c>
      <c r="C63" s="73" t="s">
        <v>1809</v>
      </c>
      <c r="D63" s="73" t="s">
        <v>238</v>
      </c>
      <c r="E63" s="73"/>
      <c r="F63" s="95">
        <v>42095</v>
      </c>
      <c r="G63" s="83">
        <v>5.5399999999998961</v>
      </c>
      <c r="H63" s="86" t="s">
        <v>134</v>
      </c>
      <c r="I63" s="87">
        <v>4.8000000000000001E-2</v>
      </c>
      <c r="J63" s="87">
        <v>4.8499999999999037E-2</v>
      </c>
      <c r="K63" s="83">
        <v>13026933.050580002</v>
      </c>
      <c r="L63" s="85">
        <v>115.80719999999999</v>
      </c>
      <c r="M63" s="83">
        <v>15086.126375077001</v>
      </c>
      <c r="N63" s="73"/>
      <c r="O63" s="84">
        <f t="shared" si="0"/>
        <v>9.9385477060814145E-3</v>
      </c>
      <c r="P63" s="84">
        <f>M63/'סכום נכסי הקרן'!$C$42</f>
        <v>2.6305477840380918E-3</v>
      </c>
    </row>
    <row r="64" spans="2:16">
      <c r="B64" s="76" t="s">
        <v>1810</v>
      </c>
      <c r="C64" s="73" t="s">
        <v>1811</v>
      </c>
      <c r="D64" s="73" t="s">
        <v>238</v>
      </c>
      <c r="E64" s="73"/>
      <c r="F64" s="95">
        <v>42125</v>
      </c>
      <c r="G64" s="83">
        <v>5.619999999999802</v>
      </c>
      <c r="H64" s="86" t="s">
        <v>134</v>
      </c>
      <c r="I64" s="87">
        <v>4.8000000000000001E-2</v>
      </c>
      <c r="J64" s="87">
        <v>4.8499999999998711E-2</v>
      </c>
      <c r="K64" s="83">
        <v>12385807.728660002</v>
      </c>
      <c r="L64" s="85">
        <v>115.000742</v>
      </c>
      <c r="M64" s="83">
        <v>14243.770794361002</v>
      </c>
      <c r="N64" s="73"/>
      <c r="O64" s="84">
        <f t="shared" si="0"/>
        <v>9.3836145896347388E-3</v>
      </c>
      <c r="P64" s="84">
        <f>M64/'סכום נכסי הקרן'!$C$42</f>
        <v>2.4836673621767657E-3</v>
      </c>
    </row>
    <row r="65" spans="2:16">
      <c r="B65" s="76" t="s">
        <v>1812</v>
      </c>
      <c r="C65" s="73" t="s">
        <v>1813</v>
      </c>
      <c r="D65" s="73" t="s">
        <v>238</v>
      </c>
      <c r="E65" s="73"/>
      <c r="F65" s="95">
        <v>42156</v>
      </c>
      <c r="G65" s="83">
        <v>5.6999999999995854</v>
      </c>
      <c r="H65" s="86" t="s">
        <v>134</v>
      </c>
      <c r="I65" s="87">
        <v>4.8000000000000001E-2</v>
      </c>
      <c r="J65" s="87">
        <v>4.8499999999996983E-2</v>
      </c>
      <c r="K65" s="83">
        <v>4660383.4311600002</v>
      </c>
      <c r="L65" s="85">
        <v>113.852953</v>
      </c>
      <c r="M65" s="83">
        <v>5305.984134276001</v>
      </c>
      <c r="N65" s="73"/>
      <c r="O65" s="84">
        <f t="shared" si="0"/>
        <v>3.4955146957625807E-3</v>
      </c>
      <c r="P65" s="84">
        <f>M65/'סכום נכסי הקרן'!$C$42</f>
        <v>9.2519739391946909E-4</v>
      </c>
    </row>
    <row r="66" spans="2:16">
      <c r="B66" s="76" t="s">
        <v>1814</v>
      </c>
      <c r="C66" s="73" t="s">
        <v>1815</v>
      </c>
      <c r="D66" s="73" t="s">
        <v>238</v>
      </c>
      <c r="E66" s="73"/>
      <c r="F66" s="95">
        <v>42218</v>
      </c>
      <c r="G66" s="83">
        <v>5.8700000000000712</v>
      </c>
      <c r="H66" s="86" t="s">
        <v>134</v>
      </c>
      <c r="I66" s="87">
        <v>4.8000000000000001E-2</v>
      </c>
      <c r="J66" s="87">
        <v>4.8500000000000945E-2</v>
      </c>
      <c r="K66" s="83">
        <v>5137741.0772760008</v>
      </c>
      <c r="L66" s="85">
        <v>112.378744</v>
      </c>
      <c r="M66" s="83">
        <v>5773.7289175570013</v>
      </c>
      <c r="N66" s="73"/>
      <c r="O66" s="84">
        <f t="shared" si="0"/>
        <v>3.8036589951891595E-3</v>
      </c>
      <c r="P66" s="84">
        <f>M66/'סכום נכסי הקרן'!$C$42</f>
        <v>1.0067574294490623E-3</v>
      </c>
    </row>
    <row r="67" spans="2:16">
      <c r="B67" s="76" t="s">
        <v>1816</v>
      </c>
      <c r="C67" s="73" t="s">
        <v>1817</v>
      </c>
      <c r="D67" s="73" t="s">
        <v>238</v>
      </c>
      <c r="E67" s="73"/>
      <c r="F67" s="95">
        <v>42309</v>
      </c>
      <c r="G67" s="83">
        <v>5.9800000000001328</v>
      </c>
      <c r="H67" s="86" t="s">
        <v>134</v>
      </c>
      <c r="I67" s="87">
        <v>4.8000000000000001E-2</v>
      </c>
      <c r="J67" s="87">
        <v>4.8500000000000869E-2</v>
      </c>
      <c r="K67" s="83">
        <v>11073991.065384002</v>
      </c>
      <c r="L67" s="85">
        <v>114.19153</v>
      </c>
      <c r="M67" s="83">
        <v>12645.559783234003</v>
      </c>
      <c r="N67" s="73"/>
      <c r="O67" s="84">
        <f t="shared" si="0"/>
        <v>8.3307335528756115E-3</v>
      </c>
      <c r="P67" s="84">
        <f>M67/'סכום נכסי הקרן'!$C$42</f>
        <v>2.2049894345749594E-3</v>
      </c>
    </row>
    <row r="68" spans="2:16">
      <c r="B68" s="76" t="s">
        <v>1818</v>
      </c>
      <c r="C68" s="73" t="s">
        <v>1819</v>
      </c>
      <c r="D68" s="73" t="s">
        <v>238</v>
      </c>
      <c r="E68" s="73"/>
      <c r="F68" s="95">
        <v>42339</v>
      </c>
      <c r="G68" s="83">
        <v>6.0599999999999916</v>
      </c>
      <c r="H68" s="86" t="s">
        <v>134</v>
      </c>
      <c r="I68" s="87">
        <v>4.8000000000000001E-2</v>
      </c>
      <c r="J68" s="87">
        <v>4.8499999999999696E-2</v>
      </c>
      <c r="K68" s="83">
        <v>8843318.6617800016</v>
      </c>
      <c r="L68" s="85">
        <v>113.626412</v>
      </c>
      <c r="M68" s="83">
        <v>10048.345682718002</v>
      </c>
      <c r="N68" s="73"/>
      <c r="O68" s="84">
        <f t="shared" si="0"/>
        <v>6.6197220182295045E-3</v>
      </c>
      <c r="P68" s="84">
        <f>M68/'סכום נכסי הקרן'!$C$42</f>
        <v>1.7521166674429143E-3</v>
      </c>
    </row>
    <row r="69" spans="2:16">
      <c r="B69" s="76" t="s">
        <v>1820</v>
      </c>
      <c r="C69" s="73" t="s">
        <v>1821</v>
      </c>
      <c r="D69" s="73" t="s">
        <v>238</v>
      </c>
      <c r="E69" s="73"/>
      <c r="F69" s="95">
        <v>42370</v>
      </c>
      <c r="G69" s="83">
        <v>6.1400000000000778</v>
      </c>
      <c r="H69" s="86" t="s">
        <v>134</v>
      </c>
      <c r="I69" s="87">
        <v>4.8000000000000001E-2</v>
      </c>
      <c r="J69" s="87">
        <v>4.8499999999999155E-2</v>
      </c>
      <c r="K69" s="83">
        <v>4713946.3729560012</v>
      </c>
      <c r="L69" s="85">
        <v>113.634435</v>
      </c>
      <c r="M69" s="83">
        <v>5356.6663197970011</v>
      </c>
      <c r="N69" s="73"/>
      <c r="O69" s="84">
        <f t="shared" si="0"/>
        <v>3.5289034733802121E-3</v>
      </c>
      <c r="P69" s="84">
        <f>M69/'סכום נכסי הקרן'!$C$42</f>
        <v>9.3403477917647772E-4</v>
      </c>
    </row>
    <row r="70" spans="2:16">
      <c r="B70" s="76" t="s">
        <v>1822</v>
      </c>
      <c r="C70" s="73" t="s">
        <v>1823</v>
      </c>
      <c r="D70" s="73" t="s">
        <v>238</v>
      </c>
      <c r="E70" s="73"/>
      <c r="F70" s="95">
        <v>42461</v>
      </c>
      <c r="G70" s="83">
        <v>6.2399999999998039</v>
      </c>
      <c r="H70" s="86" t="s">
        <v>134</v>
      </c>
      <c r="I70" s="87">
        <v>4.8000000000000001E-2</v>
      </c>
      <c r="J70" s="87">
        <v>4.8499999999998281E-2</v>
      </c>
      <c r="K70" s="83">
        <v>12842337.857256003</v>
      </c>
      <c r="L70" s="85">
        <v>116.038843</v>
      </c>
      <c r="M70" s="83">
        <v>14902.100320383001</v>
      </c>
      <c r="N70" s="73"/>
      <c r="O70" s="84">
        <f t="shared" si="0"/>
        <v>9.8173136876020389E-3</v>
      </c>
      <c r="P70" s="84">
        <f>M70/'סכום נכסי הקרן'!$C$42</f>
        <v>2.598459405726459E-3</v>
      </c>
    </row>
    <row r="71" spans="2:16">
      <c r="B71" s="76" t="s">
        <v>1824</v>
      </c>
      <c r="C71" s="73" t="s">
        <v>1825</v>
      </c>
      <c r="D71" s="73" t="s">
        <v>238</v>
      </c>
      <c r="E71" s="73"/>
      <c r="F71" s="95">
        <v>42491</v>
      </c>
      <c r="G71" s="83">
        <v>6.3299999999999139</v>
      </c>
      <c r="H71" s="86" t="s">
        <v>134</v>
      </c>
      <c r="I71" s="87">
        <v>4.8000000000000001E-2</v>
      </c>
      <c r="J71" s="87">
        <v>4.8499999999999314E-2</v>
      </c>
      <c r="K71" s="83">
        <v>13807738.571520003</v>
      </c>
      <c r="L71" s="85">
        <v>115.82038900000001</v>
      </c>
      <c r="M71" s="83">
        <v>15992.176508686005</v>
      </c>
      <c r="N71" s="73"/>
      <c r="O71" s="84">
        <f t="shared" si="0"/>
        <v>1.0535441981861241E-2</v>
      </c>
      <c r="P71" s="84">
        <f>M71/'סכום נכסי הקרן'!$C$42</f>
        <v>2.7885345403422211E-3</v>
      </c>
    </row>
    <row r="72" spans="2:16">
      <c r="B72" s="76" t="s">
        <v>1826</v>
      </c>
      <c r="C72" s="73" t="s">
        <v>1827</v>
      </c>
      <c r="D72" s="73" t="s">
        <v>238</v>
      </c>
      <c r="E72" s="73"/>
      <c r="F72" s="95">
        <v>42522</v>
      </c>
      <c r="G72" s="83">
        <v>6.4099999999997062</v>
      </c>
      <c r="H72" s="86" t="s">
        <v>134</v>
      </c>
      <c r="I72" s="87">
        <v>4.8000000000000001E-2</v>
      </c>
      <c r="J72" s="87">
        <v>4.8499999999997503E-2</v>
      </c>
      <c r="K72" s="83">
        <v>7862840.6359200012</v>
      </c>
      <c r="L72" s="85">
        <v>114.894851</v>
      </c>
      <c r="M72" s="83">
        <v>9033.999025465002</v>
      </c>
      <c r="N72" s="73"/>
      <c r="O72" s="84">
        <f t="shared" si="0"/>
        <v>5.9514833734659513E-3</v>
      </c>
      <c r="P72" s="84">
        <f>M72/'סכום נכסי הקרן'!$C$42</f>
        <v>1.5752463903987381E-3</v>
      </c>
    </row>
    <row r="73" spans="2:16">
      <c r="B73" s="76" t="s">
        <v>1828</v>
      </c>
      <c r="C73" s="73" t="s">
        <v>1829</v>
      </c>
      <c r="D73" s="73" t="s">
        <v>238</v>
      </c>
      <c r="E73" s="73"/>
      <c r="F73" s="95">
        <v>42552</v>
      </c>
      <c r="G73" s="83">
        <v>6.4900000000000793</v>
      </c>
      <c r="H73" s="86" t="s">
        <v>134</v>
      </c>
      <c r="I73" s="87">
        <v>4.8000000000000001E-2</v>
      </c>
      <c r="J73" s="87">
        <v>4.8500000000001077E-2</v>
      </c>
      <c r="K73" s="83">
        <v>2420248.0902480003</v>
      </c>
      <c r="L73" s="85">
        <v>114.09575</v>
      </c>
      <c r="M73" s="83">
        <v>2761.4002215220007</v>
      </c>
      <c r="N73" s="73"/>
      <c r="O73" s="84">
        <f t="shared" si="0"/>
        <v>1.8191752577732276E-3</v>
      </c>
      <c r="P73" s="84">
        <f>M73/'סכום נכסי הקרן'!$C$42</f>
        <v>4.8150168260339255E-4</v>
      </c>
    </row>
    <row r="74" spans="2:16">
      <c r="B74" s="76" t="s">
        <v>1830</v>
      </c>
      <c r="C74" s="73" t="s">
        <v>1831</v>
      </c>
      <c r="D74" s="73" t="s">
        <v>238</v>
      </c>
      <c r="E74" s="73"/>
      <c r="F74" s="95">
        <v>42583</v>
      </c>
      <c r="G74" s="83">
        <v>6.5800000000001138</v>
      </c>
      <c r="H74" s="86" t="s">
        <v>134</v>
      </c>
      <c r="I74" s="87">
        <v>4.8000000000000001E-2</v>
      </c>
      <c r="J74" s="87">
        <v>4.8500000000000675E-2</v>
      </c>
      <c r="K74" s="83">
        <v>20719938.864288002</v>
      </c>
      <c r="L74" s="85">
        <v>113.30896799999999</v>
      </c>
      <c r="M74" s="83">
        <v>23477.548948504005</v>
      </c>
      <c r="N74" s="73"/>
      <c r="O74" s="84">
        <f t="shared" si="0"/>
        <v>1.5466709905867248E-2</v>
      </c>
      <c r="P74" s="84">
        <f>M74/'סכום נכסי הקרן'!$C$42</f>
        <v>4.0937489734383737E-3</v>
      </c>
    </row>
    <row r="75" spans="2:16">
      <c r="B75" s="76" t="s">
        <v>1832</v>
      </c>
      <c r="C75" s="73" t="s">
        <v>1833</v>
      </c>
      <c r="D75" s="73" t="s">
        <v>238</v>
      </c>
      <c r="E75" s="73"/>
      <c r="F75" s="95">
        <v>42614</v>
      </c>
      <c r="G75" s="83">
        <v>6.6599999999999895</v>
      </c>
      <c r="H75" s="86" t="s">
        <v>134</v>
      </c>
      <c r="I75" s="87">
        <v>4.8000000000000001E-2</v>
      </c>
      <c r="J75" s="87">
        <v>4.8499999999999578E-2</v>
      </c>
      <c r="K75" s="83">
        <v>6347321.7958560018</v>
      </c>
      <c r="L75" s="85">
        <v>112.39967900000001</v>
      </c>
      <c r="M75" s="83">
        <v>7134.3693550380012</v>
      </c>
      <c r="N75" s="73"/>
      <c r="O75" s="84">
        <f t="shared" si="0"/>
        <v>4.7000315670820145E-3</v>
      </c>
      <c r="P75" s="84">
        <f>M75/'סכום נכסי הקרן'!$C$42</f>
        <v>1.2440104922101778E-3</v>
      </c>
    </row>
    <row r="76" spans="2:16">
      <c r="B76" s="76" t="s">
        <v>1834</v>
      </c>
      <c r="C76" s="73" t="s">
        <v>1835</v>
      </c>
      <c r="D76" s="73" t="s">
        <v>238</v>
      </c>
      <c r="E76" s="73"/>
      <c r="F76" s="95">
        <v>42644</v>
      </c>
      <c r="G76" s="83">
        <v>6.5899999999999768</v>
      </c>
      <c r="H76" s="86" t="s">
        <v>134</v>
      </c>
      <c r="I76" s="87">
        <v>4.8000000000000001E-2</v>
      </c>
      <c r="J76" s="87">
        <v>4.8499999999999828E-2</v>
      </c>
      <c r="K76" s="83">
        <v>4882287.0471720006</v>
      </c>
      <c r="L76" s="85">
        <v>114.988511</v>
      </c>
      <c r="M76" s="83">
        <v>5614.069177546</v>
      </c>
      <c r="N76" s="73"/>
      <c r="O76" s="84">
        <f t="shared" si="0"/>
        <v>3.6984771941496737E-3</v>
      </c>
      <c r="P76" s="84">
        <f>M76/'סכום נכסי הקרן'!$C$42</f>
        <v>9.7891777300949511E-4</v>
      </c>
    </row>
    <row r="77" spans="2:16">
      <c r="B77" s="76" t="s">
        <v>1836</v>
      </c>
      <c r="C77" s="73" t="s">
        <v>1837</v>
      </c>
      <c r="D77" s="73" t="s">
        <v>238</v>
      </c>
      <c r="E77" s="73"/>
      <c r="F77" s="95">
        <v>42675</v>
      </c>
      <c r="G77" s="83">
        <v>6.6700000000001411</v>
      </c>
      <c r="H77" s="86" t="s">
        <v>134</v>
      </c>
      <c r="I77" s="87">
        <v>4.8000000000000001E-2</v>
      </c>
      <c r="J77" s="87">
        <v>4.8500000000000314E-2</v>
      </c>
      <c r="K77" s="83">
        <v>7121109.3489360008</v>
      </c>
      <c r="L77" s="85">
        <v>114.640314</v>
      </c>
      <c r="M77" s="83">
        <v>8163.6620824550009</v>
      </c>
      <c r="N77" s="73"/>
      <c r="O77" s="84">
        <f t="shared" si="0"/>
        <v>5.3781164923055241E-3</v>
      </c>
      <c r="P77" s="84">
        <f>M77/'סכום נכסי הקרן'!$C$42</f>
        <v>1.4234868956232104E-3</v>
      </c>
    </row>
    <row r="78" spans="2:16">
      <c r="B78" s="76" t="s">
        <v>1838</v>
      </c>
      <c r="C78" s="73" t="s">
        <v>1839</v>
      </c>
      <c r="D78" s="73" t="s">
        <v>238</v>
      </c>
      <c r="E78" s="73"/>
      <c r="F78" s="95">
        <v>42705</v>
      </c>
      <c r="G78" s="83">
        <v>6.7500000000003055</v>
      </c>
      <c r="H78" s="86" t="s">
        <v>134</v>
      </c>
      <c r="I78" s="87">
        <v>4.8000000000000001E-2</v>
      </c>
      <c r="J78" s="87">
        <v>4.8600000000002544E-2</v>
      </c>
      <c r="K78" s="83">
        <v>7956066.4154280005</v>
      </c>
      <c r="L78" s="85">
        <v>113.94152699999999</v>
      </c>
      <c r="M78" s="83">
        <v>9065.2635764949991</v>
      </c>
      <c r="N78" s="73"/>
      <c r="O78" s="84">
        <f t="shared" ref="O78:O141" si="2">IFERROR(M78/$M$11,0)</f>
        <v>5.972080061057948E-3</v>
      </c>
      <c r="P78" s="84">
        <f>M78/'סכום נכסי הקרן'!$C$42</f>
        <v>1.5806979485645752E-3</v>
      </c>
    </row>
    <row r="79" spans="2:16">
      <c r="B79" s="76" t="s">
        <v>1840</v>
      </c>
      <c r="C79" s="73" t="s">
        <v>1841</v>
      </c>
      <c r="D79" s="73" t="s">
        <v>238</v>
      </c>
      <c r="E79" s="73"/>
      <c r="F79" s="95">
        <v>42736</v>
      </c>
      <c r="G79" s="83">
        <v>6.8400000000000869</v>
      </c>
      <c r="H79" s="86" t="s">
        <v>134</v>
      </c>
      <c r="I79" s="87">
        <v>4.8000000000000001E-2</v>
      </c>
      <c r="J79" s="87">
        <v>4.8500000000000813E-2</v>
      </c>
      <c r="K79" s="83">
        <v>16115201.126676004</v>
      </c>
      <c r="L79" s="85">
        <v>113.977953</v>
      </c>
      <c r="M79" s="83">
        <v>18367.776361210003</v>
      </c>
      <c r="N79" s="73"/>
      <c r="O79" s="84">
        <f t="shared" si="2"/>
        <v>1.2100456875536968E-2</v>
      </c>
      <c r="P79" s="84">
        <f>M79/'סכום נכסי הקרן'!$C$42</f>
        <v>3.2027647259080848E-3</v>
      </c>
    </row>
    <row r="80" spans="2:16">
      <c r="B80" s="76" t="s">
        <v>1842</v>
      </c>
      <c r="C80" s="73" t="s">
        <v>1843</v>
      </c>
      <c r="D80" s="73" t="s">
        <v>238</v>
      </c>
      <c r="E80" s="73"/>
      <c r="F80" s="95">
        <v>42767</v>
      </c>
      <c r="G80" s="83">
        <v>6.919999999999904</v>
      </c>
      <c r="H80" s="86" t="s">
        <v>134</v>
      </c>
      <c r="I80" s="87">
        <v>4.8000000000000001E-2</v>
      </c>
      <c r="J80" s="87">
        <v>4.8499999999999197E-2</v>
      </c>
      <c r="K80" s="83">
        <v>8809089.0895080026</v>
      </c>
      <c r="L80" s="85">
        <v>113.519475</v>
      </c>
      <c r="M80" s="83">
        <v>10000.031642988002</v>
      </c>
      <c r="N80" s="73"/>
      <c r="O80" s="84">
        <f t="shared" si="2"/>
        <v>6.5878933448648572E-3</v>
      </c>
      <c r="P80" s="84">
        <f>M80/'סכום נכסי הקרן'!$C$42</f>
        <v>1.7436922126166812E-3</v>
      </c>
    </row>
    <row r="81" spans="2:16">
      <c r="B81" s="76" t="s">
        <v>1844</v>
      </c>
      <c r="C81" s="73" t="s">
        <v>1845</v>
      </c>
      <c r="D81" s="73" t="s">
        <v>238</v>
      </c>
      <c r="E81" s="73"/>
      <c r="F81" s="95">
        <v>42795</v>
      </c>
      <c r="G81" s="83">
        <v>6.9999999999998384</v>
      </c>
      <c r="H81" s="86" t="s">
        <v>134</v>
      </c>
      <c r="I81" s="87">
        <v>4.8000000000000001E-2</v>
      </c>
      <c r="J81" s="87">
        <v>4.8499999999999072E-2</v>
      </c>
      <c r="K81" s="83">
        <v>10914117.229812002</v>
      </c>
      <c r="L81" s="85">
        <v>113.307041</v>
      </c>
      <c r="M81" s="83">
        <v>12366.463244939001</v>
      </c>
      <c r="N81" s="73"/>
      <c r="O81" s="84">
        <f t="shared" si="2"/>
        <v>8.1468683119593262E-3</v>
      </c>
      <c r="P81" s="84">
        <f>M81/'סכום נכסי הקרן'!$C$42</f>
        <v>2.1563237425284237E-3</v>
      </c>
    </row>
    <row r="82" spans="2:16">
      <c r="B82" s="76" t="s">
        <v>1846</v>
      </c>
      <c r="C82" s="73" t="s">
        <v>1847</v>
      </c>
      <c r="D82" s="73" t="s">
        <v>238</v>
      </c>
      <c r="E82" s="73"/>
      <c r="F82" s="95">
        <v>42826</v>
      </c>
      <c r="G82" s="83">
        <v>6.920000000000071</v>
      </c>
      <c r="H82" s="86" t="s">
        <v>134</v>
      </c>
      <c r="I82" s="87">
        <v>4.8000000000000001E-2</v>
      </c>
      <c r="J82" s="87">
        <v>4.8499999999999661E-2</v>
      </c>
      <c r="K82" s="83">
        <v>7702423.4738040008</v>
      </c>
      <c r="L82" s="85">
        <v>115.56882</v>
      </c>
      <c r="M82" s="83">
        <v>8901.5999368580015</v>
      </c>
      <c r="N82" s="73"/>
      <c r="O82" s="84">
        <f t="shared" si="2"/>
        <v>5.8642605419950292E-3</v>
      </c>
      <c r="P82" s="84">
        <f>M82/'סכום נכסי הקרן'!$C$42</f>
        <v>1.5521601374743831E-3</v>
      </c>
    </row>
    <row r="83" spans="2:16">
      <c r="B83" s="76" t="s">
        <v>1848</v>
      </c>
      <c r="C83" s="73" t="s">
        <v>1849</v>
      </c>
      <c r="D83" s="73" t="s">
        <v>238</v>
      </c>
      <c r="E83" s="73"/>
      <c r="F83" s="95">
        <v>42856</v>
      </c>
      <c r="G83" s="83">
        <v>6.9999999999998748</v>
      </c>
      <c r="H83" s="86" t="s">
        <v>134</v>
      </c>
      <c r="I83" s="87">
        <v>4.8000000000000001E-2</v>
      </c>
      <c r="J83" s="87">
        <v>4.8499999999999384E-2</v>
      </c>
      <c r="K83" s="83">
        <v>13920116.611704001</v>
      </c>
      <c r="L83" s="85">
        <v>114.76474</v>
      </c>
      <c r="M83" s="83">
        <v>15975.385607200002</v>
      </c>
      <c r="N83" s="73"/>
      <c r="O83" s="84">
        <f t="shared" si="2"/>
        <v>1.0524380350048157E-2</v>
      </c>
      <c r="P83" s="84">
        <f>M83/'סכום נכסי הקרן'!$C$42</f>
        <v>2.7856067331902819E-3</v>
      </c>
    </row>
    <row r="84" spans="2:16">
      <c r="B84" s="76" t="s">
        <v>1850</v>
      </c>
      <c r="C84" s="73" t="s">
        <v>1851</v>
      </c>
      <c r="D84" s="73" t="s">
        <v>238</v>
      </c>
      <c r="E84" s="73"/>
      <c r="F84" s="95">
        <v>42887</v>
      </c>
      <c r="G84" s="83">
        <v>7.0899999999999466</v>
      </c>
      <c r="H84" s="86" t="s">
        <v>134</v>
      </c>
      <c r="I84" s="87">
        <v>4.8000000000000001E-2</v>
      </c>
      <c r="J84" s="87">
        <v>4.849999999999971E-2</v>
      </c>
      <c r="K84" s="83">
        <v>12224077.527396001</v>
      </c>
      <c r="L84" s="85">
        <v>114.095292</v>
      </c>
      <c r="M84" s="83">
        <v>13947.096972264002</v>
      </c>
      <c r="N84" s="73"/>
      <c r="O84" s="84">
        <f t="shared" si="2"/>
        <v>9.1881696582620555E-3</v>
      </c>
      <c r="P84" s="84">
        <f>M84/'סכום נכסי הקרן'!$C$42</f>
        <v>2.4319367425401266E-3</v>
      </c>
    </row>
    <row r="85" spans="2:16">
      <c r="B85" s="76" t="s">
        <v>1852</v>
      </c>
      <c r="C85" s="73" t="s">
        <v>1853</v>
      </c>
      <c r="D85" s="73" t="s">
        <v>238</v>
      </c>
      <c r="E85" s="73"/>
      <c r="F85" s="95">
        <v>42918</v>
      </c>
      <c r="G85" s="83">
        <v>7.1699999999995043</v>
      </c>
      <c r="H85" s="86" t="s">
        <v>134</v>
      </c>
      <c r="I85" s="87">
        <v>4.8000000000000001E-2</v>
      </c>
      <c r="J85" s="87">
        <v>4.8499999999996837E-2</v>
      </c>
      <c r="K85" s="83">
        <v>5307032.5729440013</v>
      </c>
      <c r="L85" s="85">
        <v>113.15503200000001</v>
      </c>
      <c r="M85" s="83">
        <v>6005.1744030940008</v>
      </c>
      <c r="N85" s="73"/>
      <c r="O85" s="84">
        <f t="shared" si="2"/>
        <v>3.9561323301047901E-3</v>
      </c>
      <c r="P85" s="84">
        <f>M85/'סכום נכסי הקרן'!$C$42</f>
        <v>1.0471142708255727E-3</v>
      </c>
    </row>
    <row r="86" spans="2:16">
      <c r="B86" s="76" t="s">
        <v>1854</v>
      </c>
      <c r="C86" s="73" t="s">
        <v>1855</v>
      </c>
      <c r="D86" s="73" t="s">
        <v>238</v>
      </c>
      <c r="E86" s="73"/>
      <c r="F86" s="95">
        <v>42949</v>
      </c>
      <c r="G86" s="83">
        <v>7.2599999999997307</v>
      </c>
      <c r="H86" s="86" t="s">
        <v>134</v>
      </c>
      <c r="I86" s="87">
        <v>4.8000000000000001E-2</v>
      </c>
      <c r="J86" s="87">
        <v>4.8499999999998308E-2</v>
      </c>
      <c r="K86" s="83">
        <v>12995284.279392002</v>
      </c>
      <c r="L86" s="85">
        <v>113.521998</v>
      </c>
      <c r="M86" s="83">
        <v>14752.506325350001</v>
      </c>
      <c r="N86" s="73"/>
      <c r="O86" s="84">
        <f t="shared" si="2"/>
        <v>9.7187630710146734E-3</v>
      </c>
      <c r="P86" s="84">
        <f>M86/'סכום נכסי הקרן'!$C$42</f>
        <v>2.5723748998463035E-3</v>
      </c>
    </row>
    <row r="87" spans="2:16">
      <c r="B87" s="76" t="s">
        <v>1856</v>
      </c>
      <c r="C87" s="73" t="s">
        <v>1857</v>
      </c>
      <c r="D87" s="73" t="s">
        <v>238</v>
      </c>
      <c r="E87" s="73"/>
      <c r="F87" s="95">
        <v>42979</v>
      </c>
      <c r="G87" s="83">
        <v>7.3399999999998204</v>
      </c>
      <c r="H87" s="86" t="s">
        <v>134</v>
      </c>
      <c r="I87" s="87">
        <v>4.8000000000000001E-2</v>
      </c>
      <c r="J87" s="87">
        <v>4.8499999999999321E-2</v>
      </c>
      <c r="K87" s="83">
        <v>5837319.2798880013</v>
      </c>
      <c r="L87" s="85">
        <v>113.203413</v>
      </c>
      <c r="M87" s="83">
        <v>6608.0446626770008</v>
      </c>
      <c r="N87" s="73"/>
      <c r="O87" s="84">
        <f t="shared" si="2"/>
        <v>4.3532955704540053E-3</v>
      </c>
      <c r="P87" s="84">
        <f>M87/'סכום נכסי הקרן'!$C$42</f>
        <v>1.1522359558744583E-3</v>
      </c>
    </row>
    <row r="88" spans="2:16">
      <c r="B88" s="76" t="s">
        <v>1858</v>
      </c>
      <c r="C88" s="73" t="s">
        <v>1859</v>
      </c>
      <c r="D88" s="73" t="s">
        <v>238</v>
      </c>
      <c r="E88" s="73"/>
      <c r="F88" s="95">
        <v>43009</v>
      </c>
      <c r="G88" s="83">
        <v>7.2500000000002522</v>
      </c>
      <c r="H88" s="86" t="s">
        <v>134</v>
      </c>
      <c r="I88" s="87">
        <v>4.8000000000000001E-2</v>
      </c>
      <c r="J88" s="87">
        <v>4.8500000000001903E-2</v>
      </c>
      <c r="K88" s="83">
        <v>11156576.700072002</v>
      </c>
      <c r="L88" s="85">
        <v>115.116557</v>
      </c>
      <c r="M88" s="83">
        <v>12843.066927223002</v>
      </c>
      <c r="N88" s="73"/>
      <c r="O88" s="84">
        <f t="shared" si="2"/>
        <v>8.4608487410971159E-3</v>
      </c>
      <c r="P88" s="84">
        <f>M88/'סכום נכסי הקרן'!$C$42</f>
        <v>2.239428492490468E-3</v>
      </c>
    </row>
    <row r="89" spans="2:16">
      <c r="B89" s="76" t="s">
        <v>1860</v>
      </c>
      <c r="C89" s="73" t="s">
        <v>1861</v>
      </c>
      <c r="D89" s="73" t="s">
        <v>238</v>
      </c>
      <c r="E89" s="73"/>
      <c r="F89" s="95">
        <v>43040</v>
      </c>
      <c r="G89" s="83">
        <v>7.3300000000001706</v>
      </c>
      <c r="H89" s="86" t="s">
        <v>134</v>
      </c>
      <c r="I89" s="87">
        <v>4.8000000000000001E-2</v>
      </c>
      <c r="J89" s="87">
        <v>4.8500000000001681E-2</v>
      </c>
      <c r="K89" s="83">
        <v>11969257.378260002</v>
      </c>
      <c r="L89" s="85">
        <v>114.533733</v>
      </c>
      <c r="M89" s="83">
        <v>13708.837238702001</v>
      </c>
      <c r="N89" s="73"/>
      <c r="O89" s="84">
        <f t="shared" si="2"/>
        <v>9.0312071836299874E-3</v>
      </c>
      <c r="P89" s="84">
        <f>M89/'סכום נכסי הקרן'!$C$42</f>
        <v>2.3903917098018054E-3</v>
      </c>
    </row>
    <row r="90" spans="2:16">
      <c r="B90" s="76" t="s">
        <v>1862</v>
      </c>
      <c r="C90" s="73" t="s">
        <v>1863</v>
      </c>
      <c r="D90" s="73" t="s">
        <v>238</v>
      </c>
      <c r="E90" s="73"/>
      <c r="F90" s="95">
        <v>43070</v>
      </c>
      <c r="G90" s="83">
        <v>7.4100000000001724</v>
      </c>
      <c r="H90" s="86" t="s">
        <v>134</v>
      </c>
      <c r="I90" s="87">
        <v>4.8000000000000001E-2</v>
      </c>
      <c r="J90" s="87">
        <v>4.8500000000001646E-2</v>
      </c>
      <c r="K90" s="83">
        <v>12257356.278216003</v>
      </c>
      <c r="L90" s="85">
        <v>113.754755</v>
      </c>
      <c r="M90" s="83">
        <v>13943.325581082001</v>
      </c>
      <c r="N90" s="73"/>
      <c r="O90" s="84">
        <f t="shared" si="2"/>
        <v>9.1856851138370187E-3</v>
      </c>
      <c r="P90" s="84">
        <f>M90/'סכום נכסי הקרן'!$C$42</f>
        <v>2.4312791300775305E-3</v>
      </c>
    </row>
    <row r="91" spans="2:16">
      <c r="B91" s="76" t="s">
        <v>1864</v>
      </c>
      <c r="C91" s="73" t="s">
        <v>1865</v>
      </c>
      <c r="D91" s="73" t="s">
        <v>238</v>
      </c>
      <c r="E91" s="73"/>
      <c r="F91" s="95">
        <v>43101</v>
      </c>
      <c r="G91" s="83">
        <v>7.4999999999998943</v>
      </c>
      <c r="H91" s="86" t="s">
        <v>134</v>
      </c>
      <c r="I91" s="87">
        <v>4.8000000000000001E-2</v>
      </c>
      <c r="J91" s="87">
        <v>4.8499999999999578E-2</v>
      </c>
      <c r="K91" s="83">
        <v>16734321.723564003</v>
      </c>
      <c r="L91" s="85">
        <v>113.634485</v>
      </c>
      <c r="M91" s="83">
        <v>19015.960266008005</v>
      </c>
      <c r="N91" s="73"/>
      <c r="O91" s="84">
        <f t="shared" si="2"/>
        <v>1.252747216759972E-2</v>
      </c>
      <c r="P91" s="84">
        <f>M91/'סכום נכסי הקרן'!$C$42</f>
        <v>3.3157876909836268E-3</v>
      </c>
    </row>
    <row r="92" spans="2:16">
      <c r="B92" s="76" t="s">
        <v>1866</v>
      </c>
      <c r="C92" s="73" t="s">
        <v>1867</v>
      </c>
      <c r="D92" s="73" t="s">
        <v>238</v>
      </c>
      <c r="E92" s="73"/>
      <c r="F92" s="95">
        <v>43132</v>
      </c>
      <c r="G92" s="83">
        <v>7.589999999999959</v>
      </c>
      <c r="H92" s="86" t="s">
        <v>134</v>
      </c>
      <c r="I92" s="87">
        <v>4.8000000000000001E-2</v>
      </c>
      <c r="J92" s="87">
        <v>4.8499999999999613E-2</v>
      </c>
      <c r="K92" s="83">
        <v>16065441.470688002</v>
      </c>
      <c r="L92" s="85">
        <v>113.069627</v>
      </c>
      <c r="M92" s="83">
        <v>18165.134742442002</v>
      </c>
      <c r="N92" s="73"/>
      <c r="O92" s="84">
        <f t="shared" si="2"/>
        <v>1.1966959160796192E-2</v>
      </c>
      <c r="P92" s="84">
        <f>M92/'סכום נכסי הקרן'!$C$42</f>
        <v>3.1674303764567444E-3</v>
      </c>
    </row>
    <row r="93" spans="2:16">
      <c r="B93" s="76" t="s">
        <v>1868</v>
      </c>
      <c r="C93" s="73" t="s">
        <v>1869</v>
      </c>
      <c r="D93" s="73" t="s">
        <v>238</v>
      </c>
      <c r="E93" s="73"/>
      <c r="F93" s="95">
        <v>43161</v>
      </c>
      <c r="G93" s="83">
        <v>7.6699999999996606</v>
      </c>
      <c r="H93" s="86" t="s">
        <v>134</v>
      </c>
      <c r="I93" s="87">
        <v>4.8000000000000001E-2</v>
      </c>
      <c r="J93" s="87">
        <v>4.8499999999998246E-2</v>
      </c>
      <c r="K93" s="83">
        <v>3779062.4995800005</v>
      </c>
      <c r="L93" s="85">
        <v>113.18722</v>
      </c>
      <c r="M93" s="83">
        <v>4277.4157743350006</v>
      </c>
      <c r="N93" s="73"/>
      <c r="O93" s="84">
        <f t="shared" si="2"/>
        <v>2.8179069745964923E-3</v>
      </c>
      <c r="P93" s="84">
        <f>M93/'סכום נכסי הקרן'!$C$42</f>
        <v>7.4584729749946062E-4</v>
      </c>
    </row>
    <row r="94" spans="2:16">
      <c r="B94" s="76" t="s">
        <v>1870</v>
      </c>
      <c r="C94" s="73" t="s">
        <v>1871</v>
      </c>
      <c r="D94" s="73" t="s">
        <v>238</v>
      </c>
      <c r="E94" s="73"/>
      <c r="F94" s="95">
        <v>43221</v>
      </c>
      <c r="G94" s="83">
        <v>7.6500000000000163</v>
      </c>
      <c r="H94" s="86" t="s">
        <v>134</v>
      </c>
      <c r="I94" s="87">
        <v>4.8000000000000001E-2</v>
      </c>
      <c r="J94" s="87">
        <v>4.8500000000000404E-2</v>
      </c>
      <c r="K94" s="83">
        <v>15295638.312264001</v>
      </c>
      <c r="L94" s="85">
        <v>114.535849</v>
      </c>
      <c r="M94" s="83">
        <v>17518.989220898002</v>
      </c>
      <c r="N94" s="73"/>
      <c r="O94" s="84">
        <f t="shared" si="2"/>
        <v>1.154128672963156E-2</v>
      </c>
      <c r="P94" s="84">
        <f>M94/'סכום נכסי הקרן'!$C$42</f>
        <v>3.0547628415571481E-3</v>
      </c>
    </row>
    <row r="95" spans="2:16">
      <c r="B95" s="76" t="s">
        <v>1872</v>
      </c>
      <c r="C95" s="73" t="s">
        <v>1873</v>
      </c>
      <c r="D95" s="73" t="s">
        <v>238</v>
      </c>
      <c r="E95" s="73"/>
      <c r="F95" s="95">
        <v>43252</v>
      </c>
      <c r="G95" s="83">
        <v>7.7300000000003051</v>
      </c>
      <c r="H95" s="86" t="s">
        <v>134</v>
      </c>
      <c r="I95" s="87">
        <v>4.8000000000000001E-2</v>
      </c>
      <c r="J95" s="87">
        <v>4.8500000000001806E-2</v>
      </c>
      <c r="K95" s="83">
        <v>8523752.0994840022</v>
      </c>
      <c r="L95" s="85">
        <v>113.632942</v>
      </c>
      <c r="M95" s="83">
        <v>9685.7902544850022</v>
      </c>
      <c r="N95" s="73"/>
      <c r="O95" s="84">
        <f t="shared" si="2"/>
        <v>6.3808751247323619E-3</v>
      </c>
      <c r="P95" s="84">
        <f>M95/'סכום נכסי הקרן'!$C$42</f>
        <v>1.6888983597993506E-3</v>
      </c>
    </row>
    <row r="96" spans="2:16">
      <c r="B96" s="76" t="s">
        <v>1874</v>
      </c>
      <c r="C96" s="73" t="s">
        <v>1875</v>
      </c>
      <c r="D96" s="73" t="s">
        <v>238</v>
      </c>
      <c r="E96" s="73"/>
      <c r="F96" s="95">
        <v>43282</v>
      </c>
      <c r="G96" s="83">
        <v>7.8100000000005583</v>
      </c>
      <c r="H96" s="86" t="s">
        <v>134</v>
      </c>
      <c r="I96" s="87">
        <v>4.8000000000000001E-2</v>
      </c>
      <c r="J96" s="87">
        <v>4.8500000000002992E-2</v>
      </c>
      <c r="K96" s="83">
        <v>6537304.9774080012</v>
      </c>
      <c r="L96" s="85">
        <v>112.631793</v>
      </c>
      <c r="M96" s="83">
        <v>7363.0837929480022</v>
      </c>
      <c r="N96" s="73"/>
      <c r="O96" s="84">
        <f t="shared" si="2"/>
        <v>4.8507057226421452E-3</v>
      </c>
      <c r="P96" s="84">
        <f>M96/'סכום נכסי הקרן'!$C$42</f>
        <v>1.283891124445608E-3</v>
      </c>
    </row>
    <row r="97" spans="2:16">
      <c r="B97" s="76" t="s">
        <v>1876</v>
      </c>
      <c r="C97" s="73" t="s">
        <v>1877</v>
      </c>
      <c r="D97" s="73" t="s">
        <v>238</v>
      </c>
      <c r="E97" s="73"/>
      <c r="F97" s="95">
        <v>43313</v>
      </c>
      <c r="G97" s="83">
        <v>7.8999999999999799</v>
      </c>
      <c r="H97" s="86" t="s">
        <v>134</v>
      </c>
      <c r="I97" s="87">
        <v>4.8000000000000001E-2</v>
      </c>
      <c r="J97" s="87">
        <v>4.8599999999999727E-2</v>
      </c>
      <c r="K97" s="83">
        <v>18469163.378556002</v>
      </c>
      <c r="L97" s="85">
        <v>112.043087</v>
      </c>
      <c r="M97" s="83">
        <v>20693.420781346005</v>
      </c>
      <c r="N97" s="73"/>
      <c r="O97" s="84">
        <f t="shared" si="2"/>
        <v>1.3632561767292904E-2</v>
      </c>
      <c r="P97" s="84">
        <f>M97/'סכום נכסי הקרן'!$C$42</f>
        <v>3.6082842491938025E-3</v>
      </c>
    </row>
    <row r="98" spans="2:16">
      <c r="B98" s="76" t="s">
        <v>1878</v>
      </c>
      <c r="C98" s="73" t="s">
        <v>1879</v>
      </c>
      <c r="D98" s="73" t="s">
        <v>238</v>
      </c>
      <c r="E98" s="73"/>
      <c r="F98" s="95">
        <v>43345</v>
      </c>
      <c r="G98" s="83">
        <v>7.9900000000000393</v>
      </c>
      <c r="H98" s="86" t="s">
        <v>134</v>
      </c>
      <c r="I98" s="87">
        <v>4.8000000000000001E-2</v>
      </c>
      <c r="J98" s="87">
        <v>4.8500000000000293E-2</v>
      </c>
      <c r="K98" s="83">
        <v>17142178.849260002</v>
      </c>
      <c r="L98" s="85">
        <v>111.59798000000001</v>
      </c>
      <c r="M98" s="83">
        <v>19130.325245477001</v>
      </c>
      <c r="N98" s="73"/>
      <c r="O98" s="84">
        <f t="shared" si="2"/>
        <v>1.2602814357907458E-2</v>
      </c>
      <c r="P98" s="84">
        <f>M98/'סכום נכסי הקרן'!$C$42</f>
        <v>3.3357293602918423E-3</v>
      </c>
    </row>
    <row r="99" spans="2:16">
      <c r="B99" s="76" t="s">
        <v>1880</v>
      </c>
      <c r="C99" s="73" t="s">
        <v>1881</v>
      </c>
      <c r="D99" s="73" t="s">
        <v>238</v>
      </c>
      <c r="E99" s="73"/>
      <c r="F99" s="95">
        <v>43375</v>
      </c>
      <c r="G99" s="83">
        <v>7.8799999999997032</v>
      </c>
      <c r="H99" s="86" t="s">
        <v>134</v>
      </c>
      <c r="I99" s="87">
        <v>4.8000000000000001E-2</v>
      </c>
      <c r="J99" s="87">
        <v>4.8499999999997712E-2</v>
      </c>
      <c r="K99" s="83">
        <v>6155799.189096001</v>
      </c>
      <c r="L99" s="85">
        <v>113.71819000000001</v>
      </c>
      <c r="M99" s="83">
        <v>7000.2634097160008</v>
      </c>
      <c r="N99" s="73"/>
      <c r="O99" s="84">
        <f t="shared" si="2"/>
        <v>4.6116842801698669E-3</v>
      </c>
      <c r="P99" s="84">
        <f>M99/'סכום נכסי הקרן'!$C$42</f>
        <v>1.2206266169513891E-3</v>
      </c>
    </row>
    <row r="100" spans="2:16">
      <c r="B100" s="76" t="s">
        <v>1882</v>
      </c>
      <c r="C100" s="73" t="s">
        <v>1883</v>
      </c>
      <c r="D100" s="73" t="s">
        <v>238</v>
      </c>
      <c r="E100" s="73"/>
      <c r="F100" s="95">
        <v>43405</v>
      </c>
      <c r="G100" s="83">
        <v>7.9599999991092467</v>
      </c>
      <c r="H100" s="86" t="s">
        <v>134</v>
      </c>
      <c r="I100" s="87">
        <v>4.8000000000000001E-2</v>
      </c>
      <c r="J100" s="87">
        <v>4.849999999522811E-2</v>
      </c>
      <c r="K100" s="83">
        <v>4165.5035040000012</v>
      </c>
      <c r="L100" s="85">
        <v>113.194228</v>
      </c>
      <c r="M100" s="83">
        <v>4.7151095450000016</v>
      </c>
      <c r="N100" s="73"/>
      <c r="O100" s="84">
        <f t="shared" si="2"/>
        <v>3.1062540500654636E-6</v>
      </c>
      <c r="P100" s="84">
        <f>M100/'סכום נכסי הקרן'!$C$42</f>
        <v>8.2216737794186101E-7</v>
      </c>
    </row>
    <row r="101" spans="2:16">
      <c r="B101" s="76" t="s">
        <v>1884</v>
      </c>
      <c r="C101" s="73" t="s">
        <v>1885</v>
      </c>
      <c r="D101" s="73" t="s">
        <v>238</v>
      </c>
      <c r="E101" s="73"/>
      <c r="F101" s="95">
        <v>43435</v>
      </c>
      <c r="G101" s="83">
        <v>8.0399999999997558</v>
      </c>
      <c r="H101" s="86" t="s">
        <v>134</v>
      </c>
      <c r="I101" s="87">
        <v>4.8000000000000001E-2</v>
      </c>
      <c r="J101" s="87">
        <v>4.8599999999998575E-2</v>
      </c>
      <c r="K101" s="83">
        <v>7122014.8931760006</v>
      </c>
      <c r="L101" s="85">
        <v>112.351983</v>
      </c>
      <c r="M101" s="83">
        <v>8001.7249833490014</v>
      </c>
      <c r="N101" s="73"/>
      <c r="O101" s="84">
        <f t="shared" si="2"/>
        <v>5.2714343961308393E-3</v>
      </c>
      <c r="P101" s="84">
        <f>M101/'סכום נכסי הקרן'!$C$42</f>
        <v>1.3952501391082586E-3</v>
      </c>
    </row>
    <row r="102" spans="2:16">
      <c r="B102" s="76" t="s">
        <v>1886</v>
      </c>
      <c r="C102" s="73" t="s">
        <v>1887</v>
      </c>
      <c r="D102" s="73" t="s">
        <v>238</v>
      </c>
      <c r="E102" s="73"/>
      <c r="F102" s="95">
        <v>43497</v>
      </c>
      <c r="G102" s="83">
        <v>8.2099999999999831</v>
      </c>
      <c r="H102" s="86" t="s">
        <v>134</v>
      </c>
      <c r="I102" s="87">
        <v>4.8000000000000001E-2</v>
      </c>
      <c r="J102" s="87">
        <v>4.8599999999999553E-2</v>
      </c>
      <c r="K102" s="83">
        <v>10749127.069284</v>
      </c>
      <c r="L102" s="85">
        <v>112.144031</v>
      </c>
      <c r="M102" s="83">
        <v>12054.504394339003</v>
      </c>
      <c r="N102" s="73"/>
      <c r="O102" s="84">
        <f t="shared" si="2"/>
        <v>7.9413537986947128E-3</v>
      </c>
      <c r="P102" s="84">
        <f>M102/'סכום נכסי הקרן'!$C$42</f>
        <v>2.1019278928083389E-3</v>
      </c>
    </row>
    <row r="103" spans="2:16">
      <c r="B103" s="76" t="s">
        <v>1888</v>
      </c>
      <c r="C103" s="73" t="s">
        <v>1889</v>
      </c>
      <c r="D103" s="73" t="s">
        <v>238</v>
      </c>
      <c r="E103" s="73"/>
      <c r="F103" s="95">
        <v>43525</v>
      </c>
      <c r="G103" s="83">
        <v>8.2900000000000151</v>
      </c>
      <c r="H103" s="86" t="s">
        <v>134</v>
      </c>
      <c r="I103" s="87">
        <v>4.8000000000000001E-2</v>
      </c>
      <c r="J103" s="87">
        <v>4.869999999999991E-2</v>
      </c>
      <c r="K103" s="83">
        <v>16867436.726844002</v>
      </c>
      <c r="L103" s="85">
        <v>111.744664</v>
      </c>
      <c r="M103" s="83">
        <v>18848.460430368003</v>
      </c>
      <c r="N103" s="73"/>
      <c r="O103" s="84">
        <f t="shared" si="2"/>
        <v>1.2417125411521955E-2</v>
      </c>
      <c r="P103" s="84">
        <f>M103/'סכום נכסי הקרן'!$C$42</f>
        <v>3.2865809675004225E-3</v>
      </c>
    </row>
    <row r="104" spans="2:16">
      <c r="B104" s="76" t="s">
        <v>1890</v>
      </c>
      <c r="C104" s="73" t="s">
        <v>1891</v>
      </c>
      <c r="D104" s="73" t="s">
        <v>238</v>
      </c>
      <c r="E104" s="73"/>
      <c r="F104" s="95">
        <v>43556</v>
      </c>
      <c r="G104" s="83">
        <v>8.1800000000003408</v>
      </c>
      <c r="H104" s="86" t="s">
        <v>134</v>
      </c>
      <c r="I104" s="87">
        <v>4.8000000000000001E-2</v>
      </c>
      <c r="J104" s="87">
        <v>4.8700000000001582E-2</v>
      </c>
      <c r="K104" s="83">
        <v>7468974.1687320005</v>
      </c>
      <c r="L104" s="85">
        <v>113.839721</v>
      </c>
      <c r="M104" s="83">
        <v>8502.6593217950012</v>
      </c>
      <c r="N104" s="73"/>
      <c r="O104" s="84">
        <f t="shared" si="2"/>
        <v>5.6014435513295343E-3</v>
      </c>
      <c r="P104" s="84">
        <f>M104/'סכום נכסי הקרן'!$C$42</f>
        <v>1.4825973932135052E-3</v>
      </c>
    </row>
    <row r="105" spans="2:16">
      <c r="B105" s="76" t="s">
        <v>1892</v>
      </c>
      <c r="C105" s="73" t="s">
        <v>1893</v>
      </c>
      <c r="D105" s="73" t="s">
        <v>238</v>
      </c>
      <c r="E105" s="73"/>
      <c r="F105" s="95">
        <v>43586</v>
      </c>
      <c r="G105" s="83">
        <v>8.2600000000001632</v>
      </c>
      <c r="H105" s="86" t="s">
        <v>134</v>
      </c>
      <c r="I105" s="87">
        <v>4.8000000000000001E-2</v>
      </c>
      <c r="J105" s="87">
        <v>4.8500000000001001E-2</v>
      </c>
      <c r="K105" s="83">
        <v>18196368.176256005</v>
      </c>
      <c r="L105" s="85">
        <v>112.97477499999999</v>
      </c>
      <c r="M105" s="83">
        <v>20557.305961287002</v>
      </c>
      <c r="N105" s="73"/>
      <c r="O105" s="84">
        <f t="shared" si="2"/>
        <v>1.35428910593174E-2</v>
      </c>
      <c r="P105" s="84">
        <f>M105/'סכום נכסי הקרן'!$C$42</f>
        <v>3.584550089119916E-3</v>
      </c>
    </row>
    <row r="106" spans="2:16">
      <c r="B106" s="76" t="s">
        <v>1894</v>
      </c>
      <c r="C106" s="73" t="s">
        <v>1895</v>
      </c>
      <c r="D106" s="73" t="s">
        <v>238</v>
      </c>
      <c r="E106" s="73"/>
      <c r="F106" s="95">
        <v>43617</v>
      </c>
      <c r="G106" s="83">
        <v>8.3500000007114714</v>
      </c>
      <c r="H106" s="86" t="s">
        <v>134</v>
      </c>
      <c r="I106" s="87">
        <v>4.8000000000000001E-2</v>
      </c>
      <c r="J106" s="87">
        <v>4.8500000004190864E-2</v>
      </c>
      <c r="K106" s="83">
        <v>4572.9984120000008</v>
      </c>
      <c r="L106" s="85">
        <v>112.184653</v>
      </c>
      <c r="M106" s="83">
        <v>5.1302024210000008</v>
      </c>
      <c r="N106" s="73"/>
      <c r="O106" s="84">
        <f t="shared" si="2"/>
        <v>3.3797119442930981E-6</v>
      </c>
      <c r="P106" s="84">
        <f>M106/'סכום נכסי הקרן'!$C$42</f>
        <v>8.9454657045185504E-7</v>
      </c>
    </row>
    <row r="107" spans="2:16">
      <c r="B107" s="76" t="s">
        <v>1896</v>
      </c>
      <c r="C107" s="73" t="s">
        <v>1897</v>
      </c>
      <c r="D107" s="73" t="s">
        <v>238</v>
      </c>
      <c r="E107" s="73"/>
      <c r="F107" s="95">
        <v>43647</v>
      </c>
      <c r="G107" s="83">
        <v>8.4300000000000654</v>
      </c>
      <c r="H107" s="86" t="s">
        <v>134</v>
      </c>
      <c r="I107" s="87">
        <v>4.8000000000000001E-2</v>
      </c>
      <c r="J107" s="87">
        <v>4.8499999999999849E-2</v>
      </c>
      <c r="K107" s="83">
        <v>5647969.9793039998</v>
      </c>
      <c r="L107" s="85">
        <v>110.971515</v>
      </c>
      <c r="M107" s="83">
        <v>6267.6378586060009</v>
      </c>
      <c r="N107" s="73"/>
      <c r="O107" s="84">
        <f t="shared" si="2"/>
        <v>4.1290399081573221E-3</v>
      </c>
      <c r="P107" s="84">
        <f>M107/'סכום נכסי הקרן'!$C$42</f>
        <v>1.0928796743574353E-3</v>
      </c>
    </row>
    <row r="108" spans="2:16">
      <c r="B108" s="76" t="s">
        <v>1898</v>
      </c>
      <c r="C108" s="73" t="s">
        <v>1899</v>
      </c>
      <c r="D108" s="73" t="s">
        <v>238</v>
      </c>
      <c r="E108" s="73"/>
      <c r="F108" s="95">
        <v>43678</v>
      </c>
      <c r="G108" s="83">
        <v>8.5200000000000227</v>
      </c>
      <c r="H108" s="86" t="s">
        <v>134</v>
      </c>
      <c r="I108" s="87">
        <v>4.8000000000000001E-2</v>
      </c>
      <c r="J108" s="87">
        <v>4.8499999999999897E-2</v>
      </c>
      <c r="K108" s="83">
        <v>12685905.089796001</v>
      </c>
      <c r="L108" s="85">
        <v>111.19022699999999</v>
      </c>
      <c r="M108" s="83">
        <v>14105.486691459002</v>
      </c>
      <c r="N108" s="73"/>
      <c r="O108" s="84">
        <f t="shared" si="2"/>
        <v>9.2925147857808692E-3</v>
      </c>
      <c r="P108" s="84">
        <f>M108/'סכום נכסי הקרן'!$C$42</f>
        <v>2.4595549471397617E-3</v>
      </c>
    </row>
    <row r="109" spans="2:16">
      <c r="B109" s="76" t="s">
        <v>1900</v>
      </c>
      <c r="C109" s="73" t="s">
        <v>1901</v>
      </c>
      <c r="D109" s="73" t="s">
        <v>238</v>
      </c>
      <c r="E109" s="73"/>
      <c r="F109" s="95">
        <v>43709</v>
      </c>
      <c r="G109" s="83">
        <v>8.599999999704222</v>
      </c>
      <c r="H109" s="86" t="s">
        <v>134</v>
      </c>
      <c r="I109" s="87">
        <v>4.8000000000000001E-2</v>
      </c>
      <c r="J109" s="87">
        <v>4.8499999997863821E-2</v>
      </c>
      <c r="K109" s="83">
        <v>5478.542652000001</v>
      </c>
      <c r="L109" s="85">
        <v>111.08166900000001</v>
      </c>
      <c r="M109" s="83">
        <v>6.0856566380000015</v>
      </c>
      <c r="N109" s="73"/>
      <c r="O109" s="84">
        <f t="shared" si="2"/>
        <v>4.0091530003032567E-6</v>
      </c>
      <c r="P109" s="84">
        <f>M109/'סכום נכסי הקרן'!$C$42</f>
        <v>1.0611478510450896E-6</v>
      </c>
    </row>
    <row r="110" spans="2:16">
      <c r="B110" s="76" t="s">
        <v>1902</v>
      </c>
      <c r="C110" s="73" t="s">
        <v>1903</v>
      </c>
      <c r="D110" s="73" t="s">
        <v>238</v>
      </c>
      <c r="E110" s="73"/>
      <c r="F110" s="95">
        <v>43740</v>
      </c>
      <c r="G110" s="83">
        <v>8.480000000000155</v>
      </c>
      <c r="H110" s="86" t="s">
        <v>134</v>
      </c>
      <c r="I110" s="87">
        <v>4.8000000000000001E-2</v>
      </c>
      <c r="J110" s="87">
        <v>4.8500000000000695E-2</v>
      </c>
      <c r="K110" s="83">
        <v>14474400.241008002</v>
      </c>
      <c r="L110" s="85">
        <v>113.039812</v>
      </c>
      <c r="M110" s="83">
        <v>16361.834758801002</v>
      </c>
      <c r="N110" s="73"/>
      <c r="O110" s="84">
        <f t="shared" si="2"/>
        <v>1.0778968123852459E-2</v>
      </c>
      <c r="P110" s="84">
        <f>M110/'סכום נכסי הקרן'!$C$42</f>
        <v>2.8529913575870945E-3</v>
      </c>
    </row>
    <row r="111" spans="2:16">
      <c r="B111" s="76" t="s">
        <v>1904</v>
      </c>
      <c r="C111" s="73" t="s">
        <v>1905</v>
      </c>
      <c r="D111" s="73" t="s">
        <v>238</v>
      </c>
      <c r="E111" s="73"/>
      <c r="F111" s="95">
        <v>43770</v>
      </c>
      <c r="G111" s="83">
        <v>8.5600000000000858</v>
      </c>
      <c r="H111" s="86" t="s">
        <v>134</v>
      </c>
      <c r="I111" s="87">
        <v>4.8000000000000001E-2</v>
      </c>
      <c r="J111" s="87">
        <v>4.8500000000000695E-2</v>
      </c>
      <c r="K111" s="83">
        <v>21007086.942792002</v>
      </c>
      <c r="L111" s="85">
        <v>112.832279</v>
      </c>
      <c r="M111" s="83">
        <v>23702.775007691005</v>
      </c>
      <c r="N111" s="73"/>
      <c r="O111" s="84">
        <f t="shared" si="2"/>
        <v>1.5615085962001889E-2</v>
      </c>
      <c r="P111" s="84">
        <f>M111/'סכום נכסי הקרן'!$C$42</f>
        <v>4.1330213417171378E-3</v>
      </c>
    </row>
    <row r="112" spans="2:16">
      <c r="B112" s="76" t="s">
        <v>1906</v>
      </c>
      <c r="C112" s="73" t="s">
        <v>1907</v>
      </c>
      <c r="D112" s="73" t="s">
        <v>238</v>
      </c>
      <c r="E112" s="73"/>
      <c r="F112" s="95">
        <v>43800</v>
      </c>
      <c r="G112" s="83">
        <v>8.6399999999996471</v>
      </c>
      <c r="H112" s="86" t="s">
        <v>134</v>
      </c>
      <c r="I112" s="87">
        <v>4.8000000000000001E-2</v>
      </c>
      <c r="J112" s="87">
        <v>4.849999999999853E-2</v>
      </c>
      <c r="K112" s="83">
        <v>9415984.8391560018</v>
      </c>
      <c r="L112" s="85">
        <v>111.957993</v>
      </c>
      <c r="M112" s="83">
        <v>10541.947612123002</v>
      </c>
      <c r="N112" s="73"/>
      <c r="O112" s="84">
        <f t="shared" si="2"/>
        <v>6.9449006758410337E-3</v>
      </c>
      <c r="P112" s="84">
        <f>M112/'סכום נכסי הקרן'!$C$42</f>
        <v>1.8381853791393998E-3</v>
      </c>
    </row>
    <row r="113" spans="2:16">
      <c r="B113" s="76" t="s">
        <v>1908</v>
      </c>
      <c r="C113" s="73" t="s">
        <v>1909</v>
      </c>
      <c r="D113" s="73" t="s">
        <v>238</v>
      </c>
      <c r="E113" s="73"/>
      <c r="F113" s="95">
        <v>43831</v>
      </c>
      <c r="G113" s="83">
        <v>8.7300000000001674</v>
      </c>
      <c r="H113" s="86" t="s">
        <v>134</v>
      </c>
      <c r="I113" s="87">
        <v>4.8000000000000001E-2</v>
      </c>
      <c r="J113" s="87">
        <v>4.8600000000000948E-2</v>
      </c>
      <c r="K113" s="83">
        <v>12695639.690376002</v>
      </c>
      <c r="L113" s="85">
        <v>111.92920599999999</v>
      </c>
      <c r="M113" s="83">
        <v>14210.128664031003</v>
      </c>
      <c r="N113" s="73"/>
      <c r="O113" s="84">
        <f t="shared" si="2"/>
        <v>9.3614515831143066E-3</v>
      </c>
      <c r="P113" s="84">
        <f>M113/'סכום נכסי הקרן'!$C$42</f>
        <v>2.4778012286717395E-3</v>
      </c>
    </row>
    <row r="114" spans="2:16">
      <c r="B114" s="76" t="s">
        <v>1910</v>
      </c>
      <c r="C114" s="73" t="s">
        <v>1911</v>
      </c>
      <c r="D114" s="73" t="s">
        <v>238</v>
      </c>
      <c r="E114" s="73"/>
      <c r="F114" s="95">
        <v>43863</v>
      </c>
      <c r="G114" s="83">
        <v>8.8100000000000271</v>
      </c>
      <c r="H114" s="86" t="s">
        <v>134</v>
      </c>
      <c r="I114" s="87">
        <v>4.8000000000000001E-2</v>
      </c>
      <c r="J114" s="87">
        <v>4.8800000000000093E-2</v>
      </c>
      <c r="K114" s="83">
        <v>13589004.360348001</v>
      </c>
      <c r="L114" s="85">
        <v>111.27704900000001</v>
      </c>
      <c r="M114" s="83">
        <v>15121.442981218002</v>
      </c>
      <c r="N114" s="73"/>
      <c r="O114" s="84">
        <f t="shared" si="2"/>
        <v>9.9618138359163794E-3</v>
      </c>
      <c r="P114" s="84">
        <f>M114/'סכום נכסי הקרן'!$C$42</f>
        <v>2.6367058936624045E-3</v>
      </c>
    </row>
    <row r="115" spans="2:16">
      <c r="B115" s="76" t="s">
        <v>1912</v>
      </c>
      <c r="C115" s="73" t="s">
        <v>1913</v>
      </c>
      <c r="D115" s="73" t="s">
        <v>238</v>
      </c>
      <c r="E115" s="73"/>
      <c r="F115" s="95">
        <v>43891</v>
      </c>
      <c r="G115" s="83">
        <v>8.8899999999596098</v>
      </c>
      <c r="H115" s="86" t="s">
        <v>134</v>
      </c>
      <c r="I115" s="87">
        <v>4.8000000000000001E-2</v>
      </c>
      <c r="J115" s="87">
        <v>4.8499999999804561E-2</v>
      </c>
      <c r="K115" s="83">
        <v>6882.1362240000008</v>
      </c>
      <c r="L115" s="85">
        <v>111.518961</v>
      </c>
      <c r="M115" s="83">
        <v>7.6748867790000013</v>
      </c>
      <c r="N115" s="73"/>
      <c r="O115" s="84">
        <f t="shared" si="2"/>
        <v>5.0561175543298284E-6</v>
      </c>
      <c r="P115" s="84">
        <f>M115/'סכום נכסי הקרן'!$C$42</f>
        <v>1.3382597962718349E-6</v>
      </c>
    </row>
    <row r="116" spans="2:16">
      <c r="B116" s="76" t="s">
        <v>1914</v>
      </c>
      <c r="C116" s="73" t="s">
        <v>1915</v>
      </c>
      <c r="D116" s="73" t="s">
        <v>238</v>
      </c>
      <c r="E116" s="73"/>
      <c r="F116" s="95">
        <v>44045</v>
      </c>
      <c r="G116" s="83">
        <v>9.1100000000016585</v>
      </c>
      <c r="H116" s="86" t="s">
        <v>134</v>
      </c>
      <c r="I116" s="87">
        <v>4.8000000000000001E-2</v>
      </c>
      <c r="J116" s="87">
        <v>4.8500000000008744E-2</v>
      </c>
      <c r="K116" s="83">
        <v>1881041.7725400003</v>
      </c>
      <c r="L116" s="85">
        <v>112.398383</v>
      </c>
      <c r="M116" s="83">
        <v>2114.2605441590003</v>
      </c>
      <c r="N116" s="73"/>
      <c r="O116" s="84">
        <f t="shared" si="2"/>
        <v>1.3928478894306377E-3</v>
      </c>
      <c r="P116" s="84">
        <f>M116/'סכום נכסי הקרן'!$C$42</f>
        <v>3.6866079807635455E-4</v>
      </c>
    </row>
    <row r="117" spans="2:16">
      <c r="B117" s="76" t="s">
        <v>1916</v>
      </c>
      <c r="C117" s="73" t="s">
        <v>1917</v>
      </c>
      <c r="D117" s="73" t="s">
        <v>238</v>
      </c>
      <c r="E117" s="73"/>
      <c r="F117" s="95">
        <v>44075</v>
      </c>
      <c r="G117" s="83">
        <v>9.1900000000001061</v>
      </c>
      <c r="H117" s="86" t="s">
        <v>134</v>
      </c>
      <c r="I117" s="87">
        <v>4.8000000000000001E-2</v>
      </c>
      <c r="J117" s="87">
        <v>4.860000000000049E-2</v>
      </c>
      <c r="K117" s="83">
        <v>24851393.904864002</v>
      </c>
      <c r="L117" s="85">
        <v>111.70957199999999</v>
      </c>
      <c r="M117" s="83">
        <v>27761.385811174005</v>
      </c>
      <c r="N117" s="73"/>
      <c r="O117" s="84">
        <f t="shared" si="2"/>
        <v>1.8288847011589233E-2</v>
      </c>
      <c r="P117" s="84">
        <f>M117/'סכום נכסי הקרן'!$C$42</f>
        <v>4.8407159075675955E-3</v>
      </c>
    </row>
    <row r="118" spans="2:16">
      <c r="B118" s="76" t="s">
        <v>1918</v>
      </c>
      <c r="C118" s="73" t="s">
        <v>1919</v>
      </c>
      <c r="D118" s="73" t="s">
        <v>238</v>
      </c>
      <c r="E118" s="73"/>
      <c r="F118" s="95">
        <v>44166</v>
      </c>
      <c r="G118" s="83">
        <v>9.2200000000000646</v>
      </c>
      <c r="H118" s="86" t="s">
        <v>134</v>
      </c>
      <c r="I118" s="87">
        <v>4.8000000000000001E-2</v>
      </c>
      <c r="J118" s="87">
        <v>4.8500000000000369E-2</v>
      </c>
      <c r="K118" s="83">
        <v>45366543.93927601</v>
      </c>
      <c r="L118" s="85">
        <v>112.834079</v>
      </c>
      <c r="M118" s="83">
        <v>51188.921947026007</v>
      </c>
      <c r="N118" s="73"/>
      <c r="O118" s="84">
        <f t="shared" si="2"/>
        <v>3.3722609114150363E-2</v>
      </c>
      <c r="P118" s="84">
        <f>M118/'סכום נכסי הקרן'!$C$42</f>
        <v>8.9257442134055322E-3</v>
      </c>
    </row>
    <row r="119" spans="2:16">
      <c r="B119" s="76" t="s">
        <v>1920</v>
      </c>
      <c r="C119" s="73" t="s">
        <v>1921</v>
      </c>
      <c r="D119" s="73" t="s">
        <v>238</v>
      </c>
      <c r="E119" s="73"/>
      <c r="F119" s="95">
        <v>44197</v>
      </c>
      <c r="G119" s="83">
        <v>9.3000000000001233</v>
      </c>
      <c r="H119" s="86" t="s">
        <v>134</v>
      </c>
      <c r="I119" s="87">
        <v>4.8000000000000001E-2</v>
      </c>
      <c r="J119" s="87">
        <v>4.8500000000000681E-2</v>
      </c>
      <c r="K119" s="83">
        <v>13682365.971492002</v>
      </c>
      <c r="L119" s="85">
        <v>112.612784</v>
      </c>
      <c r="M119" s="83">
        <v>15408.093238587004</v>
      </c>
      <c r="N119" s="73"/>
      <c r="O119" s="84">
        <f t="shared" si="2"/>
        <v>1.0150655370647842E-2</v>
      </c>
      <c r="P119" s="84">
        <f>M119/'סכום נכסי הקרן'!$C$42</f>
        <v>2.6866887176537038E-3</v>
      </c>
    </row>
    <row r="120" spans="2:16">
      <c r="B120" s="76" t="s">
        <v>1922</v>
      </c>
      <c r="C120" s="73" t="s">
        <v>1923</v>
      </c>
      <c r="D120" s="73" t="s">
        <v>238</v>
      </c>
      <c r="E120" s="73"/>
      <c r="F120" s="95">
        <v>44228</v>
      </c>
      <c r="G120" s="83">
        <v>9.3900000000000841</v>
      </c>
      <c r="H120" s="86" t="s">
        <v>134</v>
      </c>
      <c r="I120" s="87">
        <v>4.8000000000000001E-2</v>
      </c>
      <c r="J120" s="87">
        <v>4.8500000000000501E-2</v>
      </c>
      <c r="K120" s="83">
        <v>25010679.136680003</v>
      </c>
      <c r="L120" s="85">
        <v>112.301147</v>
      </c>
      <c r="M120" s="83">
        <v>28087.279550076004</v>
      </c>
      <c r="N120" s="73"/>
      <c r="O120" s="84">
        <f t="shared" si="2"/>
        <v>1.8503541651595803E-2</v>
      </c>
      <c r="P120" s="84">
        <f>M120/'סכום נכסי הקרן'!$C$42</f>
        <v>4.8975415652206299E-3</v>
      </c>
    </row>
    <row r="121" spans="2:16">
      <c r="B121" s="76" t="s">
        <v>1924</v>
      </c>
      <c r="C121" s="73" t="s">
        <v>1925</v>
      </c>
      <c r="D121" s="73" t="s">
        <v>238</v>
      </c>
      <c r="E121" s="73"/>
      <c r="F121" s="95">
        <v>44256</v>
      </c>
      <c r="G121" s="83">
        <v>9.4699999999998816</v>
      </c>
      <c r="H121" s="86" t="s">
        <v>134</v>
      </c>
      <c r="I121" s="87">
        <v>4.8000000000000001E-2</v>
      </c>
      <c r="J121" s="87">
        <v>4.849999999999971E-2</v>
      </c>
      <c r="K121" s="83">
        <v>9487975.6062360015</v>
      </c>
      <c r="L121" s="85">
        <v>111.970598</v>
      </c>
      <c r="M121" s="83">
        <v>10623.742979258002</v>
      </c>
      <c r="N121" s="73"/>
      <c r="O121" s="84">
        <f t="shared" si="2"/>
        <v>6.9987864208093803E-3</v>
      </c>
      <c r="P121" s="84">
        <f>M121/'סכום נכסי הקרן'!$C$42</f>
        <v>1.8524479284785743E-3</v>
      </c>
    </row>
    <row r="122" spans="2:16">
      <c r="B122" s="76" t="s">
        <v>1926</v>
      </c>
      <c r="C122" s="73" t="s">
        <v>1927</v>
      </c>
      <c r="D122" s="73" t="s">
        <v>238</v>
      </c>
      <c r="E122" s="73"/>
      <c r="F122" s="95">
        <v>44287</v>
      </c>
      <c r="G122" s="83">
        <v>9.3299999999998153</v>
      </c>
      <c r="H122" s="86" t="s">
        <v>134</v>
      </c>
      <c r="I122" s="87">
        <v>4.8000000000000001E-2</v>
      </c>
      <c r="J122" s="87">
        <v>4.849999999999928E-2</v>
      </c>
      <c r="K122" s="83">
        <v>13275912.439368002</v>
      </c>
      <c r="L122" s="85">
        <v>113.863924</v>
      </c>
      <c r="M122" s="83">
        <v>15116.474863066003</v>
      </c>
      <c r="N122" s="73"/>
      <c r="O122" s="84">
        <f t="shared" si="2"/>
        <v>9.9585409030219108E-3</v>
      </c>
      <c r="P122" s="84">
        <f>M122/'סכום נכסי הקרן'!$C$42</f>
        <v>2.6358396095102865E-3</v>
      </c>
    </row>
    <row r="123" spans="2:16">
      <c r="B123" s="76" t="s">
        <v>1928</v>
      </c>
      <c r="C123" s="73" t="s">
        <v>1929</v>
      </c>
      <c r="D123" s="73" t="s">
        <v>238</v>
      </c>
      <c r="E123" s="73"/>
      <c r="F123" s="95">
        <v>44318</v>
      </c>
      <c r="G123" s="83">
        <v>9.410000000000192</v>
      </c>
      <c r="H123" s="86" t="s">
        <v>134</v>
      </c>
      <c r="I123" s="87">
        <v>4.8000000000000001E-2</v>
      </c>
      <c r="J123" s="87">
        <v>4.8500000000000869E-2</v>
      </c>
      <c r="K123" s="83">
        <v>20927082.109188005</v>
      </c>
      <c r="L123" s="85">
        <v>112.723364</v>
      </c>
      <c r="M123" s="83">
        <v>23589.711037667003</v>
      </c>
      <c r="N123" s="73"/>
      <c r="O123" s="84">
        <f t="shared" si="2"/>
        <v>1.5540600860128494E-2</v>
      </c>
      <c r="P123" s="84">
        <f>M123/'סכום נכסי הקרן'!$C$42</f>
        <v>4.1133065276948615E-3</v>
      </c>
    </row>
    <row r="124" spans="2:16">
      <c r="B124" s="76" t="s">
        <v>1930</v>
      </c>
      <c r="C124" s="73" t="s">
        <v>1931</v>
      </c>
      <c r="D124" s="73" t="s">
        <v>238</v>
      </c>
      <c r="E124" s="73"/>
      <c r="F124" s="95">
        <v>44348</v>
      </c>
      <c r="G124" s="83">
        <v>9.4900000000001903</v>
      </c>
      <c r="H124" s="86" t="s">
        <v>134</v>
      </c>
      <c r="I124" s="87">
        <v>4.8000000000000001E-2</v>
      </c>
      <c r="J124" s="87">
        <v>4.8500000000000938E-2</v>
      </c>
      <c r="K124" s="83">
        <v>16858924.610988002</v>
      </c>
      <c r="L124" s="85">
        <v>111.95896399999999</v>
      </c>
      <c r="M124" s="83">
        <v>18875.077368405</v>
      </c>
      <c r="N124" s="73"/>
      <c r="O124" s="84">
        <f t="shared" si="2"/>
        <v>1.2434660310931756E-2</v>
      </c>
      <c r="P124" s="84">
        <f>M124/'סכום נכסי הקרן'!$C$42</f>
        <v>3.2912221275722864E-3</v>
      </c>
    </row>
    <row r="125" spans="2:16">
      <c r="B125" s="76" t="s">
        <v>1932</v>
      </c>
      <c r="C125" s="73" t="s">
        <v>1933</v>
      </c>
      <c r="D125" s="73" t="s">
        <v>238</v>
      </c>
      <c r="E125" s="73"/>
      <c r="F125" s="95">
        <v>44378</v>
      </c>
      <c r="G125" s="83">
        <v>9.5799999999992522</v>
      </c>
      <c r="H125" s="86" t="s">
        <v>134</v>
      </c>
      <c r="I125" s="87">
        <v>4.8000000000000001E-2</v>
      </c>
      <c r="J125" s="87">
        <v>4.8499999999996837E-2</v>
      </c>
      <c r="K125" s="83">
        <v>5112657.5018280009</v>
      </c>
      <c r="L125" s="85">
        <v>111.077648</v>
      </c>
      <c r="M125" s="83">
        <v>5679.0197085280006</v>
      </c>
      <c r="N125" s="73"/>
      <c r="O125" s="84">
        <f t="shared" si="2"/>
        <v>3.7412657758339918E-3</v>
      </c>
      <c r="P125" s="84">
        <f>M125/'סכום נכסי הקרן'!$C$42</f>
        <v>9.9024311068060598E-4</v>
      </c>
    </row>
    <row r="126" spans="2:16">
      <c r="B126" s="76" t="s">
        <v>1934</v>
      </c>
      <c r="C126" s="73" t="s">
        <v>1935</v>
      </c>
      <c r="D126" s="73" t="s">
        <v>238</v>
      </c>
      <c r="E126" s="73"/>
      <c r="F126" s="95">
        <v>44409</v>
      </c>
      <c r="G126" s="83">
        <v>9.6600000000005775</v>
      </c>
      <c r="H126" s="86" t="s">
        <v>134</v>
      </c>
      <c r="I126" s="87">
        <v>4.8000000000000001E-2</v>
      </c>
      <c r="J126" s="87">
        <v>4.8600000000003529E-2</v>
      </c>
      <c r="K126" s="83">
        <v>6472151.0693400018</v>
      </c>
      <c r="L126" s="85">
        <v>110.41160499999999</v>
      </c>
      <c r="M126" s="83">
        <v>7146.0058837680008</v>
      </c>
      <c r="N126" s="73"/>
      <c r="O126" s="84">
        <f t="shared" si="2"/>
        <v>4.7076975638422796E-3</v>
      </c>
      <c r="P126" s="84">
        <f>M126/'סכום נכסי הקרן'!$C$42</f>
        <v>1.2460395382425089E-3</v>
      </c>
    </row>
    <row r="127" spans="2:16">
      <c r="B127" s="76" t="s">
        <v>1936</v>
      </c>
      <c r="C127" s="73" t="s">
        <v>1937</v>
      </c>
      <c r="D127" s="73" t="s">
        <v>238</v>
      </c>
      <c r="E127" s="73"/>
      <c r="F127" s="95">
        <v>44440</v>
      </c>
      <c r="G127" s="83">
        <v>9.7499999999998792</v>
      </c>
      <c r="H127" s="86" t="s">
        <v>134</v>
      </c>
      <c r="I127" s="87">
        <v>4.8000000000000001E-2</v>
      </c>
      <c r="J127" s="87">
        <v>4.8499999999999377E-2</v>
      </c>
      <c r="K127" s="83">
        <v>18961869.999540005</v>
      </c>
      <c r="L127" s="85">
        <v>109.66166800000001</v>
      </c>
      <c r="M127" s="83">
        <v>20793.902975718003</v>
      </c>
      <c r="N127" s="73"/>
      <c r="O127" s="84">
        <f t="shared" si="2"/>
        <v>1.3698758155785822E-2</v>
      </c>
      <c r="P127" s="84">
        <f>M127/'סכום נכסי הקרן'!$C$42</f>
        <v>3.6258051957356011E-3</v>
      </c>
    </row>
    <row r="128" spans="2:16">
      <c r="B128" s="76" t="s">
        <v>1938</v>
      </c>
      <c r="C128" s="73" t="s">
        <v>1939</v>
      </c>
      <c r="D128" s="73" t="s">
        <v>238</v>
      </c>
      <c r="E128" s="73"/>
      <c r="F128" s="95">
        <v>44501</v>
      </c>
      <c r="G128" s="83">
        <v>9.6800000000000086</v>
      </c>
      <c r="H128" s="86" t="s">
        <v>134</v>
      </c>
      <c r="I128" s="87">
        <v>4.8000000000000001E-2</v>
      </c>
      <c r="J128" s="87">
        <v>4.8500000000000015E-2</v>
      </c>
      <c r="K128" s="83">
        <v>23908450.687752005</v>
      </c>
      <c r="L128" s="85">
        <v>110.86478</v>
      </c>
      <c r="M128" s="83">
        <v>26506.051373707003</v>
      </c>
      <c r="N128" s="73"/>
      <c r="O128" s="84">
        <f t="shared" si="2"/>
        <v>1.7461848689842178E-2</v>
      </c>
      <c r="P128" s="84">
        <f>M128/'סכום נכסי הקרן'!$C$42</f>
        <v>4.6218249119200352E-3</v>
      </c>
    </row>
    <row r="129" spans="2:16">
      <c r="B129" s="76" t="s">
        <v>1940</v>
      </c>
      <c r="C129" s="73" t="s">
        <v>1941</v>
      </c>
      <c r="D129" s="73" t="s">
        <v>238</v>
      </c>
      <c r="E129" s="73"/>
      <c r="F129" s="95">
        <v>44531</v>
      </c>
      <c r="G129" s="83">
        <v>9.7700000000005964</v>
      </c>
      <c r="H129" s="86" t="s">
        <v>134</v>
      </c>
      <c r="I129" s="87">
        <v>4.8000000000000001E-2</v>
      </c>
      <c r="J129" s="87">
        <v>4.8500000000003311E-2</v>
      </c>
      <c r="K129" s="83">
        <v>6852298.5412920006</v>
      </c>
      <c r="L129" s="85">
        <v>110.31950399999999</v>
      </c>
      <c r="M129" s="83">
        <v>7559.4217448500012</v>
      </c>
      <c r="N129" s="73"/>
      <c r="O129" s="84">
        <f t="shared" si="2"/>
        <v>4.9800506620240664E-3</v>
      </c>
      <c r="P129" s="84">
        <f>M129/'סכום נכסי הקרן'!$C$42</f>
        <v>1.3181263118925079E-3</v>
      </c>
    </row>
    <row r="130" spans="2:16">
      <c r="B130" s="76" t="s">
        <v>1942</v>
      </c>
      <c r="C130" s="73" t="s">
        <v>1943</v>
      </c>
      <c r="D130" s="73" t="s">
        <v>238</v>
      </c>
      <c r="E130" s="73"/>
      <c r="F130" s="95">
        <v>44563</v>
      </c>
      <c r="G130" s="83">
        <v>9.8499999999997616</v>
      </c>
      <c r="H130" s="86" t="s">
        <v>134</v>
      </c>
      <c r="I130" s="87">
        <v>4.8000000000000001E-2</v>
      </c>
      <c r="J130" s="87">
        <v>4.8499999999999009E-2</v>
      </c>
      <c r="K130" s="83">
        <v>19684811.243544005</v>
      </c>
      <c r="L130" s="85">
        <v>109.973224</v>
      </c>
      <c r="M130" s="83">
        <v>21648.021591959005</v>
      </c>
      <c r="N130" s="73"/>
      <c r="O130" s="84">
        <f t="shared" si="2"/>
        <v>1.4261440610056334E-2</v>
      </c>
      <c r="P130" s="84">
        <f>M130/'סכום נכסי הקרן'!$C$42</f>
        <v>3.7747367224507866E-3</v>
      </c>
    </row>
    <row r="131" spans="2:16">
      <c r="B131" s="76" t="s">
        <v>1944</v>
      </c>
      <c r="C131" s="73" t="s">
        <v>1945</v>
      </c>
      <c r="D131" s="73" t="s">
        <v>238</v>
      </c>
      <c r="E131" s="73"/>
      <c r="F131" s="95">
        <v>44652</v>
      </c>
      <c r="G131" s="83">
        <v>9.8599999999968446</v>
      </c>
      <c r="H131" s="86" t="s">
        <v>134</v>
      </c>
      <c r="I131" s="87">
        <v>4.8000000000000001E-2</v>
      </c>
      <c r="J131" s="87">
        <v>4.8499999999984354E-2</v>
      </c>
      <c r="K131" s="83">
        <v>1395172.0105680001</v>
      </c>
      <c r="L131" s="85">
        <v>110.013324</v>
      </c>
      <c r="M131" s="83">
        <v>1534.8751094440006</v>
      </c>
      <c r="N131" s="73"/>
      <c r="O131" s="84">
        <f t="shared" si="2"/>
        <v>1.0111561522702856E-3</v>
      </c>
      <c r="P131" s="84">
        <f>M131/'סכום נכסי הקרן'!$C$42</f>
        <v>2.6763413069330936E-4</v>
      </c>
    </row>
    <row r="132" spans="2:16">
      <c r="B132" s="76" t="s">
        <v>1946</v>
      </c>
      <c r="C132" s="73" t="s">
        <v>1947</v>
      </c>
      <c r="D132" s="73" t="s">
        <v>238</v>
      </c>
      <c r="E132" s="73"/>
      <c r="F132" s="95">
        <v>40057</v>
      </c>
      <c r="G132" s="83">
        <v>0.91000000000013404</v>
      </c>
      <c r="H132" s="86" t="s">
        <v>134</v>
      </c>
      <c r="I132" s="87">
        <v>4.8000000000000001E-2</v>
      </c>
      <c r="J132" s="87">
        <v>4.8200000000002678E-2</v>
      </c>
      <c r="K132" s="83">
        <v>4897545.4676160011</v>
      </c>
      <c r="L132" s="85">
        <v>121.85158</v>
      </c>
      <c r="M132" s="83">
        <v>5967.7365351200015</v>
      </c>
      <c r="N132" s="73"/>
      <c r="O132" s="84">
        <f t="shared" si="2"/>
        <v>3.9314687400205748E-3</v>
      </c>
      <c r="P132" s="84">
        <f>M132/'סכום נכסי הקרן'!$C$42</f>
        <v>1.0405862795977642E-3</v>
      </c>
    </row>
    <row r="133" spans="2:16">
      <c r="B133" s="76" t="s">
        <v>1948</v>
      </c>
      <c r="C133" s="73" t="s">
        <v>1949</v>
      </c>
      <c r="D133" s="73" t="s">
        <v>238</v>
      </c>
      <c r="E133" s="73"/>
      <c r="F133" s="95">
        <v>40087</v>
      </c>
      <c r="G133" s="83">
        <v>0.96999999999997499</v>
      </c>
      <c r="H133" s="86" t="s">
        <v>134</v>
      </c>
      <c r="I133" s="87">
        <v>4.8000000000000001E-2</v>
      </c>
      <c r="J133" s="87">
        <v>4.8299999999999184E-2</v>
      </c>
      <c r="K133" s="83">
        <v>4542753.2343840012</v>
      </c>
      <c r="L133" s="85">
        <v>123.691586</v>
      </c>
      <c r="M133" s="83">
        <v>5619.0035374620011</v>
      </c>
      <c r="N133" s="73"/>
      <c r="O133" s="84">
        <f t="shared" si="2"/>
        <v>3.7017278875486875E-3</v>
      </c>
      <c r="P133" s="84">
        <f>M133/'סכום נכסי הקרן'!$C$42</f>
        <v>9.7977817078291726E-4</v>
      </c>
    </row>
    <row r="134" spans="2:16">
      <c r="B134" s="76" t="s">
        <v>1950</v>
      </c>
      <c r="C134" s="73" t="s">
        <v>1951</v>
      </c>
      <c r="D134" s="73" t="s">
        <v>238</v>
      </c>
      <c r="E134" s="73"/>
      <c r="F134" s="95">
        <v>40118</v>
      </c>
      <c r="G134" s="83">
        <v>1.0500000000000653</v>
      </c>
      <c r="H134" s="86" t="s">
        <v>134</v>
      </c>
      <c r="I134" s="87">
        <v>4.8000000000000001E-2</v>
      </c>
      <c r="J134" s="87">
        <v>4.820000000000025E-2</v>
      </c>
      <c r="K134" s="83">
        <v>5561264.1183240004</v>
      </c>
      <c r="L134" s="85">
        <v>123.556091</v>
      </c>
      <c r="M134" s="83">
        <v>6871.2805433510021</v>
      </c>
      <c r="N134" s="73"/>
      <c r="O134" s="84">
        <f t="shared" si="2"/>
        <v>4.5267120123547548E-3</v>
      </c>
      <c r="P134" s="84">
        <f>M134/'סכום נכסי הקרן'!$C$42</f>
        <v>1.1981360461541127E-3</v>
      </c>
    </row>
    <row r="135" spans="2:16">
      <c r="B135" s="76" t="s">
        <v>1952</v>
      </c>
      <c r="C135" s="73" t="s">
        <v>1953</v>
      </c>
      <c r="D135" s="73" t="s">
        <v>238</v>
      </c>
      <c r="E135" s="73"/>
      <c r="F135" s="95">
        <v>39904</v>
      </c>
      <c r="G135" s="83">
        <v>0.49000000000004584</v>
      </c>
      <c r="H135" s="86" t="s">
        <v>134</v>
      </c>
      <c r="I135" s="87">
        <v>4.8000000000000001E-2</v>
      </c>
      <c r="J135" s="87">
        <v>4.8100000000002162E-2</v>
      </c>
      <c r="K135" s="83">
        <v>7076375.4634800013</v>
      </c>
      <c r="L135" s="85">
        <v>129.10226399999999</v>
      </c>
      <c r="M135" s="83">
        <v>9135.7609245420026</v>
      </c>
      <c r="N135" s="73"/>
      <c r="O135" s="84">
        <f t="shared" si="2"/>
        <v>6.0185228151021447E-3</v>
      </c>
      <c r="P135" s="84">
        <f>M135/'סכום נכסי הקרן'!$C$42</f>
        <v>1.59299047734731E-3</v>
      </c>
    </row>
    <row r="136" spans="2:16">
      <c r="B136" s="76" t="s">
        <v>1954</v>
      </c>
      <c r="C136" s="73" t="s">
        <v>1955</v>
      </c>
      <c r="D136" s="73" t="s">
        <v>238</v>
      </c>
      <c r="E136" s="73"/>
      <c r="F136" s="95">
        <v>39965</v>
      </c>
      <c r="G136" s="83">
        <v>0.660000000000038</v>
      </c>
      <c r="H136" s="86" t="s">
        <v>134</v>
      </c>
      <c r="I136" s="87">
        <v>4.8000000000000001E-2</v>
      </c>
      <c r="J136" s="87">
        <v>4.8200000000000756E-2</v>
      </c>
      <c r="K136" s="83">
        <v>3334123.3372560008</v>
      </c>
      <c r="L136" s="85">
        <v>126.20235</v>
      </c>
      <c r="M136" s="83">
        <v>4207.7420106240006</v>
      </c>
      <c r="N136" s="73"/>
      <c r="O136" s="84">
        <f t="shared" si="2"/>
        <v>2.7720067874120609E-3</v>
      </c>
      <c r="P136" s="84">
        <f>M136/'סכום נכסי הקרן'!$C$42</f>
        <v>7.3369837602162168E-4</v>
      </c>
    </row>
    <row r="137" spans="2:16">
      <c r="B137" s="76" t="s">
        <v>1956</v>
      </c>
      <c r="C137" s="73" t="s">
        <v>1957</v>
      </c>
      <c r="D137" s="73" t="s">
        <v>238</v>
      </c>
      <c r="E137" s="73"/>
      <c r="F137" s="95">
        <v>39995</v>
      </c>
      <c r="G137" s="83">
        <v>0.73999999999993415</v>
      </c>
      <c r="H137" s="86" t="s">
        <v>134</v>
      </c>
      <c r="I137" s="87">
        <v>4.8000000000000001E-2</v>
      </c>
      <c r="J137" s="87">
        <v>4.8499999999996782E-2</v>
      </c>
      <c r="K137" s="83">
        <v>5093505.2411520006</v>
      </c>
      <c r="L137" s="85">
        <v>125.200394</v>
      </c>
      <c r="M137" s="83">
        <v>6377.0886369330019</v>
      </c>
      <c r="N137" s="73"/>
      <c r="O137" s="84">
        <f t="shared" si="2"/>
        <v>4.2011446854093347E-3</v>
      </c>
      <c r="P137" s="84">
        <f>M137/'סכום נכסי הקרן'!$C$42</f>
        <v>1.1119644609508305E-3</v>
      </c>
    </row>
    <row r="138" spans="2:16">
      <c r="B138" s="76" t="s">
        <v>1958</v>
      </c>
      <c r="C138" s="73" t="s">
        <v>1959</v>
      </c>
      <c r="D138" s="73" t="s">
        <v>238</v>
      </c>
      <c r="E138" s="73"/>
      <c r="F138" s="95">
        <v>40027</v>
      </c>
      <c r="G138" s="83">
        <v>0.82999999999995566</v>
      </c>
      <c r="H138" s="86" t="s">
        <v>134</v>
      </c>
      <c r="I138" s="87">
        <v>4.8000000000000001E-2</v>
      </c>
      <c r="J138" s="87">
        <v>4.8200000000000139E-2</v>
      </c>
      <c r="K138" s="83">
        <v>6413517.0798000013</v>
      </c>
      <c r="L138" s="85">
        <v>123.61955399999999</v>
      </c>
      <c r="M138" s="83">
        <v>7928.3612142450011</v>
      </c>
      <c r="N138" s="73"/>
      <c r="O138" s="84">
        <f t="shared" si="2"/>
        <v>5.2231032804414866E-3</v>
      </c>
      <c r="P138" s="84">
        <f>M138/'סכום נכסי הקרן'!$C$42</f>
        <v>1.3824577962995681E-3</v>
      </c>
    </row>
    <row r="139" spans="2:16">
      <c r="B139" s="76" t="s">
        <v>1960</v>
      </c>
      <c r="C139" s="73" t="s">
        <v>1961</v>
      </c>
      <c r="D139" s="73" t="s">
        <v>238</v>
      </c>
      <c r="E139" s="73"/>
      <c r="F139" s="95">
        <v>40179</v>
      </c>
      <c r="G139" s="83">
        <v>1.2200000000000131</v>
      </c>
      <c r="H139" s="86" t="s">
        <v>134</v>
      </c>
      <c r="I139" s="87">
        <v>4.8000000000000001E-2</v>
      </c>
      <c r="J139" s="87">
        <v>4.8300000000006775E-2</v>
      </c>
      <c r="K139" s="83">
        <v>2495317.7077440005</v>
      </c>
      <c r="L139" s="85">
        <v>122.00105600000001</v>
      </c>
      <c r="M139" s="83">
        <v>3044.3139602180004</v>
      </c>
      <c r="N139" s="73"/>
      <c r="O139" s="84">
        <f t="shared" si="2"/>
        <v>2.0055552216439528E-3</v>
      </c>
      <c r="P139" s="84">
        <f>M139/'סכום נכסי הקרן'!$C$42</f>
        <v>5.308329748050924E-4</v>
      </c>
    </row>
    <row r="140" spans="2:16">
      <c r="B140" s="76" t="s">
        <v>1962</v>
      </c>
      <c r="C140" s="73" t="s">
        <v>1963</v>
      </c>
      <c r="D140" s="73" t="s">
        <v>238</v>
      </c>
      <c r="E140" s="73"/>
      <c r="F140" s="95">
        <v>40210</v>
      </c>
      <c r="G140" s="83">
        <v>1.3099999999999736</v>
      </c>
      <c r="H140" s="86" t="s">
        <v>134</v>
      </c>
      <c r="I140" s="87">
        <v>4.8000000000000001E-2</v>
      </c>
      <c r="J140" s="87">
        <v>4.819999999999857E-2</v>
      </c>
      <c r="K140" s="83">
        <v>3655682.096880001</v>
      </c>
      <c r="L140" s="85">
        <v>121.51973599999999</v>
      </c>
      <c r="M140" s="83">
        <v>4442.3752432519996</v>
      </c>
      <c r="N140" s="73"/>
      <c r="O140" s="84">
        <f t="shared" si="2"/>
        <v>2.926580169467106E-3</v>
      </c>
      <c r="P140" s="84">
        <f>M140/'סכום נכסי הקרן'!$C$42</f>
        <v>7.7461106061711498E-4</v>
      </c>
    </row>
    <row r="141" spans="2:16">
      <c r="B141" s="76" t="s">
        <v>1964</v>
      </c>
      <c r="C141" s="73" t="s">
        <v>1965</v>
      </c>
      <c r="D141" s="73" t="s">
        <v>238</v>
      </c>
      <c r="E141" s="73"/>
      <c r="F141" s="95">
        <v>40238</v>
      </c>
      <c r="G141" s="83">
        <v>1.3899999999998915</v>
      </c>
      <c r="H141" s="86" t="s">
        <v>134</v>
      </c>
      <c r="I141" s="87">
        <v>4.8000000000000001E-2</v>
      </c>
      <c r="J141" s="87">
        <v>4.8499999999996303E-2</v>
      </c>
      <c r="K141" s="83">
        <v>5215029.2781600012</v>
      </c>
      <c r="L141" s="85">
        <v>121.851071</v>
      </c>
      <c r="M141" s="83">
        <v>6354.5690316710006</v>
      </c>
      <c r="N141" s="73"/>
      <c r="O141" s="84">
        <f t="shared" si="2"/>
        <v>4.1863090565902455E-3</v>
      </c>
      <c r="P141" s="84">
        <f>M141/'סכום נכסי הקרן'!$C$42</f>
        <v>1.1080377473434704E-3</v>
      </c>
    </row>
    <row r="142" spans="2:16">
      <c r="B142" s="76" t="s">
        <v>1966</v>
      </c>
      <c r="C142" s="73" t="s">
        <v>1967</v>
      </c>
      <c r="D142" s="73" t="s">
        <v>238</v>
      </c>
      <c r="E142" s="73"/>
      <c r="F142" s="95">
        <v>40300</v>
      </c>
      <c r="G142" s="83">
        <v>1.5200000000003167</v>
      </c>
      <c r="H142" s="86" t="s">
        <v>134</v>
      </c>
      <c r="I142" s="87">
        <v>4.8000000000000001E-2</v>
      </c>
      <c r="J142" s="87">
        <v>4.8499999999998517E-2</v>
      </c>
      <c r="K142" s="83">
        <v>815035.09321200009</v>
      </c>
      <c r="L142" s="85">
        <v>124.016026</v>
      </c>
      <c r="M142" s="83">
        <v>1010.7741353590001</v>
      </c>
      <c r="N142" s="73"/>
      <c r="O142" s="84">
        <f t="shared" ref="O142:O158" si="3">IFERROR(M142/$M$11,0)</f>
        <v>6.6588511288984489E-4</v>
      </c>
      <c r="P142" s="84">
        <f>M142/'סכום נכסי הקרן'!$C$42</f>
        <v>1.7624734115473462E-4</v>
      </c>
    </row>
    <row r="143" spans="2:16">
      <c r="B143" s="76" t="s">
        <v>1968</v>
      </c>
      <c r="C143" s="73" t="s">
        <v>1969</v>
      </c>
      <c r="D143" s="73" t="s">
        <v>238</v>
      </c>
      <c r="E143" s="73"/>
      <c r="F143" s="95">
        <v>40360</v>
      </c>
      <c r="G143" s="83">
        <v>1.6800000000001438</v>
      </c>
      <c r="H143" s="86" t="s">
        <v>134</v>
      </c>
      <c r="I143" s="87">
        <v>4.8000000000000001E-2</v>
      </c>
      <c r="J143" s="87">
        <v>4.8500000000007183E-2</v>
      </c>
      <c r="K143" s="83">
        <v>2288944.1754480004</v>
      </c>
      <c r="L143" s="85">
        <v>121.53804700000001</v>
      </c>
      <c r="M143" s="83">
        <v>2781.9380441200005</v>
      </c>
      <c r="N143" s="73"/>
      <c r="O143" s="84">
        <f t="shared" si="3"/>
        <v>1.8327053134412265E-3</v>
      </c>
      <c r="P143" s="84">
        <f>M143/'סכום נכסי הקרן'!$C$42</f>
        <v>4.8508283540437856E-4</v>
      </c>
    </row>
    <row r="144" spans="2:16">
      <c r="B144" s="76" t="s">
        <v>1970</v>
      </c>
      <c r="C144" s="73" t="s">
        <v>1971</v>
      </c>
      <c r="D144" s="73" t="s">
        <v>238</v>
      </c>
      <c r="E144" s="73"/>
      <c r="F144" s="95">
        <v>40422</v>
      </c>
      <c r="G144" s="83">
        <v>1.8500000000001007</v>
      </c>
      <c r="H144" s="86" t="s">
        <v>134</v>
      </c>
      <c r="I144" s="87">
        <v>4.8000000000000001E-2</v>
      </c>
      <c r="J144" s="87">
        <v>4.840000000000353E-2</v>
      </c>
      <c r="K144" s="83">
        <v>4546737.62904</v>
      </c>
      <c r="L144" s="85">
        <v>119.67274</v>
      </c>
      <c r="M144" s="83">
        <v>5441.2055199370016</v>
      </c>
      <c r="N144" s="73"/>
      <c r="O144" s="84">
        <f t="shared" si="3"/>
        <v>3.5845968205480711E-3</v>
      </c>
      <c r="P144" s="84">
        <f>M144/'סכום נכסי הקרן'!$C$42</f>
        <v>9.4877576702608372E-4</v>
      </c>
    </row>
    <row r="145" spans="2:16">
      <c r="B145" s="76" t="s">
        <v>1972</v>
      </c>
      <c r="C145" s="73" t="s">
        <v>1973</v>
      </c>
      <c r="D145" s="73" t="s">
        <v>238</v>
      </c>
      <c r="E145" s="73"/>
      <c r="F145" s="95">
        <v>40483</v>
      </c>
      <c r="G145" s="83">
        <v>1.9800000000000748</v>
      </c>
      <c r="H145" s="86" t="s">
        <v>134</v>
      </c>
      <c r="I145" s="87">
        <v>4.8000000000000001E-2</v>
      </c>
      <c r="J145" s="87">
        <v>4.8400000000001303E-2</v>
      </c>
      <c r="K145" s="83">
        <v>8837070.4065240007</v>
      </c>
      <c r="L145" s="85">
        <v>120.672584</v>
      </c>
      <c r="M145" s="83">
        <v>10663.921242790002</v>
      </c>
      <c r="N145" s="73"/>
      <c r="O145" s="84">
        <f t="shared" si="3"/>
        <v>7.0252553485468522E-3</v>
      </c>
      <c r="P145" s="84">
        <f>M145/'סכום נכסי הקרן'!$C$42</f>
        <v>1.8594537588337546E-3</v>
      </c>
    </row>
    <row r="146" spans="2:16">
      <c r="B146" s="76" t="s">
        <v>1974</v>
      </c>
      <c r="C146" s="73" t="s">
        <v>1975</v>
      </c>
      <c r="D146" s="73" t="s">
        <v>238</v>
      </c>
      <c r="E146" s="73"/>
      <c r="F146" s="95">
        <v>40513</v>
      </c>
      <c r="G146" s="83">
        <v>2.059999999999822</v>
      </c>
      <c r="H146" s="86" t="s">
        <v>134</v>
      </c>
      <c r="I146" s="87">
        <v>4.8000000000000001E-2</v>
      </c>
      <c r="J146" s="87">
        <v>4.8399999999997327E-2</v>
      </c>
      <c r="K146" s="83">
        <v>3003780.7985040005</v>
      </c>
      <c r="L146" s="85">
        <v>119.86192800000001</v>
      </c>
      <c r="M146" s="83">
        <v>3600.389575094001</v>
      </c>
      <c r="N146" s="73"/>
      <c r="O146" s="84">
        <f t="shared" si="3"/>
        <v>2.3718907466972138E-3</v>
      </c>
      <c r="P146" s="84">
        <f>M146/'סכום נכסי הקרן'!$C$42</f>
        <v>6.2779513991636116E-4</v>
      </c>
    </row>
    <row r="147" spans="2:16">
      <c r="B147" s="76" t="s">
        <v>1976</v>
      </c>
      <c r="C147" s="73" t="s">
        <v>1977</v>
      </c>
      <c r="D147" s="73" t="s">
        <v>238</v>
      </c>
      <c r="E147" s="73"/>
      <c r="F147" s="95">
        <v>40544</v>
      </c>
      <c r="G147" s="83">
        <v>2.1400000000000374</v>
      </c>
      <c r="H147" s="86" t="s">
        <v>134</v>
      </c>
      <c r="I147" s="87">
        <v>4.8000000000000001E-2</v>
      </c>
      <c r="J147" s="87">
        <v>4.840000000000115E-2</v>
      </c>
      <c r="K147" s="83">
        <v>7549295.9428200014</v>
      </c>
      <c r="L147" s="85">
        <v>119.278468</v>
      </c>
      <c r="M147" s="83">
        <v>9004.6845091690011</v>
      </c>
      <c r="N147" s="73"/>
      <c r="O147" s="84">
        <f t="shared" si="3"/>
        <v>5.9321713438935473E-3</v>
      </c>
      <c r="P147" s="84">
        <f>M147/'סכום נכסי הקרן'!$C$42</f>
        <v>1.5701348571949601E-3</v>
      </c>
    </row>
    <row r="148" spans="2:16">
      <c r="B148" s="76" t="s">
        <v>1978</v>
      </c>
      <c r="C148" s="73" t="s">
        <v>1979</v>
      </c>
      <c r="D148" s="73" t="s">
        <v>238</v>
      </c>
      <c r="E148" s="73"/>
      <c r="F148" s="95">
        <v>40575</v>
      </c>
      <c r="G148" s="83">
        <v>2.2299999999996962</v>
      </c>
      <c r="H148" s="86" t="s">
        <v>134</v>
      </c>
      <c r="I148" s="87">
        <v>4.8000000000000001E-2</v>
      </c>
      <c r="J148" s="87">
        <v>4.8399999999992734E-2</v>
      </c>
      <c r="K148" s="83">
        <v>2975527.8182160007</v>
      </c>
      <c r="L148" s="85">
        <v>118.368506</v>
      </c>
      <c r="M148" s="83">
        <v>3522.0878094090003</v>
      </c>
      <c r="N148" s="73"/>
      <c r="O148" s="84">
        <f t="shared" si="3"/>
        <v>2.3203065418203133E-3</v>
      </c>
      <c r="P148" s="84">
        <f>M148/'סכום נכסי הקרן'!$C$42</f>
        <v>6.1414176521381117E-4</v>
      </c>
    </row>
    <row r="149" spans="2:16">
      <c r="B149" s="76" t="s">
        <v>1980</v>
      </c>
      <c r="C149" s="73" t="s">
        <v>1981</v>
      </c>
      <c r="D149" s="73" t="s">
        <v>238</v>
      </c>
      <c r="E149" s="73"/>
      <c r="F149" s="95">
        <v>40603</v>
      </c>
      <c r="G149" s="83">
        <v>2.3099999999999556</v>
      </c>
      <c r="H149" s="86" t="s">
        <v>134</v>
      </c>
      <c r="I149" s="87">
        <v>4.8000000000000001E-2</v>
      </c>
      <c r="J149" s="87">
        <v>4.8499999999999259E-2</v>
      </c>
      <c r="K149" s="83">
        <v>4613521.5167399999</v>
      </c>
      <c r="L149" s="85">
        <v>117.658956</v>
      </c>
      <c r="M149" s="83">
        <v>5428.2212353040004</v>
      </c>
      <c r="N149" s="73"/>
      <c r="O149" s="84">
        <f t="shared" si="3"/>
        <v>3.5760429393829492E-3</v>
      </c>
      <c r="P149" s="84">
        <f>M149/'סכום נכסי הקרן'!$C$42</f>
        <v>9.4651171459012582E-4</v>
      </c>
    </row>
    <row r="150" spans="2:16">
      <c r="B150" s="76" t="s">
        <v>1982</v>
      </c>
      <c r="C150" s="73" t="s">
        <v>1983</v>
      </c>
      <c r="D150" s="73" t="s">
        <v>238</v>
      </c>
      <c r="E150" s="73"/>
      <c r="F150" s="95">
        <v>40634</v>
      </c>
      <c r="G150" s="83">
        <v>2.3299999999997856</v>
      </c>
      <c r="H150" s="86" t="s">
        <v>134</v>
      </c>
      <c r="I150" s="87">
        <v>4.8000000000000001E-2</v>
      </c>
      <c r="J150" s="87">
        <v>4.8499999999995394E-2</v>
      </c>
      <c r="K150" s="83">
        <v>1636227.887256</v>
      </c>
      <c r="L150" s="85">
        <v>119.65524499999999</v>
      </c>
      <c r="M150" s="83">
        <v>1957.8324927740002</v>
      </c>
      <c r="N150" s="73"/>
      <c r="O150" s="84">
        <f t="shared" si="3"/>
        <v>1.2897950836535652E-3</v>
      </c>
      <c r="P150" s="84">
        <f>M150/'סכום נכסי הקרן'!$C$42</f>
        <v>3.4138464688276434E-4</v>
      </c>
    </row>
    <row r="151" spans="2:16">
      <c r="B151" s="76" t="s">
        <v>1984</v>
      </c>
      <c r="C151" s="73" t="s">
        <v>1985</v>
      </c>
      <c r="D151" s="73" t="s">
        <v>238</v>
      </c>
      <c r="E151" s="73"/>
      <c r="F151" s="95">
        <v>40664</v>
      </c>
      <c r="G151" s="83">
        <v>2.4200000000000723</v>
      </c>
      <c r="H151" s="86" t="s">
        <v>134</v>
      </c>
      <c r="I151" s="87">
        <v>4.8000000000000001E-2</v>
      </c>
      <c r="J151" s="87">
        <v>4.8500000000000841E-2</v>
      </c>
      <c r="K151" s="83">
        <v>6072262.7329560006</v>
      </c>
      <c r="L151" s="85">
        <v>118.952986</v>
      </c>
      <c r="M151" s="83">
        <v>7223.137808544001</v>
      </c>
      <c r="N151" s="73"/>
      <c r="O151" s="84">
        <f t="shared" si="3"/>
        <v>4.7585110924439344E-3</v>
      </c>
      <c r="P151" s="84">
        <f>M151/'סכום נכסי הקרן'!$C$42</f>
        <v>1.2594889293422215E-3</v>
      </c>
    </row>
    <row r="152" spans="2:16">
      <c r="B152" s="76" t="s">
        <v>1986</v>
      </c>
      <c r="C152" s="73" t="s">
        <v>1987</v>
      </c>
      <c r="D152" s="73" t="s">
        <v>238</v>
      </c>
      <c r="E152" s="73"/>
      <c r="F152" s="95">
        <v>40756</v>
      </c>
      <c r="G152" s="83">
        <v>2.6700000000000466</v>
      </c>
      <c r="H152" s="86" t="s">
        <v>134</v>
      </c>
      <c r="I152" s="87">
        <v>4.8000000000000001E-2</v>
      </c>
      <c r="J152" s="87">
        <v>4.8499999999999738E-2</v>
      </c>
      <c r="K152" s="83">
        <v>3341322.4139640005</v>
      </c>
      <c r="L152" s="85">
        <v>115.85249</v>
      </c>
      <c r="M152" s="83">
        <v>3871.0052202460006</v>
      </c>
      <c r="N152" s="73"/>
      <c r="O152" s="84">
        <f t="shared" si="3"/>
        <v>2.5501688833432369E-3</v>
      </c>
      <c r="P152" s="84">
        <f>M152/'סכום נכסי הקרן'!$C$42</f>
        <v>6.7498202990931978E-4</v>
      </c>
    </row>
    <row r="153" spans="2:16">
      <c r="B153" s="76" t="s">
        <v>1988</v>
      </c>
      <c r="C153" s="73" t="s">
        <v>1989</v>
      </c>
      <c r="D153" s="73" t="s">
        <v>238</v>
      </c>
      <c r="E153" s="73"/>
      <c r="F153" s="95">
        <v>40848</v>
      </c>
      <c r="G153" s="83">
        <v>2.8500000000000179</v>
      </c>
      <c r="H153" s="86" t="s">
        <v>134</v>
      </c>
      <c r="I153" s="87">
        <v>4.8000000000000001E-2</v>
      </c>
      <c r="J153" s="87">
        <v>4.8500000000000182E-2</v>
      </c>
      <c r="K153" s="83">
        <v>9422504.7576839998</v>
      </c>
      <c r="L153" s="85">
        <v>117.23526200000001</v>
      </c>
      <c r="M153" s="83">
        <v>11046.498169048002</v>
      </c>
      <c r="N153" s="73"/>
      <c r="O153" s="84">
        <f t="shared" si="3"/>
        <v>7.2772921496664983E-3</v>
      </c>
      <c r="P153" s="84">
        <f>M153/'סכום נכסי הקרן'!$C$42</f>
        <v>1.9261631884494766E-3</v>
      </c>
    </row>
    <row r="154" spans="2:16">
      <c r="B154" s="76" t="s">
        <v>1990</v>
      </c>
      <c r="C154" s="73" t="s">
        <v>1991</v>
      </c>
      <c r="D154" s="73" t="s">
        <v>238</v>
      </c>
      <c r="E154" s="73"/>
      <c r="F154" s="95">
        <v>40940</v>
      </c>
      <c r="G154" s="83">
        <v>3.0999999999998908</v>
      </c>
      <c r="H154" s="86" t="s">
        <v>134</v>
      </c>
      <c r="I154" s="87">
        <v>4.8000000000000001E-2</v>
      </c>
      <c r="J154" s="87">
        <v>4.8399999999998403E-2</v>
      </c>
      <c r="K154" s="83">
        <v>11850721.637244001</v>
      </c>
      <c r="L154" s="85">
        <v>115.85810600000001</v>
      </c>
      <c r="M154" s="83">
        <v>13730.021630755002</v>
      </c>
      <c r="N154" s="73"/>
      <c r="O154" s="84">
        <f t="shared" si="3"/>
        <v>9.0451631910111081E-3</v>
      </c>
      <c r="P154" s="84">
        <f>M154/'סכום נכסי הקרן'!$C$42</f>
        <v>2.3940856040584038E-3</v>
      </c>
    </row>
    <row r="155" spans="2:16">
      <c r="B155" s="76" t="s">
        <v>1992</v>
      </c>
      <c r="C155" s="73" t="s">
        <v>1993</v>
      </c>
      <c r="D155" s="73" t="s">
        <v>238</v>
      </c>
      <c r="E155" s="73"/>
      <c r="F155" s="95">
        <v>40969</v>
      </c>
      <c r="G155" s="83">
        <v>3.180000000000144</v>
      </c>
      <c r="H155" s="86" t="s">
        <v>134</v>
      </c>
      <c r="I155" s="87">
        <v>4.8000000000000001E-2</v>
      </c>
      <c r="J155" s="87">
        <v>4.8600000000002891E-2</v>
      </c>
      <c r="K155" s="83">
        <v>7220492.8292760011</v>
      </c>
      <c r="L155" s="85">
        <v>115.38981800000001</v>
      </c>
      <c r="M155" s="83">
        <v>8331.7135208600012</v>
      </c>
      <c r="N155" s="73"/>
      <c r="O155" s="84">
        <f t="shared" si="3"/>
        <v>5.4888266372518724E-3</v>
      </c>
      <c r="P155" s="84">
        <f>M155/'סכום נכסי הקרן'!$C$42</f>
        <v>1.4527898013466441E-3</v>
      </c>
    </row>
    <row r="156" spans="2:16">
      <c r="B156" s="76" t="s">
        <v>1994</v>
      </c>
      <c r="C156" s="73" t="s">
        <v>1995</v>
      </c>
      <c r="D156" s="73" t="s">
        <v>238</v>
      </c>
      <c r="E156" s="73"/>
      <c r="F156" s="95">
        <v>41000</v>
      </c>
      <c r="G156" s="83">
        <v>3.1900000000001549</v>
      </c>
      <c r="H156" s="86" t="s">
        <v>134</v>
      </c>
      <c r="I156" s="87">
        <v>4.8000000000000001E-2</v>
      </c>
      <c r="J156" s="87">
        <v>4.8500000000001722E-2</v>
      </c>
      <c r="K156" s="83">
        <v>3945048.7587720007</v>
      </c>
      <c r="L156" s="85">
        <v>117.699789</v>
      </c>
      <c r="M156" s="83">
        <v>4643.3140490120004</v>
      </c>
      <c r="N156" s="73"/>
      <c r="O156" s="84">
        <f t="shared" si="3"/>
        <v>3.0589560927092711E-3</v>
      </c>
      <c r="P156" s="84">
        <f>M156/'סכום נכסי הקרן'!$C$42</f>
        <v>8.0964849282983114E-4</v>
      </c>
    </row>
    <row r="157" spans="2:16">
      <c r="B157" s="76" t="s">
        <v>1996</v>
      </c>
      <c r="C157" s="73" t="s">
        <v>1997</v>
      </c>
      <c r="D157" s="73" t="s">
        <v>238</v>
      </c>
      <c r="E157" s="73"/>
      <c r="F157" s="95">
        <v>41640</v>
      </c>
      <c r="G157" s="83">
        <v>4.6599999999998705</v>
      </c>
      <c r="H157" s="86" t="s">
        <v>134</v>
      </c>
      <c r="I157" s="87">
        <v>4.8000000000000001E-2</v>
      </c>
      <c r="J157" s="87">
        <v>4.849999999999785E-2</v>
      </c>
      <c r="K157" s="83">
        <v>7404906.9137520008</v>
      </c>
      <c r="L157" s="85">
        <v>112.501885</v>
      </c>
      <c r="M157" s="83">
        <v>8330.6598793880003</v>
      </c>
      <c r="N157" s="73"/>
      <c r="O157" s="84">
        <f t="shared" si="3"/>
        <v>5.4881325116841661E-3</v>
      </c>
      <c r="P157" s="84">
        <f>M157/'סכום נכסי הקרן'!$C$42</f>
        <v>1.4526060792850338E-3</v>
      </c>
    </row>
    <row r="158" spans="2:16">
      <c r="B158" s="76" t="s">
        <v>1998</v>
      </c>
      <c r="C158" s="73" t="s">
        <v>1999</v>
      </c>
      <c r="D158" s="73" t="s">
        <v>238</v>
      </c>
      <c r="E158" s="73"/>
      <c r="F158" s="95">
        <v>44774</v>
      </c>
      <c r="G158" s="83">
        <v>10.20000000009008</v>
      </c>
      <c r="H158" s="86" t="s">
        <v>134</v>
      </c>
      <c r="I158" s="87">
        <v>4.8000000000000001E-2</v>
      </c>
      <c r="J158" s="87">
        <v>4.850000000057552E-2</v>
      </c>
      <c r="K158" s="83">
        <v>18880.597404000004</v>
      </c>
      <c r="L158" s="85">
        <v>105.833468</v>
      </c>
      <c r="M158" s="83">
        <v>19.981990941000003</v>
      </c>
      <c r="N158" s="73"/>
      <c r="O158" s="84">
        <f t="shared" si="3"/>
        <v>1.3163880859283969E-5</v>
      </c>
      <c r="P158" s="84">
        <f>M158/'סכום נכסי הקרן'!$C$42</f>
        <v>3.4842331744850241E-6</v>
      </c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24" t="s">
        <v>113</v>
      </c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24" t="s">
        <v>207</v>
      </c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24" t="s">
        <v>215</v>
      </c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2:16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2:16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2:16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2:16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2:16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2:16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2:16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2:16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2:16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2:16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2:16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2:16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2:16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2:16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2:16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2:16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2:16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2:16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2:16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2:16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2:16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2:16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2:16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2:16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2:16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2:16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2:16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2:16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2:16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2:16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2:16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2:16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2:16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2:16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2:16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2:16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2:16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2:16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2:16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2:16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2:16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42.28515625" style="2" customWidth="1"/>
    <col min="4" max="4" width="9.140625" style="2" bestFit="1" customWidth="1"/>
    <col min="5" max="5" width="11.28515625" style="2" bestFit="1" customWidth="1"/>
    <col min="6" max="6" width="5.28515625" style="2" bestFit="1" customWidth="1"/>
    <col min="7" max="8" width="4.85546875" style="1" bestFit="1" customWidth="1"/>
    <col min="9" max="9" width="11.28515625" style="1" bestFit="1" customWidth="1"/>
    <col min="10" max="10" width="5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67" t="s" vm="1">
        <v>233</v>
      </c>
    </row>
    <row r="2" spans="2:19">
      <c r="B2" s="46" t="s">
        <v>146</v>
      </c>
      <c r="C2" s="67" t="s">
        <v>234</v>
      </c>
    </row>
    <row r="3" spans="2:19">
      <c r="B3" s="46" t="s">
        <v>148</v>
      </c>
      <c r="C3" s="67" t="s">
        <v>235</v>
      </c>
    </row>
    <row r="4" spans="2:19">
      <c r="B4" s="46" t="s">
        <v>149</v>
      </c>
      <c r="C4" s="67">
        <v>8802</v>
      </c>
    </row>
    <row r="6" spans="2:19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19" ht="26.25" customHeight="1">
      <c r="B7" s="157" t="s">
        <v>91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19" s="3" customFormat="1" ht="78.75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88" customFormat="1" ht="20.25" customHeight="1">
      <c r="B11" s="106" t="s">
        <v>47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25">
        <v>6.2649999999999997E-2</v>
      </c>
      <c r="N11" s="108"/>
      <c r="O11" s="109"/>
      <c r="P11" s="108">
        <v>3650.9504671340001</v>
      </c>
      <c r="Q11" s="107"/>
      <c r="R11" s="110">
        <v>1</v>
      </c>
      <c r="S11" s="110">
        <v>6.3162961240083131E-4</v>
      </c>
    </row>
    <row r="12" spans="2:19" s="88" customFormat="1">
      <c r="B12" s="111" t="s">
        <v>201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25">
        <v>6.2649999999999997E-2</v>
      </c>
      <c r="N12" s="108"/>
      <c r="O12" s="109"/>
      <c r="P12" s="108">
        <v>3650.9504671340001</v>
      </c>
      <c r="Q12" s="107"/>
      <c r="R12" s="110">
        <v>1</v>
      </c>
      <c r="S12" s="110">
        <v>6.3162961240083131E-4</v>
      </c>
    </row>
    <row r="13" spans="2:19" s="88" customFormat="1">
      <c r="B13" s="105" t="s">
        <v>62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25">
        <v>6.2649999999999997E-2</v>
      </c>
      <c r="N13" s="108"/>
      <c r="O13" s="109"/>
      <c r="P13" s="108">
        <v>3650.9504671340001</v>
      </c>
      <c r="Q13" s="107"/>
      <c r="R13" s="110">
        <v>1</v>
      </c>
      <c r="S13" s="110">
        <v>6.3162961240083131E-4</v>
      </c>
    </row>
    <row r="14" spans="2:19">
      <c r="B14" s="137" t="s">
        <v>3323</v>
      </c>
      <c r="C14" s="127">
        <v>1199157</v>
      </c>
      <c r="D14" s="130" t="s">
        <v>28</v>
      </c>
      <c r="E14" s="127">
        <v>520043027</v>
      </c>
      <c r="F14" s="130" t="s">
        <v>543</v>
      </c>
      <c r="G14" s="127" t="s">
        <v>511</v>
      </c>
      <c r="H14" s="127" t="s">
        <v>318</v>
      </c>
      <c r="I14" s="138">
        <v>45169</v>
      </c>
      <c r="J14" s="139">
        <v>1</v>
      </c>
      <c r="K14" s="130" t="s">
        <v>133</v>
      </c>
      <c r="L14" s="125">
        <v>6.2649999999999997E-2</v>
      </c>
      <c r="M14" s="125">
        <f>L14</f>
        <v>6.2649999999999997E-2</v>
      </c>
      <c r="N14" s="83">
        <v>3645873.8736000005</v>
      </c>
      <c r="O14" s="85">
        <v>100.139242</v>
      </c>
      <c r="P14" s="83">
        <v>3650.9504671340001</v>
      </c>
      <c r="Q14" s="73"/>
      <c r="R14" s="84">
        <v>1</v>
      </c>
      <c r="S14" s="84">
        <v>6.3162961240083131E-4</v>
      </c>
    </row>
    <row r="15" spans="2:19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73"/>
      <c r="R15" s="84"/>
      <c r="S15" s="73"/>
    </row>
    <row r="16" spans="2:1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124" t="s">
        <v>224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124" t="s">
        <v>113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124" t="s">
        <v>207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124" t="s">
        <v>215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2:19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2:19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2:19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2:19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2:19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2:19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2:19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2:19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2:19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2:19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2:19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2:19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2:19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2:19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2:19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2:19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2:19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2:19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2:19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2:19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2:19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2:19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2:19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2:19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2:19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2:19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2:19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2:19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2:19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2:19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2:19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2:19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2:19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2:19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2:19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2:19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2:19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2:19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2:19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2:19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2:19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2:19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2:19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2:19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2:19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2:19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2:19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2:19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2:19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2:19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2:19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2:19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2:19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2:19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2:19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2:19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D15:M24 D14:F14 A1:B1048576 C5:C1048576 I14:M14 D1:M13 N1:XFD24 D25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70" zoomScaleNormal="70" workbookViewId="0">
      <selection activeCell="M26" sqref="M2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5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2.42578125" style="1" bestFit="1" customWidth="1"/>
    <col min="10" max="10" width="6.85546875" style="1" bestFit="1" customWidth="1"/>
    <col min="11" max="11" width="12" style="1" bestFit="1" customWidth="1"/>
    <col min="12" max="12" width="7.42578125" style="1" bestFit="1" customWidth="1"/>
    <col min="13" max="13" width="7.5703125" style="1" bestFit="1" customWidth="1"/>
    <col min="14" max="14" width="14.42578125" style="1" bestFit="1" customWidth="1"/>
    <col min="15" max="15" width="13" style="1" bestFit="1" customWidth="1"/>
    <col min="16" max="16" width="11.140625" style="1" bestFit="1" customWidth="1"/>
    <col min="17" max="17" width="9.71093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147</v>
      </c>
      <c r="C1" s="67" t="s" vm="1">
        <v>233</v>
      </c>
    </row>
    <row r="2" spans="2:30">
      <c r="B2" s="46" t="s">
        <v>146</v>
      </c>
      <c r="C2" s="67" t="s">
        <v>234</v>
      </c>
    </row>
    <row r="3" spans="2:30">
      <c r="B3" s="46" t="s">
        <v>148</v>
      </c>
      <c r="C3" s="67" t="s">
        <v>235</v>
      </c>
    </row>
    <row r="4" spans="2:30">
      <c r="B4" s="46" t="s">
        <v>149</v>
      </c>
      <c r="C4" s="67">
        <v>8802</v>
      </c>
    </row>
    <row r="6" spans="2:30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30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30" s="3" customFormat="1" ht="78.75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A10" s="1"/>
    </row>
    <row r="11" spans="2:30" s="4" customFormat="1" ht="18" customHeight="1">
      <c r="B11" s="96" t="s">
        <v>54</v>
      </c>
      <c r="C11" s="69"/>
      <c r="D11" s="69"/>
      <c r="E11" s="69"/>
      <c r="F11" s="69"/>
      <c r="G11" s="69"/>
      <c r="H11" s="69"/>
      <c r="I11" s="69"/>
      <c r="J11" s="79">
        <v>4.7440036940359462</v>
      </c>
      <c r="K11" s="69"/>
      <c r="L11" s="69"/>
      <c r="M11" s="78">
        <v>4.9650736233005865E-2</v>
      </c>
      <c r="N11" s="77"/>
      <c r="O11" s="79"/>
      <c r="P11" s="77">
        <v>31178.352921071004</v>
      </c>
      <c r="Q11" s="69"/>
      <c r="R11" s="78">
        <f>IFERROR(P11/$P$11,0)</f>
        <v>1</v>
      </c>
      <c r="S11" s="78">
        <f>P11/'סכום נכסי הקרן'!$C$42</f>
        <v>5.4365279162698439E-3</v>
      </c>
      <c r="AA11" s="1"/>
      <c r="AD11" s="1"/>
    </row>
    <row r="12" spans="2:30" ht="17.25" customHeight="1">
      <c r="B12" s="97" t="s">
        <v>201</v>
      </c>
      <c r="C12" s="71"/>
      <c r="D12" s="71"/>
      <c r="E12" s="71"/>
      <c r="F12" s="71"/>
      <c r="G12" s="71"/>
      <c r="H12" s="71"/>
      <c r="I12" s="71"/>
      <c r="J12" s="82">
        <v>4.3019179554510121</v>
      </c>
      <c r="K12" s="71"/>
      <c r="L12" s="71"/>
      <c r="M12" s="81">
        <v>4.8411863345347604E-2</v>
      </c>
      <c r="N12" s="80"/>
      <c r="O12" s="82"/>
      <c r="P12" s="80">
        <v>29331.068687522005</v>
      </c>
      <c r="Q12" s="71"/>
      <c r="R12" s="81">
        <f t="shared" ref="R12:R41" si="0">IFERROR(P12/$P$11,0)</f>
        <v>0.94075106410446196</v>
      </c>
      <c r="S12" s="81">
        <f>P12/'סכום נכסי הקרן'!$C$42</f>
        <v>5.1144194222644684E-3</v>
      </c>
    </row>
    <row r="13" spans="2:30">
      <c r="B13" s="98" t="s">
        <v>61</v>
      </c>
      <c r="C13" s="71"/>
      <c r="D13" s="71"/>
      <c r="E13" s="71"/>
      <c r="F13" s="71"/>
      <c r="G13" s="71"/>
      <c r="H13" s="71"/>
      <c r="I13" s="71"/>
      <c r="J13" s="82">
        <v>6.4764085343844799</v>
      </c>
      <c r="K13" s="71"/>
      <c r="L13" s="71"/>
      <c r="M13" s="81">
        <v>3.1258598558198382E-2</v>
      </c>
      <c r="N13" s="80"/>
      <c r="O13" s="82"/>
      <c r="P13" s="80">
        <v>12538.315475719999</v>
      </c>
      <c r="Q13" s="71"/>
      <c r="R13" s="81">
        <f t="shared" si="0"/>
        <v>0.40214810280264468</v>
      </c>
      <c r="S13" s="81">
        <f>P13/'סכום נכסי הקרן'!$C$42</f>
        <v>2.1862893873615327E-3</v>
      </c>
    </row>
    <row r="14" spans="2:30">
      <c r="B14" s="99" t="s">
        <v>2000</v>
      </c>
      <c r="C14" s="73" t="s">
        <v>2001</v>
      </c>
      <c r="D14" s="130" t="s">
        <v>28</v>
      </c>
      <c r="E14" s="73" t="s">
        <v>316</v>
      </c>
      <c r="F14" s="86" t="s">
        <v>130</v>
      </c>
      <c r="G14" s="73" t="s">
        <v>317</v>
      </c>
      <c r="H14" s="73" t="s">
        <v>318</v>
      </c>
      <c r="I14" s="95">
        <v>39076</v>
      </c>
      <c r="J14" s="85">
        <v>5.7299999999992499</v>
      </c>
      <c r="K14" s="86" t="s">
        <v>134</v>
      </c>
      <c r="L14" s="87">
        <v>4.9000000000000002E-2</v>
      </c>
      <c r="M14" s="84">
        <v>2.7899999999994169E-2</v>
      </c>
      <c r="N14" s="83">
        <v>1844189.7454940004</v>
      </c>
      <c r="O14" s="85">
        <v>156.19</v>
      </c>
      <c r="P14" s="83">
        <v>2880.4398563920004</v>
      </c>
      <c r="Q14" s="84">
        <v>1.1407347471510077E-3</v>
      </c>
      <c r="R14" s="84">
        <f t="shared" si="0"/>
        <v>9.2385889135450025E-2</v>
      </c>
      <c r="S14" s="84">
        <f>P14/'סכום נכסי הקרן'!$C$42</f>
        <v>5.0225846535428495E-4</v>
      </c>
    </row>
    <row r="15" spans="2:30">
      <c r="B15" s="99" t="s">
        <v>2002</v>
      </c>
      <c r="C15" s="73" t="s">
        <v>2003</v>
      </c>
      <c r="D15" s="130" t="s">
        <v>28</v>
      </c>
      <c r="E15" s="73" t="s">
        <v>316</v>
      </c>
      <c r="F15" s="86" t="s">
        <v>130</v>
      </c>
      <c r="G15" s="73" t="s">
        <v>317</v>
      </c>
      <c r="H15" s="73" t="s">
        <v>318</v>
      </c>
      <c r="I15" s="95">
        <v>40738</v>
      </c>
      <c r="J15" s="85">
        <v>10.040000000000605</v>
      </c>
      <c r="K15" s="86" t="s">
        <v>134</v>
      </c>
      <c r="L15" s="87">
        <v>4.0999999999999995E-2</v>
      </c>
      <c r="M15" s="84">
        <v>2.8400000000001011E-2</v>
      </c>
      <c r="N15" s="83">
        <v>3619295.9047210007</v>
      </c>
      <c r="O15" s="85">
        <v>131.04</v>
      </c>
      <c r="P15" s="83">
        <v>4742.725607153001</v>
      </c>
      <c r="Q15" s="84">
        <v>9.9669892949870009E-4</v>
      </c>
      <c r="R15" s="84">
        <f t="shared" si="0"/>
        <v>0.15211597672139263</v>
      </c>
      <c r="S15" s="84">
        <f>P15/'סכום נכסי הקרן'!$C$42</f>
        <v>8.2698275395650474E-4</v>
      </c>
    </row>
    <row r="16" spans="2:30">
      <c r="B16" s="99" t="s">
        <v>2004</v>
      </c>
      <c r="C16" s="73" t="s">
        <v>2005</v>
      </c>
      <c r="D16" s="130" t="s">
        <v>28</v>
      </c>
      <c r="E16" s="73" t="s">
        <v>2006</v>
      </c>
      <c r="F16" s="86" t="s">
        <v>543</v>
      </c>
      <c r="G16" s="73" t="s">
        <v>310</v>
      </c>
      <c r="H16" s="73" t="s">
        <v>132</v>
      </c>
      <c r="I16" s="95">
        <v>42795</v>
      </c>
      <c r="J16" s="85">
        <v>5.5199999999993707</v>
      </c>
      <c r="K16" s="86" t="s">
        <v>134</v>
      </c>
      <c r="L16" s="87">
        <v>2.1400000000000002E-2</v>
      </c>
      <c r="M16" s="84">
        <v>2.2899999999997245E-2</v>
      </c>
      <c r="N16" s="83">
        <v>1135240.7930480002</v>
      </c>
      <c r="O16" s="85">
        <v>112.13</v>
      </c>
      <c r="P16" s="83">
        <v>1272.9455243150003</v>
      </c>
      <c r="Q16" s="84">
        <v>2.9109857146765723E-3</v>
      </c>
      <c r="R16" s="84">
        <f t="shared" si="0"/>
        <v>4.0827863086209289E-2</v>
      </c>
      <c r="S16" s="84">
        <f>P16/'סכום נכסי הקרן'!$C$42</f>
        <v>2.2196181742981983E-4</v>
      </c>
    </row>
    <row r="17" spans="2:19">
      <c r="B17" s="99" t="s">
        <v>2007</v>
      </c>
      <c r="C17" s="73" t="s">
        <v>2008</v>
      </c>
      <c r="D17" s="130" t="s">
        <v>28</v>
      </c>
      <c r="E17" s="73" t="s">
        <v>308</v>
      </c>
      <c r="F17" s="86" t="s">
        <v>309</v>
      </c>
      <c r="G17" s="73" t="s">
        <v>340</v>
      </c>
      <c r="H17" s="73" t="s">
        <v>318</v>
      </c>
      <c r="I17" s="95">
        <v>36489</v>
      </c>
      <c r="J17" s="85">
        <v>2.8299999999999996</v>
      </c>
      <c r="K17" s="86" t="s">
        <v>134</v>
      </c>
      <c r="L17" s="87">
        <v>6.0499999999999998E-2</v>
      </c>
      <c r="M17" s="84">
        <v>2.0499999999999997E-2</v>
      </c>
      <c r="N17" s="83">
        <v>710.97229600000003</v>
      </c>
      <c r="O17" s="85">
        <v>171.99</v>
      </c>
      <c r="P17" s="83">
        <v>1.2228012000000004</v>
      </c>
      <c r="Q17" s="73"/>
      <c r="R17" s="84">
        <f t="shared" si="0"/>
        <v>3.9219557335038213E-5</v>
      </c>
      <c r="S17" s="84">
        <f>P17/'סכום נכסי הקרן'!$C$42</f>
        <v>2.1321821831568097E-7</v>
      </c>
    </row>
    <row r="18" spans="2:19">
      <c r="B18" s="99" t="s">
        <v>2009</v>
      </c>
      <c r="C18" s="73" t="s">
        <v>2010</v>
      </c>
      <c r="D18" s="130" t="s">
        <v>28</v>
      </c>
      <c r="E18" s="73" t="s">
        <v>337</v>
      </c>
      <c r="F18" s="86" t="s">
        <v>130</v>
      </c>
      <c r="G18" s="73" t="s">
        <v>329</v>
      </c>
      <c r="H18" s="73" t="s">
        <v>132</v>
      </c>
      <c r="I18" s="95">
        <v>39084</v>
      </c>
      <c r="J18" s="85">
        <v>1.6700000000005115</v>
      </c>
      <c r="K18" s="86" t="s">
        <v>134</v>
      </c>
      <c r="L18" s="87">
        <v>5.5999999999999994E-2</v>
      </c>
      <c r="M18" s="84">
        <v>2.7700000000015348E-2</v>
      </c>
      <c r="N18" s="83">
        <v>342035.66873600008</v>
      </c>
      <c r="O18" s="85">
        <v>142.81</v>
      </c>
      <c r="P18" s="83">
        <v>488.46111792500017</v>
      </c>
      <c r="Q18" s="84">
        <v>7.9355208616787415E-4</v>
      </c>
      <c r="R18" s="84">
        <f t="shared" si="0"/>
        <v>1.5666674861290943E-2</v>
      </c>
      <c r="S18" s="84">
        <f>P18/'סכום נכסי הקרן'!$C$42</f>
        <v>8.5172315238531205E-5</v>
      </c>
    </row>
    <row r="19" spans="2:19">
      <c r="B19" s="99" t="s">
        <v>2011</v>
      </c>
      <c r="C19" s="73" t="s">
        <v>2012</v>
      </c>
      <c r="D19" s="130" t="s">
        <v>28</v>
      </c>
      <c r="E19" s="73" t="s">
        <v>2013</v>
      </c>
      <c r="F19" s="86" t="s">
        <v>130</v>
      </c>
      <c r="G19" s="73" t="s">
        <v>409</v>
      </c>
      <c r="H19" s="73" t="s">
        <v>318</v>
      </c>
      <c r="I19" s="95">
        <v>45152</v>
      </c>
      <c r="J19" s="85">
        <v>3.6500000000022768</v>
      </c>
      <c r="K19" s="86" t="s">
        <v>134</v>
      </c>
      <c r="L19" s="87">
        <v>3.6400000000000002E-2</v>
      </c>
      <c r="M19" s="84">
        <v>3.7200000000020605E-2</v>
      </c>
      <c r="N19" s="83">
        <v>826111.60000000009</v>
      </c>
      <c r="O19" s="85">
        <v>101.05</v>
      </c>
      <c r="P19" s="83">
        <v>834.78578997399995</v>
      </c>
      <c r="Q19" s="84">
        <v>1.67147187005556E-3</v>
      </c>
      <c r="R19" s="84">
        <f t="shared" si="0"/>
        <v>2.6774531422082713E-2</v>
      </c>
      <c r="S19" s="84">
        <f>P19/'סכום נכסי הקרן'!$C$42</f>
        <v>1.4556048752119679E-4</v>
      </c>
    </row>
    <row r="20" spans="2:19">
      <c r="B20" s="99" t="s">
        <v>2014</v>
      </c>
      <c r="C20" s="73" t="s">
        <v>2015</v>
      </c>
      <c r="D20" s="130" t="s">
        <v>28</v>
      </c>
      <c r="E20" s="73" t="s">
        <v>2016</v>
      </c>
      <c r="F20" s="86" t="s">
        <v>309</v>
      </c>
      <c r="G20" s="73" t="s">
        <v>412</v>
      </c>
      <c r="H20" s="73" t="s">
        <v>132</v>
      </c>
      <c r="I20" s="95">
        <v>44381</v>
      </c>
      <c r="J20" s="85">
        <v>2.7299999999998166</v>
      </c>
      <c r="K20" s="86" t="s">
        <v>134</v>
      </c>
      <c r="L20" s="87">
        <v>8.5000000000000006E-3</v>
      </c>
      <c r="M20" s="84">
        <v>4.3799999999998646E-2</v>
      </c>
      <c r="N20" s="83">
        <v>1032639.5000000001</v>
      </c>
      <c r="O20" s="85">
        <v>100.14</v>
      </c>
      <c r="P20" s="83">
        <v>1034.085151103</v>
      </c>
      <c r="Q20" s="84">
        <v>3.2269984375000002E-3</v>
      </c>
      <c r="R20" s="84">
        <f t="shared" si="0"/>
        <v>3.3166766497281612E-2</v>
      </c>
      <c r="S20" s="84">
        <f>P20/'סכום נכסי הקרן'!$C$42</f>
        <v>1.8031205195487485E-4</v>
      </c>
    </row>
    <row r="21" spans="2:19">
      <c r="B21" s="99" t="s">
        <v>2017</v>
      </c>
      <c r="C21" s="73" t="s">
        <v>2018</v>
      </c>
      <c r="D21" s="130" t="s">
        <v>28</v>
      </c>
      <c r="E21" s="73" t="s">
        <v>2019</v>
      </c>
      <c r="F21" s="86" t="s">
        <v>461</v>
      </c>
      <c r="G21" s="73" t="s">
        <v>529</v>
      </c>
      <c r="H21" s="73"/>
      <c r="I21" s="95">
        <v>39104</v>
      </c>
      <c r="J21" s="85">
        <v>2.6600000000215807</v>
      </c>
      <c r="K21" s="86" t="s">
        <v>134</v>
      </c>
      <c r="L21" s="87">
        <v>5.5999999999999994E-2</v>
      </c>
      <c r="M21" s="140">
        <v>0</v>
      </c>
      <c r="N21" s="83">
        <v>437520.67247800005</v>
      </c>
      <c r="O21" s="85">
        <v>13.344352000000001</v>
      </c>
      <c r="P21" s="83">
        <v>58.384297089000007</v>
      </c>
      <c r="Q21" s="84">
        <v>1.1636755637247011E-3</v>
      </c>
      <c r="R21" s="84">
        <f t="shared" si="0"/>
        <v>1.872590808013551E-3</v>
      </c>
      <c r="S21" s="84">
        <f>P21/'סכום נכסי הקרן'!$C$42</f>
        <v>1.0180392203515972E-5</v>
      </c>
    </row>
    <row r="22" spans="2:19">
      <c r="B22" s="99" t="s">
        <v>2020</v>
      </c>
      <c r="C22" s="73" t="s">
        <v>2021</v>
      </c>
      <c r="D22" s="130" t="s">
        <v>28</v>
      </c>
      <c r="E22" s="73" t="s">
        <v>2022</v>
      </c>
      <c r="F22" s="86" t="s">
        <v>131</v>
      </c>
      <c r="G22" s="73" t="s">
        <v>529</v>
      </c>
      <c r="H22" s="73"/>
      <c r="I22" s="95">
        <v>45132</v>
      </c>
      <c r="J22" s="85">
        <v>2.6199999999993637</v>
      </c>
      <c r="K22" s="86" t="s">
        <v>134</v>
      </c>
      <c r="L22" s="87">
        <v>4.2500000000000003E-2</v>
      </c>
      <c r="M22" s="84">
        <v>4.5699999999997312E-2</v>
      </c>
      <c r="N22" s="83">
        <v>1220870.2259220001</v>
      </c>
      <c r="O22" s="85">
        <v>100.36</v>
      </c>
      <c r="P22" s="83">
        <v>1225.2653305690001</v>
      </c>
      <c r="Q22" s="84">
        <v>5.2955871840819372E-3</v>
      </c>
      <c r="R22" s="84">
        <f t="shared" si="0"/>
        <v>3.9298590713588953E-2</v>
      </c>
      <c r="S22" s="84">
        <f>P22/'סכום נכסי הקרן'!$C$42</f>
        <v>2.136478854844892E-4</v>
      </c>
    </row>
    <row r="23" spans="2:19">
      <c r="B23" s="100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8" t="s">
        <v>62</v>
      </c>
      <c r="C24" s="71"/>
      <c r="D24" s="71"/>
      <c r="E24" s="71"/>
      <c r="F24" s="71"/>
      <c r="G24" s="71"/>
      <c r="H24" s="71"/>
      <c r="I24" s="71"/>
      <c r="J24" s="82">
        <v>2.6068336471563711</v>
      </c>
      <c r="K24" s="71"/>
      <c r="L24" s="71"/>
      <c r="M24" s="81">
        <v>6.1738362163164501E-2</v>
      </c>
      <c r="N24" s="80"/>
      <c r="O24" s="82"/>
      <c r="P24" s="80">
        <f>SUM(P25:P33)</f>
        <v>16740.986072207004</v>
      </c>
      <c r="Q24" s="71"/>
      <c r="R24" s="81">
        <f t="shared" si="0"/>
        <v>0.53694260612763434</v>
      </c>
      <c r="S24" s="81">
        <f>P24/'סכום נכסי הקרן'!$C$42</f>
        <v>2.9191034676475671E-3</v>
      </c>
    </row>
    <row r="25" spans="2:19">
      <c r="B25" s="99" t="s">
        <v>2023</v>
      </c>
      <c r="C25" s="73" t="s">
        <v>2024</v>
      </c>
      <c r="D25" s="130" t="s">
        <v>28</v>
      </c>
      <c r="E25" s="73" t="s">
        <v>308</v>
      </c>
      <c r="F25" s="86" t="s">
        <v>309</v>
      </c>
      <c r="G25" s="73" t="s">
        <v>317</v>
      </c>
      <c r="H25" s="73" t="s">
        <v>318</v>
      </c>
      <c r="I25" s="95">
        <v>45141</v>
      </c>
      <c r="J25" s="85">
        <v>2.899999999999459</v>
      </c>
      <c r="K25" s="86" t="s">
        <v>134</v>
      </c>
      <c r="L25" s="87">
        <v>7.0499999999999993E-2</v>
      </c>
      <c r="M25" s="84">
        <v>6.8099999999999994E-2</v>
      </c>
      <c r="N25" s="83">
        <v>2402688.4279590007</v>
      </c>
      <c r="O25" s="85">
        <v>100.13</v>
      </c>
      <c r="P25" s="83">
        <v>2405.8122425670003</v>
      </c>
      <c r="Q25" s="84">
        <v>4.9940806919018593E-3</v>
      </c>
      <c r="R25" s="84">
        <f t="shared" si="0"/>
        <v>7.716290365489771E-2</v>
      </c>
      <c r="S25" s="84">
        <f>P25/'סכום נכסי הקרן'!$C$42</f>
        <v>4.1949827982029175E-4</v>
      </c>
    </row>
    <row r="26" spans="2:19">
      <c r="B26" s="99" t="s">
        <v>2025</v>
      </c>
      <c r="C26" s="73" t="s">
        <v>2026</v>
      </c>
      <c r="D26" s="130" t="s">
        <v>28</v>
      </c>
      <c r="E26" s="73" t="s">
        <v>2006</v>
      </c>
      <c r="F26" s="86" t="s">
        <v>543</v>
      </c>
      <c r="G26" s="73" t="s">
        <v>310</v>
      </c>
      <c r="H26" s="73" t="s">
        <v>132</v>
      </c>
      <c r="I26" s="95">
        <v>42795</v>
      </c>
      <c r="J26" s="85">
        <v>5.0900000000014423</v>
      </c>
      <c r="K26" s="86" t="s">
        <v>134</v>
      </c>
      <c r="L26" s="87">
        <v>3.7400000000000003E-2</v>
      </c>
      <c r="M26" s="84">
        <v>5.3900000000009392E-2</v>
      </c>
      <c r="N26" s="83">
        <v>1290632.6304450002</v>
      </c>
      <c r="O26" s="85">
        <v>92.43</v>
      </c>
      <c r="P26" s="83">
        <v>1192.9317687920002</v>
      </c>
      <c r="Q26" s="84">
        <v>2.0742014988094234E-3</v>
      </c>
      <c r="R26" s="84">
        <f t="shared" si="0"/>
        <v>3.8261539081680965E-2</v>
      </c>
      <c r="S26" s="84">
        <f>P26/'סכום נכסי הקרן'!$C$42</f>
        <v>2.0800992533700824E-4</v>
      </c>
    </row>
    <row r="27" spans="2:19">
      <c r="B27" s="99" t="s">
        <v>2027</v>
      </c>
      <c r="C27" s="73" t="s">
        <v>2028</v>
      </c>
      <c r="D27" s="130" t="s">
        <v>28</v>
      </c>
      <c r="E27" s="73" t="s">
        <v>2006</v>
      </c>
      <c r="F27" s="86" t="s">
        <v>543</v>
      </c>
      <c r="G27" s="73" t="s">
        <v>310</v>
      </c>
      <c r="H27" s="73" t="s">
        <v>132</v>
      </c>
      <c r="I27" s="95">
        <v>42795</v>
      </c>
      <c r="J27" s="85">
        <v>1.4200000000000002</v>
      </c>
      <c r="K27" s="86" t="s">
        <v>134</v>
      </c>
      <c r="L27" s="87">
        <v>2.5000000000000001E-2</v>
      </c>
      <c r="M27" s="84">
        <v>5.1899999999998385E-2</v>
      </c>
      <c r="N27" s="83">
        <v>3208875.2884050007</v>
      </c>
      <c r="O27" s="85">
        <v>96.5</v>
      </c>
      <c r="P27" s="83">
        <v>3096.5646892500004</v>
      </c>
      <c r="Q27" s="84">
        <v>7.8640125923517337E-3</v>
      </c>
      <c r="R27" s="84">
        <f t="shared" si="0"/>
        <v>9.9317776570463895E-2</v>
      </c>
      <c r="S27" s="84">
        <f>P27/'סכום נכסי הקרן'!$C$42</f>
        <v>5.3994386490717797E-4</v>
      </c>
    </row>
    <row r="28" spans="2:19">
      <c r="B28" s="99" t="s">
        <v>2029</v>
      </c>
      <c r="C28" s="73" t="s">
        <v>2030</v>
      </c>
      <c r="D28" s="130" t="s">
        <v>28</v>
      </c>
      <c r="E28" s="73" t="s">
        <v>2031</v>
      </c>
      <c r="F28" s="86" t="s">
        <v>321</v>
      </c>
      <c r="G28" s="73" t="s">
        <v>348</v>
      </c>
      <c r="H28" s="73" t="s">
        <v>132</v>
      </c>
      <c r="I28" s="95">
        <v>42598</v>
      </c>
      <c r="J28" s="85">
        <v>2.4700000000000206</v>
      </c>
      <c r="K28" s="86" t="s">
        <v>134</v>
      </c>
      <c r="L28" s="87">
        <v>3.1E-2</v>
      </c>
      <c r="M28" s="84">
        <v>5.5600000000001051E-2</v>
      </c>
      <c r="N28" s="83">
        <v>3633886.1938260007</v>
      </c>
      <c r="O28" s="85">
        <v>94.4</v>
      </c>
      <c r="P28" s="83">
        <v>3430.3885670190007</v>
      </c>
      <c r="Q28" s="84">
        <v>5.1534909247876971E-3</v>
      </c>
      <c r="R28" s="84">
        <f t="shared" si="0"/>
        <v>0.11002468846584484</v>
      </c>
      <c r="S28" s="84">
        <f>P28/'סכום נכסי הקרן'!$C$42</f>
        <v>5.9815229032345821E-4</v>
      </c>
    </row>
    <row r="29" spans="2:19">
      <c r="B29" s="99" t="s">
        <v>2032</v>
      </c>
      <c r="C29" s="73" t="s">
        <v>2033</v>
      </c>
      <c r="D29" s="130" t="s">
        <v>28</v>
      </c>
      <c r="E29" s="73" t="s">
        <v>902</v>
      </c>
      <c r="F29" s="86" t="s">
        <v>536</v>
      </c>
      <c r="G29" s="73" t="s">
        <v>409</v>
      </c>
      <c r="H29" s="73" t="s">
        <v>318</v>
      </c>
      <c r="I29" s="95">
        <v>44007</v>
      </c>
      <c r="J29" s="85">
        <v>3.6800000000001729</v>
      </c>
      <c r="K29" s="86" t="s">
        <v>134</v>
      </c>
      <c r="L29" s="87">
        <v>3.3500000000000002E-2</v>
      </c>
      <c r="M29" s="84">
        <v>6.8400000000008079E-2</v>
      </c>
      <c r="N29" s="83">
        <v>2328186.1589640006</v>
      </c>
      <c r="O29" s="85">
        <v>89.2</v>
      </c>
      <c r="P29" s="83">
        <v>2076.7420278980007</v>
      </c>
      <c r="Q29" s="84">
        <v>2.910232698705001E-3</v>
      </c>
      <c r="R29" s="84">
        <f t="shared" si="0"/>
        <v>6.660845854030005E-2</v>
      </c>
      <c r="S29" s="84">
        <f>P29/'סכום נכסי הקרן'!$C$42</f>
        <v>3.621187443140437E-4</v>
      </c>
    </row>
    <row r="30" spans="2:19">
      <c r="B30" s="99" t="s">
        <v>2034</v>
      </c>
      <c r="C30" s="73" t="s">
        <v>2035</v>
      </c>
      <c r="D30" s="130" t="s">
        <v>28</v>
      </c>
      <c r="E30" s="73" t="s">
        <v>2036</v>
      </c>
      <c r="F30" s="86" t="s">
        <v>321</v>
      </c>
      <c r="G30" s="73" t="s">
        <v>453</v>
      </c>
      <c r="H30" s="73" t="s">
        <v>318</v>
      </c>
      <c r="I30" s="95">
        <v>43310</v>
      </c>
      <c r="J30" s="85">
        <v>1.1800000000002802</v>
      </c>
      <c r="K30" s="86" t="s">
        <v>134</v>
      </c>
      <c r="L30" s="87">
        <v>3.5499999999999997E-2</v>
      </c>
      <c r="M30" s="84">
        <v>6.1500000000008166E-2</v>
      </c>
      <c r="N30" s="83">
        <v>2621892.3360000006</v>
      </c>
      <c r="O30" s="85">
        <v>97.99</v>
      </c>
      <c r="P30" s="83">
        <v>2569.1923000460006</v>
      </c>
      <c r="Q30" s="84">
        <v>9.7540637500000017E-3</v>
      </c>
      <c r="R30" s="84">
        <f t="shared" si="0"/>
        <v>8.2403079679994412E-2</v>
      </c>
      <c r="S30" s="84">
        <f>P30/'סכום נכסי הקרן'!$C$42</f>
        <v>4.4798664306689795E-4</v>
      </c>
    </row>
    <row r="31" spans="2:19">
      <c r="B31" s="99" t="s">
        <v>2037</v>
      </c>
      <c r="C31" s="73" t="s">
        <v>2038</v>
      </c>
      <c r="D31" s="130" t="s">
        <v>28</v>
      </c>
      <c r="E31" s="73" t="s">
        <v>2039</v>
      </c>
      <c r="F31" s="86" t="s">
        <v>131</v>
      </c>
      <c r="G31" s="73" t="s">
        <v>464</v>
      </c>
      <c r="H31" s="73" t="s">
        <v>132</v>
      </c>
      <c r="I31" s="95">
        <v>45122</v>
      </c>
      <c r="J31" s="85">
        <v>4.1499999999999604</v>
      </c>
      <c r="K31" s="86" t="s">
        <v>134</v>
      </c>
      <c r="L31" s="87">
        <v>7.3300000000000004E-2</v>
      </c>
      <c r="M31" s="84">
        <v>7.8700000000000908E-2</v>
      </c>
      <c r="N31" s="83">
        <v>24.970403000000005</v>
      </c>
      <c r="O31" s="85">
        <v>4967287</v>
      </c>
      <c r="P31" s="83">
        <v>1240.3516060470001</v>
      </c>
      <c r="Q31" s="84">
        <v>4.9940806000000008E-3</v>
      </c>
      <c r="R31" s="84">
        <f t="shared" si="0"/>
        <v>3.9782460901221749E-2</v>
      </c>
      <c r="S31" s="84">
        <f>P31/'סכום נכסי הקרן'!$C$42</f>
        <v>2.1627845926740561E-4</v>
      </c>
    </row>
    <row r="32" spans="2:19">
      <c r="B32" s="99" t="s">
        <v>2043</v>
      </c>
      <c r="C32" s="73">
        <v>9555</v>
      </c>
      <c r="D32" s="130" t="s">
        <v>28</v>
      </c>
      <c r="E32" s="73" t="s">
        <v>2044</v>
      </c>
      <c r="F32" s="86" t="s">
        <v>492</v>
      </c>
      <c r="G32" s="73" t="s">
        <v>529</v>
      </c>
      <c r="H32" s="73"/>
      <c r="I32" s="95">
        <v>45046</v>
      </c>
      <c r="J32" s="126">
        <v>0</v>
      </c>
      <c r="K32" s="86" t="s">
        <v>134</v>
      </c>
      <c r="L32" s="87">
        <v>0</v>
      </c>
      <c r="M32" s="140">
        <v>0</v>
      </c>
      <c r="N32" s="83">
        <v>1234242.785933</v>
      </c>
      <c r="O32" s="85">
        <v>59</v>
      </c>
      <c r="P32" s="83">
        <v>728.20324367100011</v>
      </c>
      <c r="Q32" s="140">
        <v>2.1304038033052308E-3</v>
      </c>
      <c r="R32" s="84">
        <f>IFERROR(P32/$P$11,0)</f>
        <v>2.3356052371158603E-2</v>
      </c>
      <c r="S32" s="84">
        <f>P32/'סכום נכסי הקרן'!$C$42</f>
        <v>1.2697583072966421E-4</v>
      </c>
    </row>
    <row r="33" spans="2:19">
      <c r="B33" s="99" t="s">
        <v>2045</v>
      </c>
      <c r="C33" s="73">
        <v>9556</v>
      </c>
      <c r="D33" s="130" t="s">
        <v>28</v>
      </c>
      <c r="E33" s="73" t="s">
        <v>2044</v>
      </c>
      <c r="F33" s="86" t="s">
        <v>492</v>
      </c>
      <c r="G33" s="73" t="s">
        <v>529</v>
      </c>
      <c r="H33" s="73"/>
      <c r="I33" s="95">
        <v>45046</v>
      </c>
      <c r="J33" s="126">
        <v>0</v>
      </c>
      <c r="K33" s="86" t="s">
        <v>134</v>
      </c>
      <c r="L33" s="87">
        <v>0</v>
      </c>
      <c r="M33" s="140">
        <v>0</v>
      </c>
      <c r="N33" s="83">
        <v>2718.2178230000004</v>
      </c>
      <c r="O33" s="85">
        <v>29.41732</v>
      </c>
      <c r="P33" s="83">
        <v>0.7996269170000001</v>
      </c>
      <c r="Q33" s="140">
        <v>0</v>
      </c>
      <c r="R33" s="84">
        <f>IFERROR(P33/$P$11,0)</f>
        <v>2.5646862072037004E-5</v>
      </c>
      <c r="S33" s="84">
        <f>P33/'סכום נכסי הקרן'!$C$42</f>
        <v>1.3942988161935143E-7</v>
      </c>
    </row>
    <row r="34" spans="2:19">
      <c r="B34" s="100"/>
      <c r="C34" s="73"/>
      <c r="D34" s="73"/>
      <c r="E34" s="73"/>
      <c r="F34" s="73"/>
      <c r="G34" s="73"/>
      <c r="H34" s="73"/>
      <c r="I34" s="73"/>
      <c r="J34" s="85"/>
      <c r="K34" s="73"/>
      <c r="L34" s="73"/>
      <c r="M34" s="84"/>
      <c r="N34" s="83"/>
      <c r="O34" s="85"/>
      <c r="P34" s="73"/>
      <c r="Q34" s="73"/>
      <c r="R34" s="84"/>
      <c r="S34" s="73"/>
    </row>
    <row r="35" spans="2:19">
      <c r="B35" s="98" t="s">
        <v>49</v>
      </c>
      <c r="C35" s="71"/>
      <c r="D35" s="71"/>
      <c r="E35" s="71"/>
      <c r="F35" s="71"/>
      <c r="G35" s="71"/>
      <c r="H35" s="71"/>
      <c r="I35" s="71"/>
      <c r="J35" s="82">
        <v>1.9300000000125563</v>
      </c>
      <c r="K35" s="71"/>
      <c r="L35" s="71"/>
      <c r="M35" s="81">
        <v>6.1700000000357379E-2</v>
      </c>
      <c r="N35" s="80"/>
      <c r="O35" s="82"/>
      <c r="P35" s="80">
        <f>P36</f>
        <v>51.76713959500001</v>
      </c>
      <c r="Q35" s="71"/>
      <c r="R35" s="81">
        <f t="shared" si="0"/>
        <v>1.6603551741828754E-3</v>
      </c>
      <c r="S35" s="81">
        <f>P35/'סכום נכסי הקרן'!$C$42</f>
        <v>9.026567255368281E-6</v>
      </c>
    </row>
    <row r="36" spans="2:19">
      <c r="B36" s="99" t="s">
        <v>2040</v>
      </c>
      <c r="C36" s="73" t="s">
        <v>2041</v>
      </c>
      <c r="D36" s="130" t="s">
        <v>28</v>
      </c>
      <c r="E36" s="73" t="s">
        <v>2042</v>
      </c>
      <c r="F36" s="86" t="s">
        <v>461</v>
      </c>
      <c r="G36" s="73" t="s">
        <v>329</v>
      </c>
      <c r="H36" s="73" t="s">
        <v>132</v>
      </c>
      <c r="I36" s="95">
        <v>38118</v>
      </c>
      <c r="J36" s="85">
        <v>1.9300000000125563</v>
      </c>
      <c r="K36" s="86" t="s">
        <v>133</v>
      </c>
      <c r="L36" s="87">
        <v>7.9699999999999993E-2</v>
      </c>
      <c r="M36" s="84">
        <v>6.1700000000357379E-2</v>
      </c>
      <c r="N36" s="83">
        <v>12824.395483000002</v>
      </c>
      <c r="O36" s="85">
        <v>105.56</v>
      </c>
      <c r="P36" s="83">
        <v>51.76713959500001</v>
      </c>
      <c r="Q36" s="84">
        <v>2.8269555751591545E-4</v>
      </c>
      <c r="R36" s="84">
        <f t="shared" si="0"/>
        <v>1.6603551741828754E-3</v>
      </c>
      <c r="S36" s="84">
        <f>P36/'סכום נכסי הקרן'!$C$42</f>
        <v>9.026567255368281E-6</v>
      </c>
    </row>
    <row r="37" spans="2:19">
      <c r="B37" s="100"/>
      <c r="C37" s="73"/>
      <c r="D37" s="73"/>
      <c r="E37" s="73"/>
      <c r="F37" s="73"/>
      <c r="G37" s="73"/>
      <c r="H37" s="73"/>
      <c r="I37" s="73"/>
      <c r="J37" s="85"/>
      <c r="K37" s="73"/>
      <c r="L37" s="73"/>
      <c r="M37" s="84"/>
      <c r="N37" s="83"/>
      <c r="O37" s="85"/>
      <c r="P37" s="73"/>
      <c r="Q37" s="73"/>
      <c r="R37" s="84"/>
      <c r="S37" s="73"/>
    </row>
    <row r="38" spans="2:19">
      <c r="B38" s="97" t="s">
        <v>200</v>
      </c>
      <c r="C38" s="71"/>
      <c r="D38" s="71"/>
      <c r="E38" s="71"/>
      <c r="F38" s="71"/>
      <c r="G38" s="71"/>
      <c r="H38" s="71"/>
      <c r="I38" s="71"/>
      <c r="J38" s="82">
        <v>11.588952166010646</v>
      </c>
      <c r="K38" s="71"/>
      <c r="L38" s="71"/>
      <c r="M38" s="81">
        <v>6.8793428249031355E-2</v>
      </c>
      <c r="N38" s="80"/>
      <c r="O38" s="82"/>
      <c r="P38" s="80">
        <v>1847.2842335490002</v>
      </c>
      <c r="Q38" s="71"/>
      <c r="R38" s="81">
        <f t="shared" si="0"/>
        <v>5.9248935895538139E-2</v>
      </c>
      <c r="S38" s="81">
        <f>P38/'סכום נכסי הקרן'!$C$42</f>
        <v>3.2210849400537549E-4</v>
      </c>
    </row>
    <row r="39" spans="2:19">
      <c r="B39" s="98" t="s">
        <v>70</v>
      </c>
      <c r="C39" s="71"/>
      <c r="D39" s="71"/>
      <c r="E39" s="71"/>
      <c r="F39" s="71"/>
      <c r="G39" s="71"/>
      <c r="H39" s="71"/>
      <c r="I39" s="71"/>
      <c r="J39" s="82">
        <v>11.588952166010646</v>
      </c>
      <c r="K39" s="71"/>
      <c r="L39" s="71"/>
      <c r="M39" s="81">
        <v>6.8793428249031355E-2</v>
      </c>
      <c r="N39" s="80"/>
      <c r="O39" s="82"/>
      <c r="P39" s="80">
        <v>1847.2842335490002</v>
      </c>
      <c r="Q39" s="71"/>
      <c r="R39" s="81">
        <f t="shared" si="0"/>
        <v>5.9248935895538139E-2</v>
      </c>
      <c r="S39" s="81">
        <f>P39/'סכום נכסי הקרן'!$C$42</f>
        <v>3.2210849400537549E-4</v>
      </c>
    </row>
    <row r="40" spans="2:19">
      <c r="B40" s="99" t="s">
        <v>2046</v>
      </c>
      <c r="C40" s="73">
        <v>4824</v>
      </c>
      <c r="D40" s="130" t="s">
        <v>28</v>
      </c>
      <c r="E40" s="73"/>
      <c r="F40" s="86" t="s">
        <v>1459</v>
      </c>
      <c r="G40" s="73" t="s">
        <v>787</v>
      </c>
      <c r="H40" s="73" t="s">
        <v>695</v>
      </c>
      <c r="I40" s="95">
        <v>42206</v>
      </c>
      <c r="J40" s="85">
        <v>13.660000000001945</v>
      </c>
      <c r="K40" s="86" t="s">
        <v>141</v>
      </c>
      <c r="L40" s="87">
        <v>4.555E-2</v>
      </c>
      <c r="M40" s="84">
        <v>7.1900000000012079E-2</v>
      </c>
      <c r="N40" s="83">
        <v>473372.48385000008</v>
      </c>
      <c r="O40" s="85">
        <v>69.59</v>
      </c>
      <c r="P40" s="83">
        <v>936.3761357730001</v>
      </c>
      <c r="Q40" s="84">
        <v>2.8417296528974244E-3</v>
      </c>
      <c r="R40" s="84">
        <f t="shared" si="0"/>
        <v>3.0032892954399041E-2</v>
      </c>
      <c r="S40" s="84">
        <f>P40/'סכום נכסי הקרן'!$C$42</f>
        <v>1.6327466095293429E-4</v>
      </c>
    </row>
    <row r="41" spans="2:19">
      <c r="B41" s="99" t="s">
        <v>2047</v>
      </c>
      <c r="C41" s="73">
        <v>5168</v>
      </c>
      <c r="D41" s="130" t="s">
        <v>28</v>
      </c>
      <c r="E41" s="73"/>
      <c r="F41" s="86" t="s">
        <v>1459</v>
      </c>
      <c r="G41" s="73" t="s">
        <v>853</v>
      </c>
      <c r="H41" s="73" t="s">
        <v>2048</v>
      </c>
      <c r="I41" s="95">
        <v>42408</v>
      </c>
      <c r="J41" s="85">
        <v>9.4600000000033351</v>
      </c>
      <c r="K41" s="86" t="s">
        <v>141</v>
      </c>
      <c r="L41" s="87">
        <v>3.9510000000000003E-2</v>
      </c>
      <c r="M41" s="84">
        <v>6.560000000002679E-2</v>
      </c>
      <c r="N41" s="83">
        <v>406314.43234000006</v>
      </c>
      <c r="O41" s="85">
        <v>78.87</v>
      </c>
      <c r="P41" s="83">
        <v>910.9080977760002</v>
      </c>
      <c r="Q41" s="84">
        <v>1.0298251725143013E-3</v>
      </c>
      <c r="R41" s="84">
        <f t="shared" si="0"/>
        <v>2.9216042941139102E-2</v>
      </c>
      <c r="S41" s="84">
        <f>P41/'סכום נכסי הקרן'!$C$42</f>
        <v>1.5883383305244125E-4</v>
      </c>
    </row>
    <row r="42" spans="2:19"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2:19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2:19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2:19">
      <c r="B45" s="124" t="s">
        <v>224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</row>
    <row r="46" spans="2:19">
      <c r="B46" s="124" t="s">
        <v>113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2:19">
      <c r="B47" s="124" t="s">
        <v>207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2:19">
      <c r="B48" s="124" t="s">
        <v>215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</row>
    <row r="49" spans="2:19"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2:19"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2:19"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2:19"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2:19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2:19"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2:19"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2:19"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2:19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2:19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2:19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2:19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2:19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2:19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2:19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2:19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</row>
    <row r="65" spans="2:19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2:19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2:19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2:19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2:19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2:19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</row>
    <row r="71" spans="2:19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2:19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</row>
    <row r="73" spans="2:19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2:19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</row>
    <row r="75" spans="2:19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2:19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</row>
    <row r="77" spans="2:19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2:19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</row>
    <row r="79" spans="2:19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2:19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</row>
    <row r="81" spans="2:19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2:19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</row>
    <row r="83" spans="2:19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</row>
    <row r="84" spans="2:19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</row>
    <row r="85" spans="2:19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2:19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</row>
    <row r="87" spans="2:19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</row>
    <row r="88" spans="2:19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</row>
    <row r="89" spans="2:19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</row>
    <row r="90" spans="2:19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</row>
    <row r="91" spans="2:19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</row>
    <row r="92" spans="2:19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</row>
    <row r="93" spans="2:19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</row>
    <row r="94" spans="2:19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</row>
    <row r="95" spans="2:19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</row>
    <row r="96" spans="2:19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</row>
    <row r="97" spans="2:19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</row>
    <row r="98" spans="2:19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2:19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</row>
    <row r="100" spans="2:19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</row>
    <row r="101" spans="2:19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2:19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2:19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2:19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2:19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</row>
    <row r="106" spans="2:19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2:19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2:19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</row>
    <row r="109" spans="2:19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</row>
    <row r="110" spans="2:19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</row>
    <row r="111" spans="2:19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2:19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2:19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2:19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2:19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2:19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2:19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2:19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2:19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2:19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2:19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2:19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2:19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2:19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2:19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2:19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2:19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2:19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2:19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2:19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2:19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2:19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2:19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2:19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2:19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2:19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2:19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2:19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2:19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2:19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2:19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2:19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2:19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2:19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2:19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2:19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2:19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2:19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2:19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2:19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2:19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2:19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2:19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2:19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2:19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2:19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2:19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2:19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2:19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2:19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2:19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2:19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2:19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2:19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2:19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2:19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2:19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2:19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</row>
    <row r="313" spans="2:19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</row>
    <row r="314" spans="2:19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</row>
    <row r="315" spans="2:19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</row>
    <row r="316" spans="2:19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</row>
    <row r="317" spans="2:19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</row>
    <row r="318" spans="2:19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</row>
    <row r="319" spans="2:19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</row>
    <row r="320" spans="2:19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</row>
    <row r="321" spans="2:19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</row>
    <row r="322" spans="2:19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</row>
    <row r="323" spans="2:19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</row>
    <row r="324" spans="2:19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</row>
    <row r="325" spans="2:19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</row>
    <row r="326" spans="2:19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</row>
    <row r="327" spans="2:19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</row>
    <row r="328" spans="2:19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</row>
    <row r="329" spans="2:19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</row>
    <row r="330" spans="2:19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</row>
    <row r="331" spans="2:19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</row>
    <row r="332" spans="2:19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</row>
    <row r="333" spans="2:19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</row>
    <row r="334" spans="2:19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</row>
    <row r="335" spans="2:19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</row>
    <row r="336" spans="2:19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</row>
    <row r="337" spans="2:19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</row>
    <row r="338" spans="2:19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2:19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2:19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2:19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2:19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2:19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2:19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2:19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2:19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2:19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2:19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2:19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2:19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2:19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2:19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2:19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2:19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2:19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2:19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2:19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2:19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2:19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2:19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2:19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2:19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2:19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2:19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2:19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2:19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2:19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2:19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2:19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2:19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2:19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2:19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2:19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2:19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2:19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2:19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2:19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2:19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2:19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2:19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2:19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2:19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2:19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2:19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2:19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2:19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2:19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2:19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2:19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2:19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2:19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2:19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2:19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2:19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2:19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2:19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2:19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2:19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2:19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2:19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2:19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2:19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2:19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2:19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2:19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2:19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2:19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2:19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2:19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2:19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2:19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2:19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2:19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2:19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2:19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2:19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2:19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2:19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2:19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2:19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2:19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2:19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2:19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2:19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2:19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2:19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2:19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2:19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2:19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2:19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2:19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2:19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2:19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2:19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2:19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2:19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2:19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2:19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2:19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2:19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2:19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2:19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2:19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2:19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2:19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2:19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2:19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2:19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2:19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2:19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2:19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2:19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2:19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2:19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2:19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2:19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2:19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2:19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2:19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2:19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2:19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2:19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2:19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2:19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2:19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2:19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2:19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2:19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2:19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2:19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2:19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2:19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2:19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2:19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2:19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2:19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2:19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2:19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2:19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2:19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2:19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2:19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2:19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2:19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2:19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2:19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2:19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2:19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2:19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  <row r="490" spans="2:19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</row>
    <row r="491" spans="2:19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</row>
    <row r="492" spans="2:19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</row>
    <row r="493" spans="2:19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</row>
    <row r="494" spans="2:19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</row>
    <row r="495" spans="2:19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</row>
    <row r="496" spans="2:19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</row>
    <row r="497" spans="2:19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</row>
    <row r="498" spans="2:19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</row>
    <row r="499" spans="2:19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</row>
    <row r="500" spans="2:19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</row>
    <row r="501" spans="2:19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</row>
    <row r="502" spans="2:19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</row>
    <row r="503" spans="2:19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</row>
    <row r="504" spans="2:19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</row>
    <row r="505" spans="2:19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</row>
    <row r="506" spans="2:19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</row>
    <row r="507" spans="2:19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</row>
    <row r="508" spans="2:19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</row>
    <row r="509" spans="2:19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</row>
    <row r="510" spans="2:19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</row>
    <row r="511" spans="2:19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</row>
    <row r="512" spans="2:19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</row>
    <row r="513" spans="2:19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</row>
    <row r="514" spans="2:19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</row>
    <row r="515" spans="2:19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</row>
    <row r="516" spans="2:19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</row>
    <row r="517" spans="2:19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</row>
    <row r="518" spans="2:19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</row>
    <row r="519" spans="2:19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</row>
    <row r="520" spans="2:19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</row>
    <row r="521" spans="2:19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</row>
    <row r="522" spans="2:19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</row>
    <row r="523" spans="2:19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</row>
    <row r="524" spans="2:19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</row>
    <row r="525" spans="2:19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</row>
    <row r="526" spans="2:19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</row>
    <row r="527" spans="2:19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</row>
    <row r="528" spans="2:19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</row>
    <row r="529" spans="2:19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</row>
    <row r="530" spans="2:19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</row>
    <row r="531" spans="2:19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</row>
    <row r="532" spans="2:19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</row>
    <row r="533" spans="2:19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</row>
    <row r="534" spans="2:19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</row>
    <row r="535" spans="2:19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</row>
    <row r="536" spans="2:19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</row>
    <row r="537" spans="2:19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</row>
    <row r="538" spans="2:19">
      <c r="B538" s="128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</row>
    <row r="539" spans="2:19">
      <c r="B539" s="128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</row>
    <row r="540" spans="2:19">
      <c r="B540" s="12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</row>
    <row r="541" spans="2:19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</row>
    <row r="542" spans="2:19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</row>
    <row r="543" spans="2:19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</row>
    <row r="544" spans="2:19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</row>
    <row r="545" spans="2:19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</row>
    <row r="546" spans="2:19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</row>
    <row r="547" spans="2:19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</row>
    <row r="548" spans="2:19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</row>
    <row r="549" spans="2:19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</row>
    <row r="550" spans="2:19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</row>
    <row r="551" spans="2:19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</row>
    <row r="552" spans="2:19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</row>
    <row r="553" spans="2:19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</row>
    <row r="554" spans="2:19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</row>
    <row r="555" spans="2:19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</row>
    <row r="556" spans="2:19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</row>
    <row r="557" spans="2:19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</row>
    <row r="558" spans="2:19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</row>
    <row r="559" spans="2:19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</row>
    <row r="560" spans="2:19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</row>
    <row r="561" spans="2:19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</row>
    <row r="562" spans="2:19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</row>
    <row r="563" spans="2:19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</row>
    <row r="564" spans="2:19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</row>
    <row r="565" spans="2:19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</row>
    <row r="566" spans="2:19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</row>
    <row r="567" spans="2:19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</row>
    <row r="568" spans="2:19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</row>
    <row r="569" spans="2:19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</row>
    <row r="570" spans="2:19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</row>
    <row r="571" spans="2:19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</row>
    <row r="572" spans="2:19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</row>
    <row r="573" spans="2:19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</row>
    <row r="574" spans="2:19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</row>
    <row r="575" spans="2:19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</row>
    <row r="576" spans="2:19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</row>
    <row r="577" spans="2:19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</row>
    <row r="578" spans="2:19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</row>
    <row r="579" spans="2:19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</row>
    <row r="580" spans="2:19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</row>
    <row r="581" spans="2:19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</row>
    <row r="582" spans="2:19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</row>
    <row r="583" spans="2:19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</row>
    <row r="584" spans="2:19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</row>
    <row r="585" spans="2:19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</row>
    <row r="586" spans="2:19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</row>
    <row r="587" spans="2:19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</row>
    <row r="588" spans="2:19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</row>
    <row r="589" spans="2:19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</row>
    <row r="590" spans="2:19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</row>
    <row r="591" spans="2:19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</row>
    <row r="592" spans="2:19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</row>
    <row r="593" spans="2:19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</row>
    <row r="594" spans="2:19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</row>
    <row r="595" spans="2:19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</row>
    <row r="596" spans="2:19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</row>
    <row r="597" spans="2:19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</row>
    <row r="598" spans="2:19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</row>
    <row r="599" spans="2:19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</row>
    <row r="600" spans="2:19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</row>
    <row r="601" spans="2:19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</row>
    <row r="602" spans="2:19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</row>
    <row r="603" spans="2:19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</row>
    <row r="604" spans="2:19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</row>
    <row r="605" spans="2:19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</row>
    <row r="606" spans="2:19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</row>
    <row r="607" spans="2:19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</row>
    <row r="608" spans="2:19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</row>
    <row r="609" spans="2:19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</row>
    <row r="610" spans="2:19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</row>
    <row r="611" spans="2:19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</row>
    <row r="612" spans="2:19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2:19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</row>
    <row r="614" spans="2:19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</row>
    <row r="615" spans="2:19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</row>
    <row r="616" spans="2:19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</row>
    <row r="617" spans="2:19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</row>
    <row r="618" spans="2:19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</row>
    <row r="619" spans="2:19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</row>
    <row r="620" spans="2:19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</row>
    <row r="621" spans="2:19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</row>
    <row r="622" spans="2:19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</row>
    <row r="623" spans="2:19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</row>
    <row r="624" spans="2:19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</row>
    <row r="625" spans="2:19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2:19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2:19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2:19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2:19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2:19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2:19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2:19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2:19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2:19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2:19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2:19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2:19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2:19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2:19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</row>
    <row r="640" spans="2:19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  <row r="654" spans="2:19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</row>
    <row r="655" spans="2:19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</row>
    <row r="656" spans="2:19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</row>
    <row r="657" spans="2:19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</row>
    <row r="658" spans="2:19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</row>
    <row r="659" spans="2:19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</row>
    <row r="660" spans="2:19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</row>
    <row r="661" spans="2:19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</row>
    <row r="662" spans="2:19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</row>
    <row r="663" spans="2:19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</row>
    <row r="664" spans="2:19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</row>
    <row r="665" spans="2:19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</row>
    <row r="666" spans="2:19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</row>
    <row r="667" spans="2:19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</row>
    <row r="668" spans="2:19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36 D1:XFD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3.1406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7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147</v>
      </c>
      <c r="C1" s="67" t="s" vm="1">
        <v>233</v>
      </c>
    </row>
    <row r="2" spans="2:49">
      <c r="B2" s="46" t="s">
        <v>146</v>
      </c>
      <c r="C2" s="67" t="s">
        <v>234</v>
      </c>
    </row>
    <row r="3" spans="2:49">
      <c r="B3" s="46" t="s">
        <v>148</v>
      </c>
      <c r="C3" s="67" t="s">
        <v>235</v>
      </c>
    </row>
    <row r="4" spans="2:49">
      <c r="B4" s="46" t="s">
        <v>149</v>
      </c>
      <c r="C4" s="67">
        <v>8802</v>
      </c>
    </row>
    <row r="6" spans="2:49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49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49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30</v>
      </c>
      <c r="C11" s="69"/>
      <c r="D11" s="69"/>
      <c r="E11" s="69"/>
      <c r="F11" s="69"/>
      <c r="G11" s="69"/>
      <c r="H11" s="77"/>
      <c r="I11" s="77"/>
      <c r="J11" s="77">
        <v>85274.817190286005</v>
      </c>
      <c r="K11" s="69"/>
      <c r="L11" s="78">
        <f>IFERROR(J11/$J$11,0)</f>
        <v>1</v>
      </c>
      <c r="M11" s="78">
        <f>J11/'סכום נכסי הקרן'!$C$42</f>
        <v>1.4869256415931044E-2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92" t="s">
        <v>201</v>
      </c>
      <c r="C12" s="71"/>
      <c r="D12" s="71"/>
      <c r="E12" s="71"/>
      <c r="F12" s="71"/>
      <c r="G12" s="71"/>
      <c r="H12" s="80"/>
      <c r="I12" s="80"/>
      <c r="J12" s="80">
        <v>18673.669230859003</v>
      </c>
      <c r="K12" s="71"/>
      <c r="L12" s="81">
        <f t="shared" ref="L12:L69" si="0">IFERROR(J12/$J$11,0)</f>
        <v>0.21898222530562275</v>
      </c>
      <c r="M12" s="81">
        <f>J12/'סכום נכסי הקרן'!$C$42</f>
        <v>3.2561028586004888E-3</v>
      </c>
    </row>
    <row r="13" spans="2:49">
      <c r="B13" s="76" t="s">
        <v>2049</v>
      </c>
      <c r="C13" s="73">
        <v>9114</v>
      </c>
      <c r="D13" s="86" t="s">
        <v>28</v>
      </c>
      <c r="E13" s="73" t="s">
        <v>2050</v>
      </c>
      <c r="F13" s="86" t="s">
        <v>1170</v>
      </c>
      <c r="G13" s="86" t="s">
        <v>133</v>
      </c>
      <c r="H13" s="83">
        <v>7339.0300000000016</v>
      </c>
      <c r="I13" s="83">
        <v>824.19640000000004</v>
      </c>
      <c r="J13" s="83">
        <v>231.30619000000004</v>
      </c>
      <c r="K13" s="84">
        <v>8.8226973040500664E-4</v>
      </c>
      <c r="L13" s="84">
        <f t="shared" si="0"/>
        <v>2.7124794590160559E-3</v>
      </c>
      <c r="M13" s="84">
        <f>J13/'סכום נכסי הקרן'!$C$42</f>
        <v>4.0332552599055659E-5</v>
      </c>
    </row>
    <row r="14" spans="2:49">
      <c r="B14" s="76" t="s">
        <v>2051</v>
      </c>
      <c r="C14" s="73">
        <v>8423</v>
      </c>
      <c r="D14" s="86" t="s">
        <v>28</v>
      </c>
      <c r="E14" s="73" t="s">
        <v>2052</v>
      </c>
      <c r="F14" s="86" t="s">
        <v>477</v>
      </c>
      <c r="G14" s="86" t="s">
        <v>133</v>
      </c>
      <c r="H14" s="83">
        <v>6849026.2300000014</v>
      </c>
      <c r="I14" s="139">
        <v>0</v>
      </c>
      <c r="J14" s="139">
        <v>0</v>
      </c>
      <c r="K14" s="84">
        <v>1.3932735619701349E-3</v>
      </c>
      <c r="L14" s="141">
        <v>0</v>
      </c>
      <c r="M14" s="141">
        <v>0</v>
      </c>
    </row>
    <row r="15" spans="2:49">
      <c r="B15" s="76" t="s">
        <v>2053</v>
      </c>
      <c r="C15" s="73">
        <v>8113</v>
      </c>
      <c r="D15" s="86" t="s">
        <v>28</v>
      </c>
      <c r="E15" s="73" t="s">
        <v>2054</v>
      </c>
      <c r="F15" s="86" t="s">
        <v>156</v>
      </c>
      <c r="G15" s="86" t="s">
        <v>133</v>
      </c>
      <c r="H15" s="83">
        <v>63408.000000000007</v>
      </c>
      <c r="I15" s="83">
        <v>6.9478</v>
      </c>
      <c r="J15" s="83">
        <v>16.846480000000003</v>
      </c>
      <c r="K15" s="84">
        <v>7.4060543996682098E-4</v>
      </c>
      <c r="L15" s="84">
        <f t="shared" si="0"/>
        <v>1.975551581941011E-4</v>
      </c>
      <c r="M15" s="84">
        <f>J15/'סכום נכסי הקרן'!$C$42</f>
        <v>2.9374983034779101E-6</v>
      </c>
    </row>
    <row r="16" spans="2:49">
      <c r="B16" s="76" t="s">
        <v>2055</v>
      </c>
      <c r="C16" s="73">
        <v>8460</v>
      </c>
      <c r="D16" s="86" t="s">
        <v>28</v>
      </c>
      <c r="E16" s="73" t="s">
        <v>2056</v>
      </c>
      <c r="F16" s="86" t="s">
        <v>1170</v>
      </c>
      <c r="G16" s="86" t="s">
        <v>133</v>
      </c>
      <c r="H16" s="83">
        <v>27240.290000000005</v>
      </c>
      <c r="I16" s="83">
        <v>322.17919999999998</v>
      </c>
      <c r="J16" s="83">
        <v>335.60399000000007</v>
      </c>
      <c r="K16" s="84">
        <v>2.3828597022921426E-3</v>
      </c>
      <c r="L16" s="84">
        <f t="shared" si="0"/>
        <v>3.9355580118233318E-3</v>
      </c>
      <c r="M16" s="84">
        <f>J16/'סכום נכסי הקרן'!$C$42</f>
        <v>5.8518821217572898E-5</v>
      </c>
    </row>
    <row r="17" spans="2:13">
      <c r="B17" s="76" t="s">
        <v>2057</v>
      </c>
      <c r="C17" s="73">
        <v>8525</v>
      </c>
      <c r="D17" s="86" t="s">
        <v>28</v>
      </c>
      <c r="E17" s="73" t="s">
        <v>2058</v>
      </c>
      <c r="F17" s="86" t="s">
        <v>1170</v>
      </c>
      <c r="G17" s="86" t="s">
        <v>133</v>
      </c>
      <c r="H17" s="83">
        <v>10530.670000000002</v>
      </c>
      <c r="I17" s="83">
        <v>580.20000000000005</v>
      </c>
      <c r="J17" s="83">
        <v>233.64238000000003</v>
      </c>
      <c r="K17" s="84">
        <v>1.0509028736105683E-3</v>
      </c>
      <c r="L17" s="84">
        <f t="shared" si="0"/>
        <v>2.73987547201233E-3</v>
      </c>
      <c r="M17" s="84">
        <f>J17/'סכום נכסי הקרן'!$C$42</f>
        <v>4.073991094107144E-5</v>
      </c>
    </row>
    <row r="18" spans="2:13">
      <c r="B18" s="76" t="s">
        <v>2059</v>
      </c>
      <c r="C18" s="73">
        <v>9326</v>
      </c>
      <c r="D18" s="86" t="s">
        <v>28</v>
      </c>
      <c r="E18" s="73" t="s">
        <v>2060</v>
      </c>
      <c r="F18" s="86" t="s">
        <v>1341</v>
      </c>
      <c r="G18" s="86" t="s">
        <v>133</v>
      </c>
      <c r="H18" s="83">
        <v>27853.586300000003</v>
      </c>
      <c r="I18" s="83">
        <v>100</v>
      </c>
      <c r="J18" s="83">
        <v>106.51211401300002</v>
      </c>
      <c r="K18" s="84">
        <v>1.3926793150000002E-5</v>
      </c>
      <c r="L18" s="84">
        <f t="shared" si="0"/>
        <v>1.2490453515171327E-3</v>
      </c>
      <c r="M18" s="84">
        <f>J18/'סכום נכסי הקרן'!$C$42</f>
        <v>1.8572375606834973E-5</v>
      </c>
    </row>
    <row r="19" spans="2:13">
      <c r="B19" s="76" t="s">
        <v>2061</v>
      </c>
      <c r="C19" s="73">
        <v>8561</v>
      </c>
      <c r="D19" s="86" t="s">
        <v>28</v>
      </c>
      <c r="E19" s="73" t="s">
        <v>2062</v>
      </c>
      <c r="F19" s="86" t="s">
        <v>500</v>
      </c>
      <c r="G19" s="86" t="s">
        <v>134</v>
      </c>
      <c r="H19" s="83">
        <v>2163960.6</v>
      </c>
      <c r="I19" s="83">
        <v>101.422769</v>
      </c>
      <c r="J19" s="83">
        <v>2194.7494300000008</v>
      </c>
      <c r="K19" s="84">
        <v>3.3339418231510872E-3</v>
      </c>
      <c r="L19" s="84">
        <f t="shared" si="0"/>
        <v>2.5737368924550606E-2</v>
      </c>
      <c r="M19" s="84">
        <f>J19/'סכום נכסי הקרן'!$C$42</f>
        <v>3.8269553801055837E-4</v>
      </c>
    </row>
    <row r="20" spans="2:13">
      <c r="B20" s="76" t="s">
        <v>2063</v>
      </c>
      <c r="C20" s="73">
        <v>9398</v>
      </c>
      <c r="D20" s="86" t="s">
        <v>28</v>
      </c>
      <c r="E20" s="73" t="s">
        <v>2064</v>
      </c>
      <c r="F20" s="86" t="s">
        <v>1341</v>
      </c>
      <c r="G20" s="86" t="s">
        <v>133</v>
      </c>
      <c r="H20" s="83">
        <v>27853.586300000003</v>
      </c>
      <c r="I20" s="83">
        <v>100</v>
      </c>
      <c r="J20" s="83">
        <v>106.51211401300002</v>
      </c>
      <c r="K20" s="84">
        <v>1.3926793150000002E-5</v>
      </c>
      <c r="L20" s="84">
        <f t="shared" si="0"/>
        <v>1.2490453515171327E-3</v>
      </c>
      <c r="M20" s="84">
        <f>J20/'סכום נכסי הקרן'!$C$42</f>
        <v>1.8572375606834973E-5</v>
      </c>
    </row>
    <row r="21" spans="2:13">
      <c r="B21" s="76" t="s">
        <v>2065</v>
      </c>
      <c r="C21" s="73">
        <v>9113</v>
      </c>
      <c r="D21" s="86" t="s">
        <v>28</v>
      </c>
      <c r="E21" s="73" t="s">
        <v>2066</v>
      </c>
      <c r="F21" s="86" t="s">
        <v>1398</v>
      </c>
      <c r="G21" s="86" t="s">
        <v>134</v>
      </c>
      <c r="H21" s="83">
        <v>113967.62802300001</v>
      </c>
      <c r="I21" s="83">
        <v>2251.7957999999999</v>
      </c>
      <c r="J21" s="83">
        <v>2566.3182614640009</v>
      </c>
      <c r="K21" s="84">
        <v>3.7986238019475883E-3</v>
      </c>
      <c r="L21" s="84">
        <f t="shared" si="0"/>
        <v>3.009467913296612E-2</v>
      </c>
      <c r="M21" s="84">
        <f>J21/'סכום נכסי הקרן'!$C$42</f>
        <v>4.4748550078324258E-4</v>
      </c>
    </row>
    <row r="22" spans="2:13">
      <c r="B22" s="76" t="s">
        <v>2067</v>
      </c>
      <c r="C22" s="73">
        <v>9266</v>
      </c>
      <c r="D22" s="86" t="s">
        <v>28</v>
      </c>
      <c r="E22" s="73" t="s">
        <v>2066</v>
      </c>
      <c r="F22" s="86" t="s">
        <v>1398</v>
      </c>
      <c r="G22" s="86" t="s">
        <v>134</v>
      </c>
      <c r="H22" s="83">
        <v>2903377.4629620002</v>
      </c>
      <c r="I22" s="83">
        <v>96.445400000000006</v>
      </c>
      <c r="J22" s="83">
        <v>2800.1740071830004</v>
      </c>
      <c r="K22" s="84">
        <v>5.5406903124585313E-3</v>
      </c>
      <c r="L22" s="84">
        <f t="shared" si="0"/>
        <v>3.2837056700274925E-2</v>
      </c>
      <c r="M22" s="84">
        <f>J22/'סכום נכסי הקרן'!$C$42</f>
        <v>4.8826261602085439E-4</v>
      </c>
    </row>
    <row r="23" spans="2:13">
      <c r="B23" s="76" t="s">
        <v>2068</v>
      </c>
      <c r="C23" s="73">
        <v>8652</v>
      </c>
      <c r="D23" s="86" t="s">
        <v>28</v>
      </c>
      <c r="E23" s="73" t="s">
        <v>2069</v>
      </c>
      <c r="F23" s="86" t="s">
        <v>1170</v>
      </c>
      <c r="G23" s="86" t="s">
        <v>133</v>
      </c>
      <c r="H23" s="83">
        <v>38099.100000000006</v>
      </c>
      <c r="I23" s="83">
        <v>704.57380000000001</v>
      </c>
      <c r="J23" s="83">
        <v>1026.5003400000003</v>
      </c>
      <c r="K23" s="84">
        <v>2.0438073804882653E-4</v>
      </c>
      <c r="L23" s="84">
        <f t="shared" si="0"/>
        <v>1.2037555445113672E-2</v>
      </c>
      <c r="M23" s="84">
        <f>J23/'סכום נכסי הקרן'!$C$42</f>
        <v>1.7898949853438216E-4</v>
      </c>
    </row>
    <row r="24" spans="2:13">
      <c r="B24" s="76" t="s">
        <v>2070</v>
      </c>
      <c r="C24" s="73">
        <v>9152</v>
      </c>
      <c r="D24" s="86" t="s">
        <v>28</v>
      </c>
      <c r="E24" s="73" t="s">
        <v>2071</v>
      </c>
      <c r="F24" s="86" t="s">
        <v>1341</v>
      </c>
      <c r="G24" s="86" t="s">
        <v>133</v>
      </c>
      <c r="H24" s="83">
        <v>27853.586300000003</v>
      </c>
      <c r="I24" s="83">
        <v>100</v>
      </c>
      <c r="J24" s="83">
        <v>106.51211401300002</v>
      </c>
      <c r="K24" s="84">
        <v>1.3926793150000002E-5</v>
      </c>
      <c r="L24" s="84">
        <f t="shared" si="0"/>
        <v>1.2490453515171327E-3</v>
      </c>
      <c r="M24" s="84">
        <f>J24/'סכום נכסי הקרן'!$C$42</f>
        <v>1.8572375606834973E-5</v>
      </c>
    </row>
    <row r="25" spans="2:13">
      <c r="B25" s="76" t="s">
        <v>2072</v>
      </c>
      <c r="C25" s="73">
        <v>9262</v>
      </c>
      <c r="D25" s="86" t="s">
        <v>28</v>
      </c>
      <c r="E25" s="73" t="s">
        <v>2073</v>
      </c>
      <c r="F25" s="86" t="s">
        <v>1341</v>
      </c>
      <c r="G25" s="86" t="s">
        <v>133</v>
      </c>
      <c r="H25" s="83">
        <v>27853.586300000003</v>
      </c>
      <c r="I25" s="83">
        <v>100</v>
      </c>
      <c r="J25" s="83">
        <v>106.51211401300002</v>
      </c>
      <c r="K25" s="84">
        <v>1.3926793150000002E-5</v>
      </c>
      <c r="L25" s="84">
        <f t="shared" si="0"/>
        <v>1.2490453515171327E-3</v>
      </c>
      <c r="M25" s="84">
        <f>J25/'סכום נכסי הקרן'!$C$42</f>
        <v>1.8572375606834973E-5</v>
      </c>
    </row>
    <row r="26" spans="2:13">
      <c r="B26" s="76" t="s">
        <v>2074</v>
      </c>
      <c r="C26" s="73">
        <v>8838</v>
      </c>
      <c r="D26" s="86" t="s">
        <v>28</v>
      </c>
      <c r="E26" s="73" t="s">
        <v>2075</v>
      </c>
      <c r="F26" s="86" t="s">
        <v>408</v>
      </c>
      <c r="G26" s="86" t="s">
        <v>133</v>
      </c>
      <c r="H26" s="83">
        <v>19962.152971000003</v>
      </c>
      <c r="I26" s="83">
        <v>1115.5499</v>
      </c>
      <c r="J26" s="83">
        <v>851.55806149700015</v>
      </c>
      <c r="K26" s="84">
        <v>8.4589559012934756E-4</v>
      </c>
      <c r="L26" s="84">
        <f t="shared" si="0"/>
        <v>9.9860438234279144E-3</v>
      </c>
      <c r="M26" s="84">
        <f>J26/'סכום נכסי הקרן'!$C$42</f>
        <v>1.484850461912741E-4</v>
      </c>
    </row>
    <row r="27" spans="2:13">
      <c r="B27" s="76" t="s">
        <v>2076</v>
      </c>
      <c r="C27" s="73" t="s">
        <v>2077</v>
      </c>
      <c r="D27" s="86" t="s">
        <v>28</v>
      </c>
      <c r="E27" s="73" t="s">
        <v>2078</v>
      </c>
      <c r="F27" s="86" t="s">
        <v>1210</v>
      </c>
      <c r="G27" s="86" t="s">
        <v>134</v>
      </c>
      <c r="H27" s="83">
        <v>530107.00000000012</v>
      </c>
      <c r="I27" s="83">
        <v>183</v>
      </c>
      <c r="J27" s="83">
        <v>970.09581000000014</v>
      </c>
      <c r="K27" s="84">
        <v>9.1878145541815319E-4</v>
      </c>
      <c r="L27" s="84">
        <f t="shared" si="0"/>
        <v>1.137611128306831E-2</v>
      </c>
      <c r="M27" s="84">
        <f>J27/'סכום נכסי הקרן'!$C$42</f>
        <v>1.6915431568410901E-4</v>
      </c>
    </row>
    <row r="28" spans="2:13">
      <c r="B28" s="76" t="s">
        <v>2079</v>
      </c>
      <c r="C28" s="73">
        <v>8726</v>
      </c>
      <c r="D28" s="86" t="s">
        <v>28</v>
      </c>
      <c r="E28" s="73" t="s">
        <v>2080</v>
      </c>
      <c r="F28" s="86" t="s">
        <v>1373</v>
      </c>
      <c r="G28" s="86" t="s">
        <v>133</v>
      </c>
      <c r="H28" s="83">
        <v>36537.000000000007</v>
      </c>
      <c r="I28" s="83">
        <v>334.45</v>
      </c>
      <c r="J28" s="83">
        <v>467.2851500000001</v>
      </c>
      <c r="K28" s="84">
        <v>1.221979709605019E-5</v>
      </c>
      <c r="L28" s="84">
        <f t="shared" si="0"/>
        <v>5.4797555174733396E-3</v>
      </c>
      <c r="M28" s="84">
        <f>J28/'סכום נכסי הקרן'!$C$42</f>
        <v>8.1479889885923993E-5</v>
      </c>
    </row>
    <row r="29" spans="2:13">
      <c r="B29" s="76" t="s">
        <v>2081</v>
      </c>
      <c r="C29" s="73">
        <v>8631</v>
      </c>
      <c r="D29" s="86" t="s">
        <v>28</v>
      </c>
      <c r="E29" s="73" t="s">
        <v>2082</v>
      </c>
      <c r="F29" s="86" t="s">
        <v>1170</v>
      </c>
      <c r="G29" s="86" t="s">
        <v>133</v>
      </c>
      <c r="H29" s="83">
        <v>29405.650000000005</v>
      </c>
      <c r="I29" s="83">
        <v>369.08190000000002</v>
      </c>
      <c r="J29" s="83">
        <v>415.02228000000008</v>
      </c>
      <c r="K29" s="84">
        <v>5.7822627858043578E-4</v>
      </c>
      <c r="L29" s="84">
        <f t="shared" si="0"/>
        <v>4.8668797386443056E-3</v>
      </c>
      <c r="M29" s="84">
        <f>J29/'סכום נכסי הקרן'!$C$42</f>
        <v>7.236688277940164E-5</v>
      </c>
    </row>
    <row r="30" spans="2:13">
      <c r="B30" s="76" t="s">
        <v>2083</v>
      </c>
      <c r="C30" s="73">
        <v>8603</v>
      </c>
      <c r="D30" s="86" t="s">
        <v>28</v>
      </c>
      <c r="E30" s="73" t="s">
        <v>2084</v>
      </c>
      <c r="F30" s="86" t="s">
        <v>1170</v>
      </c>
      <c r="G30" s="86" t="s">
        <v>133</v>
      </c>
      <c r="H30" s="83">
        <v>163.60000000000002</v>
      </c>
      <c r="I30" s="83">
        <v>15266.785099999999</v>
      </c>
      <c r="J30" s="83">
        <v>95.509980000000027</v>
      </c>
      <c r="K30" s="84">
        <v>2.0384314095865342E-3</v>
      </c>
      <c r="L30" s="84">
        <f t="shared" si="0"/>
        <v>1.1200256200711029E-3</v>
      </c>
      <c r="M30" s="84">
        <f>J30/'סכום נכסי הקרן'!$C$42</f>
        <v>1.6653948137249391E-5</v>
      </c>
    </row>
    <row r="31" spans="2:13">
      <c r="B31" s="76" t="s">
        <v>2085</v>
      </c>
      <c r="C31" s="73">
        <v>9151</v>
      </c>
      <c r="D31" s="86" t="s">
        <v>28</v>
      </c>
      <c r="E31" s="73" t="s">
        <v>2086</v>
      </c>
      <c r="F31" s="86" t="s">
        <v>812</v>
      </c>
      <c r="G31" s="86" t="s">
        <v>133</v>
      </c>
      <c r="H31" s="83">
        <v>97758.000000000015</v>
      </c>
      <c r="I31" s="83">
        <v>100</v>
      </c>
      <c r="J31" s="83">
        <v>373.82659000000007</v>
      </c>
      <c r="K31" s="84">
        <v>1.2219750000000001E-5</v>
      </c>
      <c r="L31" s="84">
        <f t="shared" si="0"/>
        <v>4.3837864719877013E-3</v>
      </c>
      <c r="M31" s="84">
        <f>J31/'סכום נכסי הקרן'!$C$42</f>
        <v>6.5183645124674848E-5</v>
      </c>
    </row>
    <row r="32" spans="2:13">
      <c r="B32" s="76" t="s">
        <v>2087</v>
      </c>
      <c r="C32" s="73">
        <v>8824</v>
      </c>
      <c r="D32" s="86" t="s">
        <v>28</v>
      </c>
      <c r="E32" s="73" t="s">
        <v>2088</v>
      </c>
      <c r="F32" s="86" t="s">
        <v>1341</v>
      </c>
      <c r="G32" s="86" t="s">
        <v>134</v>
      </c>
      <c r="H32" s="83">
        <v>2785.6551930000005</v>
      </c>
      <c r="I32" s="83">
        <v>3904.375</v>
      </c>
      <c r="J32" s="83">
        <v>108.76242505200003</v>
      </c>
      <c r="K32" s="84">
        <v>2.7856551930000007E-3</v>
      </c>
      <c r="L32" s="84">
        <f t="shared" si="0"/>
        <v>1.2754342798449246E-3</v>
      </c>
      <c r="M32" s="84">
        <f>J32/'סכום נכסי הקרן'!$C$42</f>
        <v>1.8964759348682535E-5</v>
      </c>
    </row>
    <row r="33" spans="2:13">
      <c r="B33" s="76" t="s">
        <v>2089</v>
      </c>
      <c r="C33" s="73">
        <v>9068</v>
      </c>
      <c r="D33" s="86" t="s">
        <v>28</v>
      </c>
      <c r="E33" s="73" t="s">
        <v>2090</v>
      </c>
      <c r="F33" s="86" t="s">
        <v>536</v>
      </c>
      <c r="G33" s="86" t="s">
        <v>134</v>
      </c>
      <c r="H33" s="83">
        <v>3380776.4200000004</v>
      </c>
      <c r="I33" s="83">
        <v>100</v>
      </c>
      <c r="J33" s="83">
        <v>3380.7764200000006</v>
      </c>
      <c r="K33" s="84">
        <v>7.3882248955808461E-3</v>
      </c>
      <c r="L33" s="84">
        <f t="shared" si="0"/>
        <v>3.964566013030537E-2</v>
      </c>
      <c r="M33" s="84">
        <f>J33/'סכום נכסי הקרן'!$C$42</f>
        <v>5.8950148625636469E-4</v>
      </c>
    </row>
    <row r="34" spans="2:13">
      <c r="B34" s="76" t="s">
        <v>2091</v>
      </c>
      <c r="C34" s="73">
        <v>8803</v>
      </c>
      <c r="D34" s="86" t="s">
        <v>28</v>
      </c>
      <c r="E34" s="73" t="s">
        <v>2092</v>
      </c>
      <c r="F34" s="86" t="s">
        <v>536</v>
      </c>
      <c r="G34" s="86" t="s">
        <v>135</v>
      </c>
      <c r="H34" s="83">
        <v>88488.860000000015</v>
      </c>
      <c r="I34" s="139">
        <v>135.3151</v>
      </c>
      <c r="J34" s="83">
        <v>485.31329000000011</v>
      </c>
      <c r="K34" s="84">
        <v>5.8539478317524169E-3</v>
      </c>
      <c r="L34" s="84">
        <f t="shared" si="0"/>
        <v>5.691167756092054E-3</v>
      </c>
      <c r="M34" s="84">
        <f>J34/'סכום נכסי הקרן'!$C$42</f>
        <v>8.4623432671411658E-5</v>
      </c>
    </row>
    <row r="35" spans="2:13">
      <c r="B35" s="76" t="s">
        <v>2093</v>
      </c>
      <c r="C35" s="73">
        <v>9527</v>
      </c>
      <c r="D35" s="86" t="s">
        <v>28</v>
      </c>
      <c r="E35" s="73" t="s">
        <v>2094</v>
      </c>
      <c r="F35" s="86" t="s">
        <v>536</v>
      </c>
      <c r="G35" s="86" t="s">
        <v>134</v>
      </c>
      <c r="H35" s="83">
        <v>1051214.8611050001</v>
      </c>
      <c r="I35" s="83">
        <v>100</v>
      </c>
      <c r="J35" s="83">
        <v>1051.2148611050002</v>
      </c>
      <c r="K35" s="84">
        <v>2.7842988169405588E-3</v>
      </c>
      <c r="L35" s="84">
        <f t="shared" si="0"/>
        <v>1.2327377480731185E-2</v>
      </c>
      <c r="M35" s="84">
        <f>J35/'סכום נכסי הקרן'!$C$42</f>
        <v>1.8329893669696604E-4</v>
      </c>
    </row>
    <row r="36" spans="2:13">
      <c r="B36" s="76" t="s">
        <v>2095</v>
      </c>
      <c r="C36" s="73">
        <v>9552</v>
      </c>
      <c r="D36" s="86" t="s">
        <v>28</v>
      </c>
      <c r="E36" s="73" t="s">
        <v>2094</v>
      </c>
      <c r="F36" s="86" t="s">
        <v>536</v>
      </c>
      <c r="G36" s="86" t="s">
        <v>134</v>
      </c>
      <c r="H36" s="83">
        <v>643114.82850600011</v>
      </c>
      <c r="I36" s="83">
        <v>100</v>
      </c>
      <c r="J36" s="83">
        <v>643.11482850600009</v>
      </c>
      <c r="K36" s="84">
        <v>1.7033852187781531E-3</v>
      </c>
      <c r="L36" s="84">
        <f t="shared" si="0"/>
        <v>7.5416734939568993E-3</v>
      </c>
      <c r="M36" s="84">
        <f>J36/'סכום נכסי הקרן'!$C$42</f>
        <v>1.1213907698687571E-4</v>
      </c>
    </row>
    <row r="37" spans="2:13">
      <c r="B37" s="72"/>
      <c r="C37" s="73"/>
      <c r="D37" s="73"/>
      <c r="E37" s="73"/>
      <c r="F37" s="73"/>
      <c r="G37" s="73"/>
      <c r="H37" s="83"/>
      <c r="I37" s="83"/>
      <c r="J37" s="73"/>
      <c r="K37" s="73"/>
      <c r="L37" s="84"/>
      <c r="M37" s="73"/>
    </row>
    <row r="38" spans="2:13">
      <c r="B38" s="70" t="s">
        <v>200</v>
      </c>
      <c r="C38" s="71"/>
      <c r="D38" s="71"/>
      <c r="E38" s="71"/>
      <c r="F38" s="71"/>
      <c r="G38" s="71"/>
      <c r="H38" s="80"/>
      <c r="I38" s="80"/>
      <c r="J38" s="80">
        <v>66601.147959427006</v>
      </c>
      <c r="K38" s="71"/>
      <c r="L38" s="81">
        <f t="shared" si="0"/>
        <v>0.78101777469437728</v>
      </c>
      <c r="M38" s="81">
        <f>J38/'סכום נכסי הקרן'!$C$42</f>
        <v>1.1613153557330556E-2</v>
      </c>
    </row>
    <row r="39" spans="2:13">
      <c r="B39" s="92" t="s">
        <v>65</v>
      </c>
      <c r="C39" s="71"/>
      <c r="D39" s="71"/>
      <c r="E39" s="71"/>
      <c r="F39" s="71"/>
      <c r="G39" s="71"/>
      <c r="H39" s="80"/>
      <c r="I39" s="80"/>
      <c r="J39" s="80">
        <v>66601.147959427006</v>
      </c>
      <c r="K39" s="71"/>
      <c r="L39" s="81">
        <f t="shared" si="0"/>
        <v>0.78101777469437728</v>
      </c>
      <c r="M39" s="81">
        <f>J39/'סכום נכסי הקרן'!$C$42</f>
        <v>1.1613153557330556E-2</v>
      </c>
    </row>
    <row r="40" spans="2:13">
      <c r="B40" s="76" t="s">
        <v>2096</v>
      </c>
      <c r="C40" s="73">
        <v>6824</v>
      </c>
      <c r="D40" s="86" t="s">
        <v>28</v>
      </c>
      <c r="E40" s="73"/>
      <c r="F40" s="86" t="s">
        <v>716</v>
      </c>
      <c r="G40" s="86" t="s">
        <v>133</v>
      </c>
      <c r="H40" s="83">
        <v>6559.0300000000016</v>
      </c>
      <c r="I40" s="83">
        <v>11242.39</v>
      </c>
      <c r="J40" s="83">
        <v>2819.7859700000008</v>
      </c>
      <c r="K40" s="84">
        <v>3.9843441927932674E-3</v>
      </c>
      <c r="L40" s="84">
        <f t="shared" si="0"/>
        <v>3.306704209881571E-2</v>
      </c>
      <c r="M40" s="84">
        <f>J40/'סכום נכסי הקרן'!$C$42</f>
        <v>4.9168232788367736E-4</v>
      </c>
    </row>
    <row r="41" spans="2:13">
      <c r="B41" s="76" t="s">
        <v>2097</v>
      </c>
      <c r="C41" s="73" t="s">
        <v>2098</v>
      </c>
      <c r="D41" s="86" t="s">
        <v>28</v>
      </c>
      <c r="E41" s="73"/>
      <c r="F41" s="86" t="s">
        <v>716</v>
      </c>
      <c r="G41" s="86" t="s">
        <v>133</v>
      </c>
      <c r="H41" s="83">
        <v>162083.02000000002</v>
      </c>
      <c r="I41" s="139">
        <v>0</v>
      </c>
      <c r="J41" s="139">
        <v>0</v>
      </c>
      <c r="K41" s="84">
        <v>1.3766451784696055E-3</v>
      </c>
      <c r="L41" s="141">
        <v>0</v>
      </c>
      <c r="M41" s="141">
        <v>0</v>
      </c>
    </row>
    <row r="42" spans="2:13">
      <c r="B42" s="76" t="s">
        <v>2099</v>
      </c>
      <c r="C42" s="73">
        <v>6900</v>
      </c>
      <c r="D42" s="86" t="s">
        <v>28</v>
      </c>
      <c r="E42" s="73"/>
      <c r="F42" s="86" t="s">
        <v>716</v>
      </c>
      <c r="G42" s="86" t="s">
        <v>133</v>
      </c>
      <c r="H42" s="83">
        <v>11602.980000000003</v>
      </c>
      <c r="I42" s="83">
        <v>7851.79</v>
      </c>
      <c r="J42" s="83">
        <v>3483.8240700000006</v>
      </c>
      <c r="K42" s="84">
        <v>3.1930701402779812E-3</v>
      </c>
      <c r="L42" s="84">
        <f t="shared" si="0"/>
        <v>4.0854078434739309E-2</v>
      </c>
      <c r="M42" s="84">
        <f>J42/'סכום נכסי הקרן'!$C$42</f>
        <v>6.0746976788269755E-4</v>
      </c>
    </row>
    <row r="43" spans="2:13">
      <c r="B43" s="76" t="s">
        <v>2100</v>
      </c>
      <c r="C43" s="73">
        <v>7019</v>
      </c>
      <c r="D43" s="86" t="s">
        <v>28</v>
      </c>
      <c r="E43" s="73"/>
      <c r="F43" s="86" t="s">
        <v>716</v>
      </c>
      <c r="G43" s="86" t="s">
        <v>133</v>
      </c>
      <c r="H43" s="83">
        <v>6801.0900000000011</v>
      </c>
      <c r="I43" s="83">
        <v>11369.545599999999</v>
      </c>
      <c r="J43" s="83">
        <v>2956.91959</v>
      </c>
      <c r="K43" s="84">
        <v>4.6326920206188511E-3</v>
      </c>
      <c r="L43" s="84">
        <f t="shared" si="0"/>
        <v>3.4675179465958848E-2</v>
      </c>
      <c r="M43" s="84">
        <f>J43/'סכום נכסי הקרן'!$C$42</f>
        <v>5.1559413474776901E-4</v>
      </c>
    </row>
    <row r="44" spans="2:13">
      <c r="B44" s="76" t="s">
        <v>2101</v>
      </c>
      <c r="C44" s="73">
        <v>5771</v>
      </c>
      <c r="D44" s="86" t="s">
        <v>28</v>
      </c>
      <c r="E44" s="73"/>
      <c r="F44" s="86" t="s">
        <v>716</v>
      </c>
      <c r="G44" s="86" t="s">
        <v>135</v>
      </c>
      <c r="H44" s="83">
        <v>160848.09000000003</v>
      </c>
      <c r="I44" s="83">
        <v>108.53570000000001</v>
      </c>
      <c r="J44" s="83">
        <v>707.58046999999999</v>
      </c>
      <c r="K44" s="84">
        <v>1.5476634255625907E-3</v>
      </c>
      <c r="L44" s="84">
        <f t="shared" si="0"/>
        <v>8.297648629619148E-3</v>
      </c>
      <c r="M44" s="84">
        <f>J44/'סכום נכסי הקרן'!$C$42</f>
        <v>1.2337986512310595E-4</v>
      </c>
    </row>
    <row r="45" spans="2:13">
      <c r="B45" s="76" t="s">
        <v>2102</v>
      </c>
      <c r="C45" s="73">
        <v>7983</v>
      </c>
      <c r="D45" s="86" t="s">
        <v>28</v>
      </c>
      <c r="E45" s="73"/>
      <c r="F45" s="86" t="s">
        <v>688</v>
      </c>
      <c r="G45" s="86" t="s">
        <v>133</v>
      </c>
      <c r="H45" s="83">
        <v>9626.7500000000018</v>
      </c>
      <c r="I45" s="83">
        <v>2257.4877000000001</v>
      </c>
      <c r="J45" s="83">
        <v>831.04243000000019</v>
      </c>
      <c r="K45" s="84">
        <v>4.7689896362285419E-6</v>
      </c>
      <c r="L45" s="84">
        <f t="shared" si="0"/>
        <v>9.7454612907064385E-3</v>
      </c>
      <c r="M45" s="84">
        <f>J45/'סכום נכסי הקרן'!$C$42</f>
        <v>1.4490776282304434E-4</v>
      </c>
    </row>
    <row r="46" spans="2:13">
      <c r="B46" s="76" t="s">
        <v>2103</v>
      </c>
      <c r="C46" s="73">
        <v>9035</v>
      </c>
      <c r="D46" s="86" t="s">
        <v>28</v>
      </c>
      <c r="E46" s="73"/>
      <c r="F46" s="86" t="s">
        <v>676</v>
      </c>
      <c r="G46" s="86" t="s">
        <v>135</v>
      </c>
      <c r="H46" s="83">
        <v>244290.00000000003</v>
      </c>
      <c r="I46" s="83">
        <v>100</v>
      </c>
      <c r="J46" s="83">
        <v>990.13180000000011</v>
      </c>
      <c r="K46" s="84">
        <v>3.3318514834412153E-3</v>
      </c>
      <c r="L46" s="84">
        <f t="shared" si="0"/>
        <v>1.1611069159967546E-2</v>
      </c>
      <c r="M46" s="84">
        <f>J46/'סכום נכסי הקרן'!$C$42</f>
        <v>1.7264796460266649E-4</v>
      </c>
    </row>
    <row r="47" spans="2:13">
      <c r="B47" s="76" t="s">
        <v>2104</v>
      </c>
      <c r="C47" s="73">
        <v>8459</v>
      </c>
      <c r="D47" s="86" t="s">
        <v>28</v>
      </c>
      <c r="E47" s="73"/>
      <c r="F47" s="86" t="s">
        <v>676</v>
      </c>
      <c r="G47" s="86" t="s">
        <v>133</v>
      </c>
      <c r="H47" s="83">
        <v>1115344.3799999999</v>
      </c>
      <c r="I47" s="83">
        <v>218.5812</v>
      </c>
      <c r="J47" s="83">
        <v>9322.656289999999</v>
      </c>
      <c r="K47" s="84">
        <v>2.3893663980343767E-3</v>
      </c>
      <c r="L47" s="84">
        <f t="shared" si="0"/>
        <v>0.10932484638691176</v>
      </c>
      <c r="M47" s="84">
        <f>J47/'סכום נכסי הקרן'!$C$42</f>
        <v>1.6255791735592634E-3</v>
      </c>
    </row>
    <row r="48" spans="2:13">
      <c r="B48" s="76" t="s">
        <v>2105</v>
      </c>
      <c r="C48" s="73">
        <v>8564</v>
      </c>
      <c r="D48" s="86" t="s">
        <v>28</v>
      </c>
      <c r="E48" s="73"/>
      <c r="F48" s="86" t="s">
        <v>734</v>
      </c>
      <c r="G48" s="86" t="s">
        <v>133</v>
      </c>
      <c r="H48" s="83">
        <v>1481.2800000000002</v>
      </c>
      <c r="I48" s="83">
        <v>14777.717699999999</v>
      </c>
      <c r="J48" s="83">
        <v>837.07123000000013</v>
      </c>
      <c r="K48" s="84">
        <v>2.3291419836732823E-4</v>
      </c>
      <c r="L48" s="84">
        <f t="shared" si="0"/>
        <v>9.8161597712032884E-3</v>
      </c>
      <c r="M48" s="84">
        <f>J48/'סכום נכסי הקרן'!$C$42</f>
        <v>1.459589966577687E-4</v>
      </c>
    </row>
    <row r="49" spans="2:13">
      <c r="B49" s="76" t="s">
        <v>2106</v>
      </c>
      <c r="C49" s="73">
        <v>8568</v>
      </c>
      <c r="D49" s="86" t="s">
        <v>28</v>
      </c>
      <c r="E49" s="73"/>
      <c r="F49" s="86" t="s">
        <v>676</v>
      </c>
      <c r="G49" s="86" t="s">
        <v>133</v>
      </c>
      <c r="H49" s="83">
        <v>1073945.5000000002</v>
      </c>
      <c r="I49" s="83">
        <v>96.480900000000005</v>
      </c>
      <c r="J49" s="83">
        <v>3962.2463500000003</v>
      </c>
      <c r="K49" s="84">
        <v>7.9844700896755678E-3</v>
      </c>
      <c r="L49" s="84">
        <f t="shared" si="0"/>
        <v>4.6464436753449363E-2</v>
      </c>
      <c r="M49" s="84">
        <f>J49/'סכום נכסי הקרן'!$C$42</f>
        <v>6.9089162430884909E-4</v>
      </c>
    </row>
    <row r="50" spans="2:13">
      <c r="B50" s="76" t="s">
        <v>2107</v>
      </c>
      <c r="C50" s="73">
        <v>8932</v>
      </c>
      <c r="D50" s="86" t="s">
        <v>28</v>
      </c>
      <c r="E50" s="73"/>
      <c r="F50" s="86" t="s">
        <v>676</v>
      </c>
      <c r="G50" s="86" t="s">
        <v>133</v>
      </c>
      <c r="H50" s="83">
        <v>105171.20000000001</v>
      </c>
      <c r="I50" s="83">
        <v>100</v>
      </c>
      <c r="J50" s="83">
        <v>402.17467000000011</v>
      </c>
      <c r="K50" s="84">
        <v>5.0622566323945779E-3</v>
      </c>
      <c r="L50" s="84">
        <f t="shared" si="0"/>
        <v>4.7162184951105753E-3</v>
      </c>
      <c r="M50" s="84">
        <f>J50/'סכום נכסי הקרן'!$C$42</f>
        <v>7.0126662117355585E-5</v>
      </c>
    </row>
    <row r="51" spans="2:13">
      <c r="B51" s="76" t="s">
        <v>2108</v>
      </c>
      <c r="C51" s="73">
        <v>8783</v>
      </c>
      <c r="D51" s="86" t="s">
        <v>28</v>
      </c>
      <c r="E51" s="73"/>
      <c r="F51" s="86" t="s">
        <v>716</v>
      </c>
      <c r="G51" s="86" t="s">
        <v>133</v>
      </c>
      <c r="H51" s="83">
        <v>1664455.9900000002</v>
      </c>
      <c r="I51" s="83">
        <v>131.72819999999999</v>
      </c>
      <c r="J51" s="83">
        <v>8384.3414900000007</v>
      </c>
      <c r="K51" s="84">
        <v>5.6946037228217733E-3</v>
      </c>
      <c r="L51" s="84">
        <f t="shared" si="0"/>
        <v>9.8321424381254435E-2</v>
      </c>
      <c r="M51" s="84">
        <f>J51/'סכום נכסי הקרן'!$C$42</f>
        <v>1.4619664703044463E-3</v>
      </c>
    </row>
    <row r="52" spans="2:13">
      <c r="B52" s="76" t="s">
        <v>2109</v>
      </c>
      <c r="C52" s="73">
        <v>9116</v>
      </c>
      <c r="D52" s="86" t="s">
        <v>28</v>
      </c>
      <c r="E52" s="73"/>
      <c r="F52" s="86" t="s">
        <v>676</v>
      </c>
      <c r="G52" s="86" t="s">
        <v>135</v>
      </c>
      <c r="H52" s="83">
        <v>612849.1100000001</v>
      </c>
      <c r="I52" s="83">
        <v>83.509799999999998</v>
      </c>
      <c r="J52" s="83">
        <v>2074.3322800000001</v>
      </c>
      <c r="K52" s="84">
        <v>9.0933965320477914E-3</v>
      </c>
      <c r="L52" s="84">
        <f t="shared" si="0"/>
        <v>2.4325262115440754E-2</v>
      </c>
      <c r="M52" s="84">
        <f>J52/'סכום נכסי הקרן'!$C$42</f>
        <v>3.6169855977922176E-4</v>
      </c>
    </row>
    <row r="53" spans="2:13">
      <c r="B53" s="76" t="s">
        <v>2110</v>
      </c>
      <c r="C53" s="73">
        <v>9291</v>
      </c>
      <c r="D53" s="86" t="s">
        <v>28</v>
      </c>
      <c r="E53" s="73"/>
      <c r="F53" s="86" t="s">
        <v>676</v>
      </c>
      <c r="G53" s="86" t="s">
        <v>135</v>
      </c>
      <c r="H53" s="83">
        <v>223066.34000000003</v>
      </c>
      <c r="I53" s="83">
        <v>63.360500000000002</v>
      </c>
      <c r="J53" s="83">
        <v>572.84874000000013</v>
      </c>
      <c r="K53" s="84">
        <v>8.1806770880481824E-3</v>
      </c>
      <c r="L53" s="84">
        <f t="shared" si="0"/>
        <v>6.7176777256727511E-3</v>
      </c>
      <c r="M53" s="84">
        <f>J53/'סכום נכסי הקרן'!$C$42</f>
        <v>9.988687262261662E-5</v>
      </c>
    </row>
    <row r="54" spans="2:13">
      <c r="B54" s="76" t="s">
        <v>2111</v>
      </c>
      <c r="C54" s="73">
        <v>9300</v>
      </c>
      <c r="D54" s="86" t="s">
        <v>28</v>
      </c>
      <c r="E54" s="73"/>
      <c r="F54" s="86" t="s">
        <v>676</v>
      </c>
      <c r="G54" s="86" t="s">
        <v>135</v>
      </c>
      <c r="H54" s="83">
        <v>105018.63000000002</v>
      </c>
      <c r="I54" s="83">
        <v>100</v>
      </c>
      <c r="J54" s="83">
        <v>425.65101000000004</v>
      </c>
      <c r="K54" s="84">
        <v>1.2657947637581959E-2</v>
      </c>
      <c r="L54" s="84">
        <f t="shared" si="0"/>
        <v>4.9915206390907119E-3</v>
      </c>
      <c r="M54" s="84">
        <f>J54/'סכום נכסי הקרן'!$C$42</f>
        <v>7.42202002880518E-5</v>
      </c>
    </row>
    <row r="55" spans="2:13">
      <c r="B55" s="76" t="s">
        <v>2112</v>
      </c>
      <c r="C55" s="73">
        <v>9720</v>
      </c>
      <c r="D55" s="86" t="s">
        <v>28</v>
      </c>
      <c r="E55" s="73"/>
      <c r="F55" s="86" t="s">
        <v>734</v>
      </c>
      <c r="G55" s="86" t="s">
        <v>133</v>
      </c>
      <c r="H55" s="83">
        <v>1842.2619360000003</v>
      </c>
      <c r="I55" s="83">
        <v>100</v>
      </c>
      <c r="J55" s="83">
        <v>7.0448094270000015</v>
      </c>
      <c r="K55" s="84">
        <v>5.1583334228633344E-4</v>
      </c>
      <c r="L55" s="84">
        <f t="shared" si="0"/>
        <v>8.2613011192740545E-5</v>
      </c>
      <c r="M55" s="84">
        <f>J55/'סכום נכסי הקרן'!$C$42</f>
        <v>1.2283940467170405E-6</v>
      </c>
    </row>
    <row r="56" spans="2:13">
      <c r="B56" s="76" t="s">
        <v>2113</v>
      </c>
      <c r="C56" s="73">
        <v>8215</v>
      </c>
      <c r="D56" s="86" t="s">
        <v>28</v>
      </c>
      <c r="E56" s="73"/>
      <c r="F56" s="86" t="s">
        <v>676</v>
      </c>
      <c r="G56" s="86" t="s">
        <v>133</v>
      </c>
      <c r="H56" s="83">
        <v>2087680.3800000004</v>
      </c>
      <c r="I56" s="83">
        <v>142.9796</v>
      </c>
      <c r="J56" s="83">
        <v>11414.475760000001</v>
      </c>
      <c r="K56" s="84">
        <v>2.1039040620188403E-3</v>
      </c>
      <c r="L56" s="84">
        <f t="shared" si="0"/>
        <v>0.13385517713311815</v>
      </c>
      <c r="M56" s="84">
        <f>J56/'סכום נכסי הקרן'!$C$42</f>
        <v>1.9903269513922035E-3</v>
      </c>
    </row>
    <row r="57" spans="2:13">
      <c r="B57" s="76" t="s">
        <v>2114</v>
      </c>
      <c r="C57" s="73">
        <v>8255</v>
      </c>
      <c r="D57" s="86" t="s">
        <v>28</v>
      </c>
      <c r="E57" s="73"/>
      <c r="F57" s="86" t="s">
        <v>734</v>
      </c>
      <c r="G57" s="86" t="s">
        <v>133</v>
      </c>
      <c r="H57" s="83">
        <v>251646.99000000005</v>
      </c>
      <c r="I57" s="83">
        <v>94.301699999999997</v>
      </c>
      <c r="J57" s="83">
        <v>907.46346000000017</v>
      </c>
      <c r="K57" s="84">
        <v>2.5190377491436091E-4</v>
      </c>
      <c r="L57" s="84">
        <f t="shared" si="0"/>
        <v>1.0641634774485017E-2</v>
      </c>
      <c r="M57" s="84">
        <f>J57/'סכום נכסי הקרן'!$C$42</f>
        <v>1.5823319614650624E-4</v>
      </c>
    </row>
    <row r="58" spans="2:13">
      <c r="B58" s="76" t="s">
        <v>2115</v>
      </c>
      <c r="C58" s="73">
        <v>8735</v>
      </c>
      <c r="D58" s="86" t="s">
        <v>28</v>
      </c>
      <c r="E58" s="73"/>
      <c r="F58" s="86" t="s">
        <v>716</v>
      </c>
      <c r="G58" s="86" t="s">
        <v>135</v>
      </c>
      <c r="H58" s="83">
        <v>151740.12000000002</v>
      </c>
      <c r="I58" s="83">
        <v>97.475800000000007</v>
      </c>
      <c r="J58" s="83">
        <v>599.49362000000008</v>
      </c>
      <c r="K58" s="84">
        <v>5.8537903663083866E-3</v>
      </c>
      <c r="L58" s="84">
        <f t="shared" si="0"/>
        <v>7.0301366775406089E-3</v>
      </c>
      <c r="M58" s="84">
        <f>J58/'סכום נכסי הקרן'!$C$42</f>
        <v>1.0453290489739285E-4</v>
      </c>
    </row>
    <row r="59" spans="2:13">
      <c r="B59" s="76" t="s">
        <v>2116</v>
      </c>
      <c r="C59" s="73" t="s">
        <v>2117</v>
      </c>
      <c r="D59" s="86" t="s">
        <v>28</v>
      </c>
      <c r="E59" s="73"/>
      <c r="F59" s="86" t="s">
        <v>716</v>
      </c>
      <c r="G59" s="86" t="s">
        <v>133</v>
      </c>
      <c r="H59" s="83">
        <v>2156.5400000000004</v>
      </c>
      <c r="I59" s="83">
        <v>2255.5430000000001</v>
      </c>
      <c r="J59" s="83">
        <v>186.00594000000004</v>
      </c>
      <c r="K59" s="84">
        <v>2.5888837709746267E-3</v>
      </c>
      <c r="L59" s="84">
        <f t="shared" si="0"/>
        <v>2.1812528731071702E-3</v>
      </c>
      <c r="M59" s="84">
        <f>J59/'סכום נכסי הקרן'!$C$42</f>
        <v>3.243360827821681E-5</v>
      </c>
    </row>
    <row r="60" spans="2:13">
      <c r="B60" s="76" t="s">
        <v>2118</v>
      </c>
      <c r="C60" s="73" t="s">
        <v>2119</v>
      </c>
      <c r="D60" s="86" t="s">
        <v>28</v>
      </c>
      <c r="E60" s="73"/>
      <c r="F60" s="86" t="s">
        <v>716</v>
      </c>
      <c r="G60" s="86" t="s">
        <v>135</v>
      </c>
      <c r="H60" s="83">
        <v>341429.62000000005</v>
      </c>
      <c r="I60" s="83">
        <v>118.33110000000001</v>
      </c>
      <c r="J60" s="83">
        <v>1637.5230400000003</v>
      </c>
      <c r="K60" s="84">
        <v>6.0544476918452115E-3</v>
      </c>
      <c r="L60" s="84">
        <f t="shared" si="0"/>
        <v>1.9202891239813023E-2</v>
      </c>
      <c r="M60" s="84">
        <f>J60/'סכום נכסי הקרן'!$C$42</f>
        <v>2.8553271377201585E-4</v>
      </c>
    </row>
    <row r="61" spans="2:13">
      <c r="B61" s="76" t="s">
        <v>2120</v>
      </c>
      <c r="C61" s="73">
        <v>5691</v>
      </c>
      <c r="D61" s="86" t="s">
        <v>28</v>
      </c>
      <c r="E61" s="73"/>
      <c r="F61" s="86" t="s">
        <v>716</v>
      </c>
      <c r="G61" s="86" t="s">
        <v>133</v>
      </c>
      <c r="H61" s="83">
        <v>113386.85000000002</v>
      </c>
      <c r="I61" s="83">
        <v>81.126099999999994</v>
      </c>
      <c r="J61" s="83">
        <v>351.75572999999997</v>
      </c>
      <c r="K61" s="84">
        <v>1.1689943880795809E-3</v>
      </c>
      <c r="L61" s="84">
        <f t="shared" si="0"/>
        <v>4.1249660989020548E-3</v>
      </c>
      <c r="M61" s="84">
        <f>J61/'סכום נכסי הקרן'!$C$42</f>
        <v>6.1335178631597437E-5</v>
      </c>
    </row>
    <row r="62" spans="2:13">
      <c r="B62" s="76" t="s">
        <v>2121</v>
      </c>
      <c r="C62" s="73">
        <v>8773</v>
      </c>
      <c r="D62" s="86" t="s">
        <v>28</v>
      </c>
      <c r="E62" s="73"/>
      <c r="F62" s="86" t="s">
        <v>688</v>
      </c>
      <c r="G62" s="86" t="s">
        <v>133</v>
      </c>
      <c r="H62" s="83">
        <v>10647.240000000002</v>
      </c>
      <c r="I62" s="83">
        <v>2472.2510000000002</v>
      </c>
      <c r="J62" s="83">
        <v>1006.5781400000001</v>
      </c>
      <c r="K62" s="84">
        <v>5.2745295363895365E-6</v>
      </c>
      <c r="L62" s="84">
        <f t="shared" si="0"/>
        <v>1.1803931959817363E-2</v>
      </c>
      <c r="M62" s="84">
        <f>J62/'סכום נכסי הקרן'!$C$42</f>
        <v>1.7551569102672784E-4</v>
      </c>
    </row>
    <row r="63" spans="2:13">
      <c r="B63" s="76" t="s">
        <v>2122</v>
      </c>
      <c r="C63" s="73">
        <v>8432</v>
      </c>
      <c r="D63" s="86" t="s">
        <v>28</v>
      </c>
      <c r="E63" s="73"/>
      <c r="F63" s="86" t="s">
        <v>767</v>
      </c>
      <c r="G63" s="86" t="s">
        <v>133</v>
      </c>
      <c r="H63" s="83">
        <v>15478.100000000002</v>
      </c>
      <c r="I63" s="83">
        <v>3362.7687999999998</v>
      </c>
      <c r="J63" s="83">
        <v>1990.3641600000003</v>
      </c>
      <c r="K63" s="84">
        <v>3.7760945178758553E-4</v>
      </c>
      <c r="L63" s="84">
        <f t="shared" si="0"/>
        <v>2.3340585480923558E-2</v>
      </c>
      <c r="M63" s="84">
        <f>J63/'סכום נכסי הקרן'!$C$42</f>
        <v>3.4705715041380962E-4</v>
      </c>
    </row>
    <row r="64" spans="2:13">
      <c r="B64" s="76" t="s">
        <v>2123</v>
      </c>
      <c r="C64" s="73">
        <v>6629</v>
      </c>
      <c r="D64" s="86" t="s">
        <v>28</v>
      </c>
      <c r="E64" s="73"/>
      <c r="F64" s="86" t="s">
        <v>716</v>
      </c>
      <c r="G64" s="86" t="s">
        <v>136</v>
      </c>
      <c r="H64" s="83">
        <v>4855.3200000000006</v>
      </c>
      <c r="I64" s="83">
        <v>9236.6561000000002</v>
      </c>
      <c r="J64" s="83">
        <v>2097.8924300000008</v>
      </c>
      <c r="K64" s="84">
        <v>7.1612389380530982E-3</v>
      </c>
      <c r="L64" s="84">
        <f t="shared" si="0"/>
        <v>2.4601547081815146E-2</v>
      </c>
      <c r="M64" s="84">
        <f>J64/'סכום נכסי הקרן'!$C$42</f>
        <v>3.6580671178810951E-4</v>
      </c>
    </row>
    <row r="65" spans="2:13">
      <c r="B65" s="76" t="s">
        <v>2124</v>
      </c>
      <c r="C65" s="73">
        <v>7943</v>
      </c>
      <c r="D65" s="86" t="s">
        <v>28</v>
      </c>
      <c r="E65" s="73"/>
      <c r="F65" s="86" t="s">
        <v>716</v>
      </c>
      <c r="G65" s="86" t="s">
        <v>133</v>
      </c>
      <c r="H65" s="83">
        <v>1296001.4000000001</v>
      </c>
      <c r="I65" s="83">
        <v>52.2575</v>
      </c>
      <c r="J65" s="83">
        <v>2589.8343200000004</v>
      </c>
      <c r="K65" s="84">
        <v>1.7634789847963114E-2</v>
      </c>
      <c r="L65" s="84">
        <f t="shared" si="0"/>
        <v>3.0370447047935963E-2</v>
      </c>
      <c r="M65" s="84">
        <f>J65/'סכום נכסי הקרן'!$C$42</f>
        <v>4.5158596462221582E-4</v>
      </c>
    </row>
    <row r="66" spans="2:13">
      <c r="B66" s="76" t="s">
        <v>2125</v>
      </c>
      <c r="C66" s="73">
        <v>5356</v>
      </c>
      <c r="D66" s="86" t="s">
        <v>28</v>
      </c>
      <c r="E66" s="73"/>
      <c r="F66" s="86" t="s">
        <v>716</v>
      </c>
      <c r="G66" s="86" t="s">
        <v>133</v>
      </c>
      <c r="H66" s="83">
        <v>30174.170000000006</v>
      </c>
      <c r="I66" s="83">
        <v>220.06729999999999</v>
      </c>
      <c r="J66" s="83">
        <v>253.92691000000002</v>
      </c>
      <c r="K66" s="84">
        <v>1.2728947174533646E-3</v>
      </c>
      <c r="L66" s="84">
        <f t="shared" si="0"/>
        <v>2.9777479256669205E-3</v>
      </c>
      <c r="M66" s="84">
        <f>J66/'סכום נכסי הקרן'!$C$42</f>
        <v>4.4276897448748218E-5</v>
      </c>
    </row>
    <row r="67" spans="2:13">
      <c r="B67" s="76" t="s">
        <v>2126</v>
      </c>
      <c r="C67" s="73" t="s">
        <v>2127</v>
      </c>
      <c r="D67" s="86" t="s">
        <v>28</v>
      </c>
      <c r="E67" s="73"/>
      <c r="F67" s="86" t="s">
        <v>716</v>
      </c>
      <c r="G67" s="86" t="s">
        <v>133</v>
      </c>
      <c r="H67" s="83">
        <v>540817.34000000008</v>
      </c>
      <c r="I67" s="83">
        <v>137.5727</v>
      </c>
      <c r="J67" s="83">
        <v>2845.1210800000003</v>
      </c>
      <c r="K67" s="84">
        <v>2.5589933133760212E-3</v>
      </c>
      <c r="L67" s="84">
        <f t="shared" si="0"/>
        <v>3.3364141651001974E-2</v>
      </c>
      <c r="M67" s="84">
        <f>J67/'סכום נכסי הקרן'!$C$42</f>
        <v>4.9609997730619328E-4</v>
      </c>
    </row>
    <row r="68" spans="2:13">
      <c r="B68" s="76" t="s">
        <v>2128</v>
      </c>
      <c r="C68" s="73">
        <v>8372</v>
      </c>
      <c r="D68" s="86" t="s">
        <v>28</v>
      </c>
      <c r="E68" s="73"/>
      <c r="F68" s="86" t="s">
        <v>767</v>
      </c>
      <c r="G68" s="86" t="s">
        <v>133</v>
      </c>
      <c r="H68" s="83">
        <v>4652.6600000000008</v>
      </c>
      <c r="I68" s="83">
        <v>4245.3095000000003</v>
      </c>
      <c r="J68" s="83">
        <v>755.31579000000011</v>
      </c>
      <c r="K68" s="84">
        <v>2.4636923424481059E-4</v>
      </c>
      <c r="L68" s="84">
        <f t="shared" si="0"/>
        <v>8.8574307736662156E-3</v>
      </c>
      <c r="M68" s="84">
        <f>J68/'סכום נכסי הקרן'!$C$42</f>
        <v>1.3170340936000146E-4</v>
      </c>
    </row>
    <row r="69" spans="2:13">
      <c r="B69" s="76" t="s">
        <v>2129</v>
      </c>
      <c r="C69" s="73">
        <v>7425</v>
      </c>
      <c r="D69" s="86" t="s">
        <v>28</v>
      </c>
      <c r="E69" s="73"/>
      <c r="F69" s="86" t="s">
        <v>716</v>
      </c>
      <c r="G69" s="86" t="s">
        <v>133</v>
      </c>
      <c r="H69" s="83">
        <v>512459.62000000005</v>
      </c>
      <c r="I69" s="83">
        <v>111.6399</v>
      </c>
      <c r="J69" s="83">
        <v>2187.7463800000005</v>
      </c>
      <c r="K69" s="84">
        <v>5.1808079664358289E-3</v>
      </c>
      <c r="L69" s="84">
        <f t="shared" si="0"/>
        <v>2.5655245617450768E-2</v>
      </c>
      <c r="M69" s="84">
        <f>J69/'סכום נכסי הקרן'!$C$42</f>
        <v>3.8147442549956665E-4</v>
      </c>
    </row>
    <row r="70" spans="2:13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2:13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2:13">
      <c r="B73" s="124" t="s">
        <v>224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2:13">
      <c r="B74" s="124" t="s">
        <v>113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2:13">
      <c r="B75" s="124" t="s">
        <v>207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2:13">
      <c r="B76" s="124" t="s">
        <v>215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2:13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2:13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2:13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2:13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2:13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2:13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2:13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2:13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2:13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2:13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2:13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2:13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2:13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2:13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2:13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2:13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2:13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2:13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2:13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2:13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2:13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2:13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2:13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2:13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2:13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2:13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2:13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2:13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2:13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2:13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2:13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2:13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2:13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2:13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2:13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2:13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2:13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2:13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2:13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2:13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2:13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2:13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2:13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2:13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2:13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2:13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2:13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2:13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2:13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2:13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2:13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2:13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2:13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2:13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2:13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2:13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2:13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2:13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2:13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2:13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2:13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2:13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2:13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2:13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2:13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2:13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2:13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2:13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2:13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2:13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2:13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2:13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2:13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2:13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2:13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2:13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2:13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2:13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2:13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2:13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2:13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2:13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2:13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2:13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2:13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2:13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2:13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2:13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2:13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2:13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2:13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2:13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2:13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2:13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2:13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2:13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2:13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2:13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2:13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2:13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2:13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2:13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2:13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2:13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2:13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2:13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2:13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2:13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2:13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2:13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2:13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2:13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2:13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2:13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2:13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2:13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2:13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2:13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2:13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2:13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2:13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2:13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2:13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2:13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2:13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2:13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2:13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2:13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2:13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2:13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2:13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2:13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2:13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2:13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2:13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2:13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2:13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2:13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2:13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2:13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2:13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2:13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2:13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2:13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2:13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2:13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2:13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2:13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2:13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2:13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2:13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2:13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2:13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2:13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2:13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2:13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2:13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2:13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2:13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2:13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2:13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2:13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2:13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2:13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2:13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2:13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2:13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2:13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2:13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2:13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2:13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2:13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2:13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2:13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2:13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2:13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2:13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2:13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2:13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2:13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2:13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2:13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2:13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2:13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2:13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2:13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2:13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2:13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2:13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2:13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2:13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2:13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2:13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2:13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2:13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2:13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2:13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2:13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2:13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2:13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2:13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2:13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2:13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2:13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2:13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2:13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2:13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2:13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2:13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2:13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2:13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2:13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2:13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2:13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2:13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2:13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2:13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2:13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2:13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2:13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2:13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2:13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2:13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2:13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2:13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1"/>
  <sheetViews>
    <sheetView rightToLeft="1" workbookViewId="0">
      <selection activeCell="A13" sqref="A13:XFD13"/>
    </sheetView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32.85546875" style="2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8802</v>
      </c>
    </row>
    <row r="6" spans="2:11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ht="26.25" customHeight="1">
      <c r="B7" s="157" t="s">
        <v>99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s="3" customFormat="1" ht="78.75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2130</v>
      </c>
      <c r="C11" s="69"/>
      <c r="D11" s="69"/>
      <c r="E11" s="69"/>
      <c r="F11" s="77"/>
      <c r="G11" s="79"/>
      <c r="H11" s="77">
        <f>H12+H51</f>
        <v>481578.33160753618</v>
      </c>
      <c r="I11" s="69"/>
      <c r="J11" s="78">
        <f>IFERROR(H11/$H$11,0)</f>
        <v>1</v>
      </c>
      <c r="K11" s="78">
        <f>H11/'סכום נכסי הקרן'!$C$42</f>
        <v>8.3972172945853352E-2</v>
      </c>
    </row>
    <row r="12" spans="2:11" ht="21" customHeight="1">
      <c r="B12" s="70" t="s">
        <v>2131</v>
      </c>
      <c r="C12" s="71"/>
      <c r="D12" s="71"/>
      <c r="E12" s="71"/>
      <c r="F12" s="80"/>
      <c r="G12" s="82"/>
      <c r="H12" s="80">
        <f>H13+H22+H25+H29</f>
        <v>33413.174899136997</v>
      </c>
      <c r="I12" s="71"/>
      <c r="J12" s="81">
        <f t="shared" ref="J12:J70" si="0">IFERROR(H12/$H$11,0)</f>
        <v>6.9382637685549295E-2</v>
      </c>
      <c r="K12" s="81">
        <f>H12/'סכום נכסי הקרן'!$C$42</f>
        <v>5.8262108511704285E-3</v>
      </c>
    </row>
    <row r="13" spans="2:11">
      <c r="B13" s="92" t="s">
        <v>195</v>
      </c>
      <c r="C13" s="71"/>
      <c r="D13" s="71"/>
      <c r="E13" s="71"/>
      <c r="F13" s="80"/>
      <c r="G13" s="82"/>
      <c r="H13" s="80">
        <f>SUM(H14:H20)</f>
        <v>3887.5092727660012</v>
      </c>
      <c r="I13" s="71"/>
      <c r="J13" s="81">
        <f t="shared" si="0"/>
        <v>8.0724339481580733E-3</v>
      </c>
      <c r="K13" s="81">
        <f>H13/'סכום נכסי הקרן'!$C$42</f>
        <v>6.7785981958870761E-4</v>
      </c>
    </row>
    <row r="14" spans="2:11">
      <c r="B14" s="76" t="s">
        <v>2132</v>
      </c>
      <c r="C14" s="73">
        <v>7034</v>
      </c>
      <c r="D14" s="86" t="s">
        <v>133</v>
      </c>
      <c r="E14" s="95">
        <v>43850</v>
      </c>
      <c r="F14" s="83">
        <v>299901.39000000007</v>
      </c>
      <c r="G14" s="85">
        <v>69.561099999999996</v>
      </c>
      <c r="H14" s="83">
        <v>797.7426200000001</v>
      </c>
      <c r="I14" s="102">
        <v>4.0700821428571428E-3</v>
      </c>
      <c r="J14" s="84">
        <f t="shared" si="0"/>
        <v>1.6565168481253909E-3</v>
      </c>
      <c r="K14" s="84">
        <f>H14/'סכום נכסי הקרן'!$C$42</f>
        <v>1.3910131925850522E-4</v>
      </c>
    </row>
    <row r="15" spans="2:11" ht="18" customHeight="1">
      <c r="B15" s="76" t="s">
        <v>2133</v>
      </c>
      <c r="C15" s="73">
        <v>83021</v>
      </c>
      <c r="D15" s="86" t="s">
        <v>133</v>
      </c>
      <c r="E15" s="95">
        <v>44255</v>
      </c>
      <c r="F15" s="83">
        <v>124382.1808</v>
      </c>
      <c r="G15" s="85">
        <v>100</v>
      </c>
      <c r="H15" s="83">
        <v>475.63745949999998</v>
      </c>
      <c r="I15" s="102">
        <v>2.8635320999999996E-4</v>
      </c>
      <c r="J15" s="84">
        <f t="shared" si="0"/>
        <v>9.8766374706331741E-4</v>
      </c>
      <c r="K15" s="84">
        <f>H15/'סכום נכסי הקרן'!$C$42</f>
        <v>8.2936270980750446E-5</v>
      </c>
    </row>
    <row r="16" spans="2:11">
      <c r="B16" s="76" t="s">
        <v>2134</v>
      </c>
      <c r="C16" s="73">
        <v>8401</v>
      </c>
      <c r="D16" s="86" t="s">
        <v>133</v>
      </c>
      <c r="E16" s="95">
        <v>44621</v>
      </c>
      <c r="F16" s="83">
        <v>79537.260723000014</v>
      </c>
      <c r="G16" s="85">
        <v>80.816400000000002</v>
      </c>
      <c r="H16" s="83">
        <v>245.80347213700003</v>
      </c>
      <c r="I16" s="102">
        <v>2.3566597312282265E-3</v>
      </c>
      <c r="J16" s="84">
        <f t="shared" si="0"/>
        <v>5.1041223411463275E-4</v>
      </c>
      <c r="K16" s="84">
        <f>H16/'סכום נכסי הקרן'!$C$42</f>
        <v>4.2860424396753335E-5</v>
      </c>
    </row>
    <row r="17" spans="2:11">
      <c r="B17" s="76" t="s">
        <v>2135</v>
      </c>
      <c r="C17" s="73">
        <v>8507</v>
      </c>
      <c r="D17" s="86" t="s">
        <v>133</v>
      </c>
      <c r="E17" s="95">
        <v>44621</v>
      </c>
      <c r="F17" s="83">
        <v>67871.792081000007</v>
      </c>
      <c r="G17" s="85">
        <v>89.819299999999998</v>
      </c>
      <c r="H17" s="83">
        <v>233.11856690600004</v>
      </c>
      <c r="I17" s="102">
        <v>1.4139957764664531E-3</v>
      </c>
      <c r="J17" s="84">
        <f t="shared" si="0"/>
        <v>4.8407196006480785E-4</v>
      </c>
      <c r="K17" s="84">
        <f>H17/'סכום נכסי הקרן'!$C$42</f>
        <v>4.0648574348800264E-5</v>
      </c>
    </row>
    <row r="18" spans="2:11">
      <c r="B18" s="76" t="s">
        <v>2136</v>
      </c>
      <c r="C18" s="73">
        <v>7992</v>
      </c>
      <c r="D18" s="86" t="s">
        <v>133</v>
      </c>
      <c r="E18" s="95">
        <v>44196</v>
      </c>
      <c r="F18" s="83">
        <v>426132.65000000008</v>
      </c>
      <c r="G18" s="85">
        <v>109.684</v>
      </c>
      <c r="H18" s="83">
        <v>1787.3350700000003</v>
      </c>
      <c r="I18" s="102">
        <v>6.0603666666666665E-3</v>
      </c>
      <c r="J18" s="84">
        <f t="shared" si="0"/>
        <v>3.7114109018023568E-3</v>
      </c>
      <c r="K18" s="84">
        <f>H18/'סכום נכסי הקרן'!$C$42</f>
        <v>3.1165523811927309E-4</v>
      </c>
    </row>
    <row r="19" spans="2:11">
      <c r="B19" s="76" t="s">
        <v>2137</v>
      </c>
      <c r="C19" s="73">
        <v>8402</v>
      </c>
      <c r="D19" s="86" t="s">
        <v>133</v>
      </c>
      <c r="E19" s="95">
        <v>44560</v>
      </c>
      <c r="F19" s="83">
        <v>43454.39680000001</v>
      </c>
      <c r="G19" s="85">
        <v>102.7159</v>
      </c>
      <c r="H19" s="83">
        <v>170.68261422300003</v>
      </c>
      <c r="I19" s="102">
        <v>1.3972493755629067E-3</v>
      </c>
      <c r="J19" s="84">
        <f t="shared" si="0"/>
        <v>3.5442336795605325E-4</v>
      </c>
      <c r="K19" s="84">
        <f>H19/'סכום נכסי הקרן'!$C$42</f>
        <v>2.9761700350057524E-5</v>
      </c>
    </row>
    <row r="20" spans="2:11">
      <c r="B20" s="76" t="s">
        <v>2138</v>
      </c>
      <c r="C20" s="73">
        <v>8291</v>
      </c>
      <c r="D20" s="86" t="s">
        <v>133</v>
      </c>
      <c r="E20" s="95">
        <v>44279</v>
      </c>
      <c r="F20" s="83">
        <v>45824.350000000006</v>
      </c>
      <c r="G20" s="85">
        <v>101.1169</v>
      </c>
      <c r="H20" s="83">
        <v>177.18947000000003</v>
      </c>
      <c r="I20" s="102">
        <v>5.8005503577325266E-3</v>
      </c>
      <c r="J20" s="84">
        <f t="shared" si="0"/>
        <v>3.6793488903151306E-4</v>
      </c>
      <c r="K20" s="84">
        <f>H20/'סכום נכסי הקרן'!$C$42</f>
        <v>3.0896292134567578E-5</v>
      </c>
    </row>
    <row r="21" spans="2:11" ht="16.5" customHeight="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72" t="s">
        <v>197</v>
      </c>
      <c r="C22" s="73"/>
      <c r="D22" s="73"/>
      <c r="E22" s="73"/>
      <c r="F22" s="83"/>
      <c r="G22" s="85"/>
      <c r="H22" s="83">
        <v>961.66702386300005</v>
      </c>
      <c r="I22" s="73"/>
      <c r="J22" s="84">
        <f t="shared" si="0"/>
        <v>1.9969067558602569E-3</v>
      </c>
      <c r="K22" s="84">
        <f>H22/'סכום נכסי הקרן'!$C$42</f>
        <v>1.6768459945984044E-4</v>
      </c>
    </row>
    <row r="23" spans="2:11" ht="16.5" customHeight="1">
      <c r="B23" s="76" t="s">
        <v>2139</v>
      </c>
      <c r="C23" s="73">
        <v>992880</v>
      </c>
      <c r="D23" s="86" t="s">
        <v>134</v>
      </c>
      <c r="E23" s="142">
        <v>45158</v>
      </c>
      <c r="F23" s="83">
        <v>536.98152600000003</v>
      </c>
      <c r="G23" s="126">
        <v>179087.5435</v>
      </c>
      <c r="H23" s="83">
        <v>961.66702386300005</v>
      </c>
      <c r="I23" s="84">
        <v>3.8662669868906988E-7</v>
      </c>
      <c r="J23" s="84">
        <f t="shared" si="0"/>
        <v>1.9969067558602569E-3</v>
      </c>
      <c r="K23" s="84">
        <f>H23/'סכום נכסי הקרן'!$C$42</f>
        <v>1.6768459945984044E-4</v>
      </c>
    </row>
    <row r="24" spans="2:1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92" t="s">
        <v>198</v>
      </c>
      <c r="C25" s="73"/>
      <c r="D25" s="73"/>
      <c r="E25" s="73"/>
      <c r="F25" s="83"/>
      <c r="G25" s="85"/>
      <c r="H25" s="83">
        <v>4857.9047100000007</v>
      </c>
      <c r="I25" s="73"/>
      <c r="J25" s="84">
        <f t="shared" si="0"/>
        <v>1.0087465301405973E-2</v>
      </c>
      <c r="K25" s="84">
        <f>H25/'סכום נכסי הקרן'!$C$42</f>
        <v>8.4706638087495717E-4</v>
      </c>
    </row>
    <row r="26" spans="2:11">
      <c r="B26" s="76" t="s">
        <v>2140</v>
      </c>
      <c r="C26" s="73">
        <v>8510</v>
      </c>
      <c r="D26" s="86" t="s">
        <v>134</v>
      </c>
      <c r="E26" s="95">
        <v>44655</v>
      </c>
      <c r="F26" s="83">
        <v>2521368.1600000006</v>
      </c>
      <c r="G26" s="85">
        <v>96.624375999999998</v>
      </c>
      <c r="H26" s="83">
        <v>2436.2568600000004</v>
      </c>
      <c r="I26" s="102">
        <v>2.5814818380952382E-3</v>
      </c>
      <c r="J26" s="84">
        <f t="shared" si="0"/>
        <v>5.0589004946871982E-3</v>
      </c>
      <c r="K26" s="84">
        <f>H26/'סכום נכסי הקרן'!$C$42</f>
        <v>4.2480686725573653E-4</v>
      </c>
    </row>
    <row r="27" spans="2:11">
      <c r="B27" s="76" t="s">
        <v>2141</v>
      </c>
      <c r="C27" s="73">
        <v>7004</v>
      </c>
      <c r="D27" s="86" t="s">
        <v>134</v>
      </c>
      <c r="E27" s="95">
        <v>43614</v>
      </c>
      <c r="F27" s="83">
        <v>2538430.9000000004</v>
      </c>
      <c r="G27" s="85">
        <v>95.399420000000006</v>
      </c>
      <c r="H27" s="83">
        <v>2421.6478500000003</v>
      </c>
      <c r="I27" s="102">
        <v>2.1883935866666665E-3</v>
      </c>
      <c r="J27" s="84">
        <f t="shared" si="0"/>
        <v>5.0285648067187752E-3</v>
      </c>
      <c r="K27" s="84">
        <f>H27/'סכום נכסי הקרן'!$C$42</f>
        <v>4.2225951361922064E-4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92" t="s">
        <v>199</v>
      </c>
      <c r="C29" s="71"/>
      <c r="D29" s="71"/>
      <c r="E29" s="71"/>
      <c r="F29" s="80"/>
      <c r="G29" s="82"/>
      <c r="H29" s="80">
        <f>SUM(H30:H49)</f>
        <v>23706.093892507997</v>
      </c>
      <c r="I29" s="71"/>
      <c r="J29" s="81">
        <f t="shared" si="0"/>
        <v>4.9225831680125003E-2</v>
      </c>
      <c r="K29" s="81">
        <f>H29/'סכום נכסי הקרן'!$C$42</f>
        <v>4.1336000512469237E-3</v>
      </c>
    </row>
    <row r="30" spans="2:11" ht="18" customHeight="1">
      <c r="B30" s="76" t="s">
        <v>2142</v>
      </c>
      <c r="C30" s="73">
        <v>91381</v>
      </c>
      <c r="D30" s="86" t="s">
        <v>133</v>
      </c>
      <c r="E30" s="95">
        <v>44742</v>
      </c>
      <c r="F30" s="83">
        <v>110944.03780000001</v>
      </c>
      <c r="G30" s="85">
        <v>100</v>
      </c>
      <c r="H30" s="83">
        <v>424.2500005</v>
      </c>
      <c r="I30" s="102">
        <v>8.7004897000000003E-4</v>
      </c>
      <c r="J30" s="84">
        <f t="shared" si="0"/>
        <v>8.8095741160909189E-4</v>
      </c>
      <c r="K30" s="84">
        <f>H30/'סכום נכסי הקרן'!$C$42</f>
        <v>7.3975908125569991E-5</v>
      </c>
    </row>
    <row r="31" spans="2:11" ht="18" customHeight="1">
      <c r="B31" s="76" t="s">
        <v>2143</v>
      </c>
      <c r="C31" s="73">
        <v>72111</v>
      </c>
      <c r="D31" s="86" t="s">
        <v>133</v>
      </c>
      <c r="E31" s="95">
        <v>43466</v>
      </c>
      <c r="F31" s="83">
        <v>49498.406510000001</v>
      </c>
      <c r="G31" s="85">
        <v>100</v>
      </c>
      <c r="H31" s="83">
        <v>189.28190650000002</v>
      </c>
      <c r="I31" s="102">
        <v>4.2140558000000004E-4</v>
      </c>
      <c r="J31" s="84">
        <f t="shared" si="0"/>
        <v>3.9304489856959742E-4</v>
      </c>
      <c r="K31" s="84">
        <f>H31/'סכום נכסי הקרן'!$C$42</f>
        <v>3.3004834198171624E-5</v>
      </c>
    </row>
    <row r="32" spans="2:11">
      <c r="B32" s="76" t="s">
        <v>2144</v>
      </c>
      <c r="C32" s="73">
        <v>5272</v>
      </c>
      <c r="D32" s="86" t="s">
        <v>133</v>
      </c>
      <c r="E32" s="95">
        <v>42403</v>
      </c>
      <c r="F32" s="83">
        <v>535754.03277100017</v>
      </c>
      <c r="G32" s="85">
        <v>121.0806</v>
      </c>
      <c r="H32" s="83">
        <v>2480.6066105970003</v>
      </c>
      <c r="I32" s="102">
        <v>5.4557434245454547E-4</v>
      </c>
      <c r="J32" s="84">
        <f t="shared" si="0"/>
        <v>5.1509929907282018E-3</v>
      </c>
      <c r="K32" s="84">
        <f>H32/'סכום נכסי הקרן'!$C$42</f>
        <v>4.3254007426030697E-4</v>
      </c>
    </row>
    <row r="33" spans="2:11">
      <c r="B33" s="76" t="s">
        <v>2145</v>
      </c>
      <c r="C33" s="73">
        <v>8292</v>
      </c>
      <c r="D33" s="86" t="s">
        <v>133</v>
      </c>
      <c r="E33" s="95">
        <v>44317</v>
      </c>
      <c r="F33" s="83">
        <v>209321.20000000004</v>
      </c>
      <c r="G33" s="85">
        <v>124.2444</v>
      </c>
      <c r="H33" s="83">
        <v>994.50718000000018</v>
      </c>
      <c r="I33" s="102">
        <v>5.5818987199999994E-4</v>
      </c>
      <c r="J33" s="84">
        <f t="shared" si="0"/>
        <v>2.065099516999193E-3</v>
      </c>
      <c r="K33" s="84">
        <f>H33/'סכום נכסי הקרן'!$C$42</f>
        <v>1.7341089379185447E-4</v>
      </c>
    </row>
    <row r="34" spans="2:11">
      <c r="B34" s="76" t="s">
        <v>2146</v>
      </c>
      <c r="C34" s="73">
        <v>7038</v>
      </c>
      <c r="D34" s="86" t="s">
        <v>133</v>
      </c>
      <c r="E34" s="95">
        <v>43556</v>
      </c>
      <c r="F34" s="83">
        <v>543737.31999999995</v>
      </c>
      <c r="G34" s="85">
        <v>118.49630000000001</v>
      </c>
      <c r="H34" s="83">
        <v>2463.8361300000001</v>
      </c>
      <c r="I34" s="102">
        <v>9.4266276923076929E-4</v>
      </c>
      <c r="J34" s="84">
        <f t="shared" si="0"/>
        <v>5.1161689974205723E-3</v>
      </c>
      <c r="K34" s="84">
        <f>H34/'סכום נכסי הקרן'!$C$42</f>
        <v>4.2961582787161344E-4</v>
      </c>
    </row>
    <row r="35" spans="2:11" ht="18" customHeight="1">
      <c r="B35" s="76" t="s">
        <v>2147</v>
      </c>
      <c r="C35" s="73">
        <v>83791</v>
      </c>
      <c r="D35" s="86" t="s">
        <v>134</v>
      </c>
      <c r="E35" s="95">
        <v>44308</v>
      </c>
      <c r="F35" s="83">
        <v>1185084.983</v>
      </c>
      <c r="G35" s="85">
        <v>100</v>
      </c>
      <c r="H35" s="83">
        <v>1185.084983</v>
      </c>
      <c r="I35" s="102">
        <v>5.0726213999999995E-4</v>
      </c>
      <c r="J35" s="84">
        <f t="shared" si="0"/>
        <v>2.4608353516324499E-3</v>
      </c>
      <c r="K35" s="84">
        <f>H35/'סכום נכסי הקרן'!$C$42</f>
        <v>2.0664169173854996E-4</v>
      </c>
    </row>
    <row r="36" spans="2:11">
      <c r="B36" s="76" t="s">
        <v>2148</v>
      </c>
      <c r="C36" s="73">
        <v>7079</v>
      </c>
      <c r="D36" s="86" t="s">
        <v>134</v>
      </c>
      <c r="E36" s="95">
        <v>44166</v>
      </c>
      <c r="F36" s="83">
        <v>2522774.2400000007</v>
      </c>
      <c r="G36" s="85">
        <v>50.583084999999997</v>
      </c>
      <c r="H36" s="83">
        <v>1276.0974200000001</v>
      </c>
      <c r="I36" s="102">
        <v>6.5796922575250836E-3</v>
      </c>
      <c r="J36" s="84">
        <f t="shared" si="0"/>
        <v>2.6498231673761428E-3</v>
      </c>
      <c r="K36" s="84">
        <f>H36/'סכום נכסי הקרן'!$C$42</f>
        <v>2.2251140928683841E-4</v>
      </c>
    </row>
    <row r="37" spans="2:11">
      <c r="B37" s="76" t="s">
        <v>2149</v>
      </c>
      <c r="C37" s="73">
        <v>8279</v>
      </c>
      <c r="D37" s="86" t="s">
        <v>134</v>
      </c>
      <c r="E37" s="95">
        <v>44308</v>
      </c>
      <c r="F37" s="83">
        <v>263934.83</v>
      </c>
      <c r="G37" s="85">
        <v>100.90159300000001</v>
      </c>
      <c r="H37" s="83">
        <v>266.31446999999997</v>
      </c>
      <c r="I37" s="102">
        <v>4.1239817187500001E-3</v>
      </c>
      <c r="J37" s="84">
        <f t="shared" si="0"/>
        <v>5.5300343167647716E-4</v>
      </c>
      <c r="K37" s="84">
        <f>H37/'סכום נכסי הקרן'!$C$42</f>
        <v>4.6436899804387535E-5</v>
      </c>
    </row>
    <row r="38" spans="2:11">
      <c r="B38" s="76" t="s">
        <v>2150</v>
      </c>
      <c r="C38" s="73">
        <v>6662</v>
      </c>
      <c r="D38" s="86" t="s">
        <v>133</v>
      </c>
      <c r="E38" s="95">
        <v>43556</v>
      </c>
      <c r="F38" s="83">
        <v>200520.09000000003</v>
      </c>
      <c r="G38" s="85">
        <v>139.68279999999999</v>
      </c>
      <c r="H38" s="83">
        <v>1071.0720700000002</v>
      </c>
      <c r="I38" s="102">
        <v>1.4272132100000001E-3</v>
      </c>
      <c r="J38" s="84">
        <f t="shared" si="0"/>
        <v>2.2240869235638158E-3</v>
      </c>
      <c r="K38" s="84">
        <f>H38/'סכום נכסי הקרן'!$C$42</f>
        <v>1.8676141179211166E-4</v>
      </c>
    </row>
    <row r="39" spans="2:11">
      <c r="B39" s="76" t="s">
        <v>2151</v>
      </c>
      <c r="C39" s="73">
        <v>8283</v>
      </c>
      <c r="D39" s="86" t="s">
        <v>134</v>
      </c>
      <c r="E39" s="95">
        <v>44317</v>
      </c>
      <c r="F39" s="83">
        <v>1805165.0700000003</v>
      </c>
      <c r="G39" s="85">
        <v>105.353357</v>
      </c>
      <c r="H39" s="83">
        <v>1901.8027800000002</v>
      </c>
      <c r="I39" s="102">
        <v>1.5860661454545455E-3</v>
      </c>
      <c r="J39" s="84">
        <f t="shared" si="0"/>
        <v>3.9491037182916291E-3</v>
      </c>
      <c r="K39" s="84">
        <f>H39/'סכום נכסי הקרן'!$C$42</f>
        <v>3.3161482041349722E-4</v>
      </c>
    </row>
    <row r="40" spans="2:11" ht="18" customHeight="1">
      <c r="B40" s="76" t="s">
        <v>2152</v>
      </c>
      <c r="C40" s="73">
        <v>85741</v>
      </c>
      <c r="D40" s="86" t="s">
        <v>133</v>
      </c>
      <c r="E40" s="95">
        <v>44404</v>
      </c>
      <c r="F40" s="83">
        <v>61181.431550000001</v>
      </c>
      <c r="G40" s="85">
        <v>100</v>
      </c>
      <c r="H40" s="83">
        <v>233.9577942</v>
      </c>
      <c r="I40" s="102">
        <v>3.5437461000000002E-4</v>
      </c>
      <c r="J40" s="84">
        <f t="shared" si="0"/>
        <v>4.8581462006198537E-4</v>
      </c>
      <c r="K40" s="84">
        <f>H40/'סכום נכסי הקרן'!$C$42</f>
        <v>4.0794909295469076E-5</v>
      </c>
    </row>
    <row r="41" spans="2:11" ht="18" customHeight="1">
      <c r="B41" s="76" t="s">
        <v>2153</v>
      </c>
      <c r="C41" s="73">
        <v>72112</v>
      </c>
      <c r="D41" s="86" t="s">
        <v>133</v>
      </c>
      <c r="E41" s="95">
        <v>43466</v>
      </c>
      <c r="F41" s="83">
        <v>20399.95924</v>
      </c>
      <c r="G41" s="85">
        <v>100</v>
      </c>
      <c r="H41" s="83">
        <v>78.009444140000014</v>
      </c>
      <c r="I41" s="102">
        <v>1.0959221999999999E-4</v>
      </c>
      <c r="J41" s="84">
        <f t="shared" si="0"/>
        <v>1.6198703101860917E-4</v>
      </c>
      <c r="K41" s="84">
        <f>H41/'סכום נכסי הקרן'!$C$42</f>
        <v>1.3602402983679961E-5</v>
      </c>
    </row>
    <row r="42" spans="2:11">
      <c r="B42" s="76" t="s">
        <v>2154</v>
      </c>
      <c r="C42" s="73">
        <v>7067</v>
      </c>
      <c r="D42" s="86" t="s">
        <v>134</v>
      </c>
      <c r="E42" s="95">
        <v>44048</v>
      </c>
      <c r="F42" s="83">
        <v>1918880.9900000002</v>
      </c>
      <c r="G42" s="85">
        <v>139.687434</v>
      </c>
      <c r="H42" s="83">
        <v>2680.4349700000007</v>
      </c>
      <c r="I42" s="102">
        <v>6.2954865960264898E-3</v>
      </c>
      <c r="J42" s="84">
        <f t="shared" si="0"/>
        <v>5.5659376555680044E-3</v>
      </c>
      <c r="K42" s="84">
        <f>H42/'סכום נכסי הקרן'!$C$42</f>
        <v>4.6738387941919402E-4</v>
      </c>
    </row>
    <row r="43" spans="2:11">
      <c r="B43" s="76" t="s">
        <v>2155</v>
      </c>
      <c r="C43" s="73">
        <v>5289</v>
      </c>
      <c r="D43" s="86" t="s">
        <v>133</v>
      </c>
      <c r="E43" s="95">
        <v>42736</v>
      </c>
      <c r="F43" s="83">
        <v>386720.49754000007</v>
      </c>
      <c r="G43" s="85">
        <v>115.08450000000001</v>
      </c>
      <c r="H43" s="83">
        <v>1701.8916622470003</v>
      </c>
      <c r="I43" s="102">
        <v>2.283992346380952E-3</v>
      </c>
      <c r="J43" s="84">
        <f t="shared" si="0"/>
        <v>3.5339872052922066E-3</v>
      </c>
      <c r="K43" s="84">
        <f>H43/'סכום נכסי הקרן'!$C$42</f>
        <v>2.9675658479123016E-4</v>
      </c>
    </row>
    <row r="44" spans="2:11">
      <c r="B44" s="76" t="s">
        <v>2156</v>
      </c>
      <c r="C44" s="73">
        <v>8405</v>
      </c>
      <c r="D44" s="86" t="s">
        <v>133</v>
      </c>
      <c r="E44" s="95">
        <v>44581</v>
      </c>
      <c r="F44" s="83">
        <v>21942.911910000003</v>
      </c>
      <c r="G44" s="85">
        <v>111.79519999999999</v>
      </c>
      <c r="H44" s="83">
        <v>93.807010261999991</v>
      </c>
      <c r="I44" s="102">
        <v>1.9960704475606057E-3</v>
      </c>
      <c r="J44" s="84">
        <f t="shared" si="0"/>
        <v>1.947907621774983E-4</v>
      </c>
      <c r="K44" s="84">
        <f>H44/'סכום נכסי הקרן'!$C$42</f>
        <v>1.6357003569823479E-5</v>
      </c>
    </row>
    <row r="45" spans="2:11">
      <c r="B45" s="76" t="s">
        <v>2157</v>
      </c>
      <c r="C45" s="73">
        <v>5230</v>
      </c>
      <c r="D45" s="86" t="s">
        <v>133</v>
      </c>
      <c r="E45" s="95">
        <v>40372</v>
      </c>
      <c r="F45" s="83">
        <v>209077.80824900002</v>
      </c>
      <c r="G45" s="85">
        <v>18.601400000000002</v>
      </c>
      <c r="H45" s="83">
        <v>148.72071106200002</v>
      </c>
      <c r="I45" s="102">
        <v>2.1358016158536585E-3</v>
      </c>
      <c r="J45" s="84">
        <f t="shared" si="0"/>
        <v>3.0881935772641956E-4</v>
      </c>
      <c r="K45" s="84">
        <f>H45/'סכום נכסי הקרן'!$C$42</f>
        <v>2.5932232516030259E-5</v>
      </c>
    </row>
    <row r="46" spans="2:11">
      <c r="B46" s="76" t="s">
        <v>2158</v>
      </c>
      <c r="C46" s="73">
        <v>5310</v>
      </c>
      <c r="D46" s="86" t="s">
        <v>133</v>
      </c>
      <c r="E46" s="95">
        <v>42979</v>
      </c>
      <c r="F46" s="83">
        <v>110558.37000000002</v>
      </c>
      <c r="G46" s="85">
        <v>120.38979999999999</v>
      </c>
      <c r="H46" s="83">
        <v>508.97822000000008</v>
      </c>
      <c r="I46" s="102">
        <v>2.9282876614060259E-4</v>
      </c>
      <c r="J46" s="84">
        <f t="shared" si="0"/>
        <v>1.0568960158589393E-3</v>
      </c>
      <c r="K46" s="84">
        <f>H46/'סכום נכסי הקרן'!$C$42</f>
        <v>8.8749855029490217E-5</v>
      </c>
    </row>
    <row r="47" spans="2:11">
      <c r="B47" s="76" t="s">
        <v>2159</v>
      </c>
      <c r="C47" s="73">
        <v>6645</v>
      </c>
      <c r="D47" s="86" t="s">
        <v>133</v>
      </c>
      <c r="E47" s="95">
        <v>43466</v>
      </c>
      <c r="F47" s="83">
        <v>163750.71000000002</v>
      </c>
      <c r="G47" s="85">
        <v>159.9</v>
      </c>
      <c r="H47" s="83">
        <v>1001.2661800000002</v>
      </c>
      <c r="I47" s="102">
        <v>2.540012625E-3</v>
      </c>
      <c r="J47" s="84">
        <f t="shared" si="0"/>
        <v>2.0791346169120942E-3</v>
      </c>
      <c r="K47" s="84">
        <f>H47/'סכום נכסי הקרן'!$C$42</f>
        <v>1.7458945162905293E-4</v>
      </c>
    </row>
    <row r="48" spans="2:11">
      <c r="B48" s="76" t="s">
        <v>2160</v>
      </c>
      <c r="C48" s="73">
        <v>7029</v>
      </c>
      <c r="D48" s="86" t="s">
        <v>134</v>
      </c>
      <c r="E48" s="95">
        <v>43739</v>
      </c>
      <c r="F48" s="83">
        <v>3250319.1900000004</v>
      </c>
      <c r="G48" s="85">
        <v>105.961427</v>
      </c>
      <c r="H48" s="83">
        <v>3444.0837200000005</v>
      </c>
      <c r="I48" s="102">
        <v>2.4346548837209303E-3</v>
      </c>
      <c r="J48" s="84">
        <f t="shared" si="0"/>
        <v>7.1516583989637804E-3</v>
      </c>
      <c r="K48" s="84">
        <f>H48/'סכום נכסי הקרן'!$C$42</f>
        <v>6.0054029592745127E-4</v>
      </c>
    </row>
    <row r="49" spans="2:11">
      <c r="B49" s="76" t="s">
        <v>2161</v>
      </c>
      <c r="C49" s="73">
        <v>7076</v>
      </c>
      <c r="D49" s="86" t="s">
        <v>134</v>
      </c>
      <c r="E49" s="95">
        <v>44104</v>
      </c>
      <c r="F49" s="83">
        <v>2254043.7400000007</v>
      </c>
      <c r="G49" s="85">
        <v>69.301680000000005</v>
      </c>
      <c r="H49" s="83">
        <v>1562.0906299999999</v>
      </c>
      <c r="I49" s="102">
        <v>4.4196934573947104E-3</v>
      </c>
      <c r="J49" s="84">
        <f t="shared" si="0"/>
        <v>3.2436896086783049E-3</v>
      </c>
      <c r="K49" s="84">
        <f>H49/'סכום נכסי הקרן'!$C$42</f>
        <v>2.7237966480260202E-4</v>
      </c>
    </row>
    <row r="50" spans="2:11">
      <c r="B50" s="72"/>
      <c r="C50" s="73"/>
      <c r="D50" s="73"/>
      <c r="E50" s="73"/>
      <c r="F50" s="83"/>
      <c r="G50" s="85"/>
      <c r="H50" s="73"/>
      <c r="I50" s="73"/>
      <c r="J50" s="84"/>
      <c r="K50" s="73"/>
    </row>
    <row r="51" spans="2:11">
      <c r="B51" s="70" t="s">
        <v>2162</v>
      </c>
      <c r="C51" s="71"/>
      <c r="D51" s="71"/>
      <c r="E51" s="71"/>
      <c r="F51" s="80"/>
      <c r="G51" s="82"/>
      <c r="H51" s="80">
        <f>H52+H69+H74+H85</f>
        <v>448165.15670839918</v>
      </c>
      <c r="I51" s="71"/>
      <c r="J51" s="81">
        <f t="shared" si="0"/>
        <v>0.93061736231445069</v>
      </c>
      <c r="K51" s="81">
        <f>H51/'סכום נכסי הקרן'!$C$42</f>
        <v>7.8145962094682928E-2</v>
      </c>
    </row>
    <row r="52" spans="2:11">
      <c r="B52" s="92" t="s">
        <v>195</v>
      </c>
      <c r="C52" s="71"/>
      <c r="D52" s="71"/>
      <c r="E52" s="71"/>
      <c r="F52" s="80"/>
      <c r="G52" s="82"/>
      <c r="H52" s="80">
        <f>SUM(H53:H67)</f>
        <v>20905.041043346002</v>
      </c>
      <c r="I52" s="71"/>
      <c r="J52" s="81">
        <f t="shared" si="0"/>
        <v>4.3409430348669911E-2</v>
      </c>
      <c r="K52" s="81">
        <f>H52/'סכום נכסי הקרן'!$C$42</f>
        <v>3.645184192719485E-3</v>
      </c>
    </row>
    <row r="53" spans="2:11" ht="18" customHeight="1">
      <c r="B53" s="76" t="s">
        <v>2163</v>
      </c>
      <c r="C53" s="73">
        <v>84032</v>
      </c>
      <c r="D53" s="86" t="s">
        <v>133</v>
      </c>
      <c r="E53" s="95">
        <v>44314</v>
      </c>
      <c r="F53" s="83">
        <v>191323.71650000001</v>
      </c>
      <c r="G53" s="85">
        <v>100</v>
      </c>
      <c r="H53" s="83">
        <v>731.621892</v>
      </c>
      <c r="I53" s="102">
        <v>1.3610462999999999E-4</v>
      </c>
      <c r="J53" s="84">
        <f t="shared" si="0"/>
        <v>1.5192168002198189E-3</v>
      </c>
      <c r="K53" s="84">
        <f>H53/'סכום נכסי הקרן'!$C$42</f>
        <v>1.2757193589030459E-4</v>
      </c>
    </row>
    <row r="54" spans="2:11" ht="18" customHeight="1">
      <c r="B54" s="76" t="s">
        <v>2164</v>
      </c>
      <c r="C54" s="73">
        <v>84034</v>
      </c>
      <c r="D54" s="86" t="s">
        <v>133</v>
      </c>
      <c r="E54" s="95">
        <v>44314</v>
      </c>
      <c r="F54" s="83">
        <v>110093.2773</v>
      </c>
      <c r="G54" s="85">
        <v>100</v>
      </c>
      <c r="H54" s="83">
        <v>420.99669239999997</v>
      </c>
      <c r="I54" s="102">
        <v>9.8297789999999999E-5</v>
      </c>
      <c r="J54" s="84">
        <f t="shared" si="0"/>
        <v>8.7420189981282756E-4</v>
      </c>
      <c r="K54" s="84">
        <f>H54/'סכום נכסי הקרן'!$C$42</f>
        <v>7.3408633120676327E-5</v>
      </c>
    </row>
    <row r="55" spans="2:11">
      <c r="B55" s="76" t="s">
        <v>2165</v>
      </c>
      <c r="C55" s="73">
        <v>9239</v>
      </c>
      <c r="D55" s="86" t="s">
        <v>133</v>
      </c>
      <c r="E55" s="95">
        <v>44742</v>
      </c>
      <c r="F55" s="83">
        <v>101305.75285900003</v>
      </c>
      <c r="G55" s="85">
        <v>108.958</v>
      </c>
      <c r="H55" s="83">
        <v>422.09588130500003</v>
      </c>
      <c r="I55" s="102">
        <v>4.3282781478007945E-4</v>
      </c>
      <c r="J55" s="84">
        <f t="shared" si="0"/>
        <v>8.7648437149574342E-4</v>
      </c>
      <c r="K55" s="84">
        <f>H55/'סכום נכסי הקרן'!$C$42</f>
        <v>7.3600297227578148E-5</v>
      </c>
    </row>
    <row r="56" spans="2:11" ht="18" customHeight="1">
      <c r="B56" s="76" t="s">
        <v>2166</v>
      </c>
      <c r="C56" s="73">
        <v>97211</v>
      </c>
      <c r="D56" s="86" t="s">
        <v>133</v>
      </c>
      <c r="E56" s="95">
        <v>45166</v>
      </c>
      <c r="F56" s="83">
        <v>70275.920029999994</v>
      </c>
      <c r="G56" s="85">
        <v>100</v>
      </c>
      <c r="H56" s="83">
        <v>268.73511820000004</v>
      </c>
      <c r="I56" s="102">
        <v>6.2622106999999998E-4</v>
      </c>
      <c r="J56" s="84">
        <f t="shared" si="0"/>
        <v>5.5802992070458563E-4</v>
      </c>
      <c r="K56" s="84">
        <f>H56/'סכום נכסי הקרן'!$C$42</f>
        <v>4.68589850103663E-5</v>
      </c>
    </row>
    <row r="57" spans="2:11">
      <c r="B57" s="76" t="s">
        <v>2167</v>
      </c>
      <c r="C57" s="73">
        <v>9616</v>
      </c>
      <c r="D57" s="86" t="s">
        <v>133</v>
      </c>
      <c r="E57" s="95">
        <v>45093</v>
      </c>
      <c r="F57" s="83">
        <v>22202.306605000005</v>
      </c>
      <c r="G57" s="85">
        <v>125.0609</v>
      </c>
      <c r="H57" s="83">
        <v>106.17873124400001</v>
      </c>
      <c r="I57" s="102">
        <v>4.4404573685166262E-3</v>
      </c>
      <c r="J57" s="84">
        <f t="shared" si="0"/>
        <v>2.2048070744705081E-4</v>
      </c>
      <c r="K57" s="84">
        <f>H57/'סכום נכסי הקרן'!$C$42</f>
        <v>1.8514244096967847E-5</v>
      </c>
    </row>
    <row r="58" spans="2:11">
      <c r="B58" s="76" t="s">
        <v>2168</v>
      </c>
      <c r="C58" s="73">
        <v>8287</v>
      </c>
      <c r="D58" s="86" t="s">
        <v>133</v>
      </c>
      <c r="E58" s="95">
        <v>43800</v>
      </c>
      <c r="F58" s="83">
        <v>294237.58000000007</v>
      </c>
      <c r="G58" s="85">
        <v>210.83539999999999</v>
      </c>
      <c r="H58" s="83">
        <v>2372.2450900000003</v>
      </c>
      <c r="I58" s="102">
        <v>2.2439488636363638E-3</v>
      </c>
      <c r="J58" s="84">
        <f t="shared" si="0"/>
        <v>4.9259797094302598E-3</v>
      </c>
      <c r="K58" s="84">
        <f>H58/'סכום נכסי הקרן'!$C$42</f>
        <v>4.1364522008804222E-4</v>
      </c>
    </row>
    <row r="59" spans="2:11">
      <c r="B59" s="76" t="s">
        <v>2169</v>
      </c>
      <c r="C59" s="73">
        <v>1181106</v>
      </c>
      <c r="D59" s="86" t="s">
        <v>133</v>
      </c>
      <c r="E59" s="95">
        <v>44287</v>
      </c>
      <c r="F59" s="83">
        <v>393924.94000000006</v>
      </c>
      <c r="G59" s="85">
        <v>121.6288</v>
      </c>
      <c r="H59" s="83">
        <v>1832.1785100000002</v>
      </c>
      <c r="I59" s="102">
        <v>2.7271635333333336E-3</v>
      </c>
      <c r="J59" s="84">
        <f t="shared" si="0"/>
        <v>3.8045285465483527E-3</v>
      </c>
      <c r="K59" s="84">
        <f>H59/'סכום נכסי הקרן'!$C$42</f>
        <v>3.1947452908819436E-4</v>
      </c>
    </row>
    <row r="60" spans="2:11">
      <c r="B60" s="76" t="s">
        <v>2170</v>
      </c>
      <c r="C60" s="73">
        <v>7046</v>
      </c>
      <c r="D60" s="86" t="s">
        <v>133</v>
      </c>
      <c r="E60" s="95">
        <v>43795</v>
      </c>
      <c r="F60" s="83">
        <v>897954.56000000017</v>
      </c>
      <c r="G60" s="85">
        <v>147.65119999999999</v>
      </c>
      <c r="H60" s="83">
        <v>5070.0147600000009</v>
      </c>
      <c r="I60" s="102">
        <v>1.0357482333333334E-4</v>
      </c>
      <c r="J60" s="84">
        <f t="shared" si="0"/>
        <v>1.0527912962935853E-2</v>
      </c>
      <c r="K60" s="84">
        <f>H60/'סכום נכסי הקרן'!$C$42</f>
        <v>8.8405172808254083E-4</v>
      </c>
    </row>
    <row r="61" spans="2:11">
      <c r="B61" s="76" t="s">
        <v>2171</v>
      </c>
      <c r="C61" s="73">
        <v>8315</v>
      </c>
      <c r="D61" s="86" t="s">
        <v>133</v>
      </c>
      <c r="E61" s="95">
        <v>44337</v>
      </c>
      <c r="F61" s="83">
        <v>1464013.16</v>
      </c>
      <c r="G61" s="85">
        <v>91.851900000000001</v>
      </c>
      <c r="H61" s="83">
        <v>5142.2241900000017</v>
      </c>
      <c r="I61" s="102">
        <v>2.7281693813157898E-4</v>
      </c>
      <c r="J61" s="84">
        <f t="shared" si="0"/>
        <v>1.0677856233346217E-2</v>
      </c>
      <c r="K61" s="84">
        <f>H61/'סכום נכסי הקרן'!$C$42</f>
        <v>8.9664279031750687E-4</v>
      </c>
    </row>
    <row r="62" spans="2:11">
      <c r="B62" s="76" t="s">
        <v>2172</v>
      </c>
      <c r="C62" s="73">
        <v>8338</v>
      </c>
      <c r="D62" s="86" t="s">
        <v>133</v>
      </c>
      <c r="E62" s="95">
        <v>44561</v>
      </c>
      <c r="F62" s="83">
        <v>70289.673919000008</v>
      </c>
      <c r="G62" s="85">
        <v>67.068899999999999</v>
      </c>
      <c r="H62" s="83">
        <v>180.27296219700003</v>
      </c>
      <c r="I62" s="102">
        <v>2.3429891091271068E-3</v>
      </c>
      <c r="J62" s="84">
        <f t="shared" si="0"/>
        <v>3.7433777719034515E-4</v>
      </c>
      <c r="K62" s="84">
        <f>H62/'סכום נכסי הקרן'!$C$42</f>
        <v>3.1433956566393982E-5</v>
      </c>
    </row>
    <row r="63" spans="2:11" ht="18" customHeight="1">
      <c r="B63" s="76" t="s">
        <v>2173</v>
      </c>
      <c r="C63" s="73">
        <v>84031</v>
      </c>
      <c r="D63" s="86" t="s">
        <v>133</v>
      </c>
      <c r="E63" s="95">
        <v>44314</v>
      </c>
      <c r="F63" s="83">
        <v>115148.06510000001</v>
      </c>
      <c r="G63" s="85">
        <v>100</v>
      </c>
      <c r="H63" s="83">
        <v>440.32620079999998</v>
      </c>
      <c r="I63" s="102">
        <v>1.1342052999999999E-4</v>
      </c>
      <c r="J63" s="84">
        <f t="shared" si="0"/>
        <v>9.1433972813968973E-4</v>
      </c>
      <c r="K63" s="84">
        <f>H63/'סכום נכסי הקרן'!$C$42</f>
        <v>7.6779093782610561E-5</v>
      </c>
    </row>
    <row r="64" spans="2:11" ht="18" customHeight="1">
      <c r="B64" s="76" t="s">
        <v>2174</v>
      </c>
      <c r="C64" s="73">
        <v>84033</v>
      </c>
      <c r="D64" s="86" t="s">
        <v>133</v>
      </c>
      <c r="E64" s="95">
        <v>44314</v>
      </c>
      <c r="F64" s="83">
        <v>112810.2257</v>
      </c>
      <c r="G64" s="85">
        <v>100</v>
      </c>
      <c r="H64" s="83">
        <v>431.38630320000004</v>
      </c>
      <c r="I64" s="102">
        <v>6.1751179999999998E-5</v>
      </c>
      <c r="J64" s="84">
        <f t="shared" si="0"/>
        <v>8.9577598261119382E-4</v>
      </c>
      <c r="K64" s="84">
        <f>H64/'סכום נכסי הקרן'!$C$42</f>
        <v>7.5220255732568898E-5</v>
      </c>
    </row>
    <row r="65" spans="2:11" ht="18" customHeight="1">
      <c r="B65" s="76" t="s">
        <v>2175</v>
      </c>
      <c r="C65" s="73">
        <v>84036</v>
      </c>
      <c r="D65" s="86" t="s">
        <v>133</v>
      </c>
      <c r="E65" s="95">
        <v>44314</v>
      </c>
      <c r="F65" s="83">
        <v>172178.70790000001</v>
      </c>
      <c r="G65" s="85">
        <v>100</v>
      </c>
      <c r="H65" s="83">
        <v>658.41137900000001</v>
      </c>
      <c r="I65" s="102">
        <v>1.5500805999999999E-4</v>
      </c>
      <c r="J65" s="84">
        <f t="shared" si="0"/>
        <v>1.3671947755668013E-3</v>
      </c>
      <c r="K65" s="84">
        <f>H65/'סכום נכסי הקרן'!$C$42</f>
        <v>1.1480631614456259E-4</v>
      </c>
    </row>
    <row r="66" spans="2:11" ht="18" customHeight="1">
      <c r="B66" s="76" t="s">
        <v>2176</v>
      </c>
      <c r="C66" s="73">
        <v>84035</v>
      </c>
      <c r="D66" s="86" t="s">
        <v>133</v>
      </c>
      <c r="E66" s="95">
        <v>44314</v>
      </c>
      <c r="F66" s="83">
        <v>47830.929129999997</v>
      </c>
      <c r="G66" s="85">
        <v>100</v>
      </c>
      <c r="H66" s="83">
        <v>182.905473</v>
      </c>
      <c r="I66" s="102">
        <v>9.5777339999999998E-5</v>
      </c>
      <c r="J66" s="84">
        <f t="shared" si="0"/>
        <v>3.7980420005495472E-4</v>
      </c>
      <c r="K66" s="84">
        <f>H66/'סכום נכסי הקרן'!$C$42</f>
        <v>3.1892983972576147E-5</v>
      </c>
    </row>
    <row r="67" spans="2:11">
      <c r="B67" s="76" t="s">
        <v>2177</v>
      </c>
      <c r="C67" s="73">
        <v>8316</v>
      </c>
      <c r="D67" s="86" t="s">
        <v>133</v>
      </c>
      <c r="E67" s="95">
        <v>44378</v>
      </c>
      <c r="F67" s="83">
        <v>736800.58</v>
      </c>
      <c r="G67" s="85">
        <v>93.892600000000002</v>
      </c>
      <c r="H67" s="83">
        <v>2645.4478600000002</v>
      </c>
      <c r="I67" s="102">
        <v>4.777439469677419E-3</v>
      </c>
      <c r="J67" s="84">
        <f t="shared" si="0"/>
        <v>5.4932867331662187E-3</v>
      </c>
      <c r="K67" s="84">
        <f>H67/'סכום נכסי הקרן'!$C$42</f>
        <v>4.6128322359859547E-4</v>
      </c>
    </row>
    <row r="68" spans="2:11">
      <c r="B68" s="72"/>
      <c r="C68" s="73"/>
      <c r="D68" s="73"/>
      <c r="E68" s="73"/>
      <c r="F68" s="83"/>
      <c r="G68" s="85"/>
      <c r="H68" s="73"/>
      <c r="I68" s="73"/>
      <c r="J68" s="84"/>
      <c r="K68" s="73"/>
    </row>
    <row r="69" spans="2:11">
      <c r="B69" s="92" t="s">
        <v>2178</v>
      </c>
      <c r="C69" s="73"/>
      <c r="D69" s="73"/>
      <c r="E69" s="73"/>
      <c r="F69" s="83"/>
      <c r="G69" s="85"/>
      <c r="H69" s="83">
        <v>1554.0594146230005</v>
      </c>
      <c r="I69" s="73"/>
      <c r="J69" s="84">
        <f t="shared" si="0"/>
        <v>3.2270127466812321E-3</v>
      </c>
      <c r="K69" s="84">
        <f>H69/'סכום נכסי הקרן'!$C$42</f>
        <v>2.7097927246278971E-4</v>
      </c>
    </row>
    <row r="70" spans="2:11">
      <c r="B70" s="76" t="s">
        <v>2179</v>
      </c>
      <c r="C70" s="73" t="s">
        <v>2180</v>
      </c>
      <c r="D70" s="86" t="s">
        <v>133</v>
      </c>
      <c r="E70" s="95">
        <v>44616</v>
      </c>
      <c r="F70" s="83">
        <v>230.80005600000004</v>
      </c>
      <c r="G70" s="85">
        <v>98026.36</v>
      </c>
      <c r="H70" s="83">
        <v>865.16047385600007</v>
      </c>
      <c r="I70" s="84">
        <v>3.0679449427517736E-4</v>
      </c>
      <c r="J70" s="84">
        <f t="shared" si="0"/>
        <v>1.7965103848589794E-3</v>
      </c>
      <c r="K70" s="84">
        <f>H70/'סכום נכסי הקרן'!$C$42</f>
        <v>1.5085688073639979E-4</v>
      </c>
    </row>
    <row r="71" spans="2:11">
      <c r="B71" s="76" t="s">
        <v>2181</v>
      </c>
      <c r="C71" s="73">
        <v>9628</v>
      </c>
      <c r="D71" s="86" t="s">
        <v>133</v>
      </c>
      <c r="E71" s="95">
        <v>45103</v>
      </c>
      <c r="F71" s="83">
        <v>77.911944000000005</v>
      </c>
      <c r="G71" s="85">
        <v>126473.8</v>
      </c>
      <c r="H71" s="83">
        <v>376.80985910800001</v>
      </c>
      <c r="I71" s="84">
        <v>2.5594174933686975E-3</v>
      </c>
      <c r="J71" s="84">
        <f t="shared" ref="J71:J134" si="1">IFERROR(H71/$H$11,0)</f>
        <v>7.8244770243334459E-4</v>
      </c>
      <c r="K71" s="84">
        <f>H71/'סכום נכסי הקרן'!$C$42</f>
        <v>6.5703833789818416E-5</v>
      </c>
    </row>
    <row r="72" spans="2:11">
      <c r="B72" s="76" t="s">
        <v>2182</v>
      </c>
      <c r="C72" s="73">
        <v>9768</v>
      </c>
      <c r="D72" s="86" t="s">
        <v>133</v>
      </c>
      <c r="E72" s="95">
        <v>45103</v>
      </c>
      <c r="F72" s="83">
        <v>64.589396000000008</v>
      </c>
      <c r="G72" s="85">
        <v>126356.95</v>
      </c>
      <c r="H72" s="83">
        <v>312.0890816590001</v>
      </c>
      <c r="I72" s="84">
        <v>2.1198125149333659E-3</v>
      </c>
      <c r="J72" s="84">
        <f t="shared" si="1"/>
        <v>6.4805465938890731E-4</v>
      </c>
      <c r="K72" s="84">
        <f>H72/'סכום נכסי הקרן'!$C$42</f>
        <v>5.4418557936571414E-5</v>
      </c>
    </row>
    <row r="73" spans="2:11">
      <c r="B73" s="72"/>
      <c r="C73" s="73"/>
      <c r="D73" s="73"/>
      <c r="E73" s="73"/>
      <c r="F73" s="83"/>
      <c r="G73" s="85"/>
      <c r="H73" s="73"/>
      <c r="I73" s="73"/>
      <c r="J73" s="84"/>
      <c r="K73" s="73"/>
    </row>
    <row r="74" spans="2:11">
      <c r="B74" s="92" t="s">
        <v>198</v>
      </c>
      <c r="C74" s="71"/>
      <c r="D74" s="71"/>
      <c r="E74" s="71"/>
      <c r="F74" s="80"/>
      <c r="G74" s="82"/>
      <c r="H74" s="80">
        <v>19135.692480000009</v>
      </c>
      <c r="I74" s="71"/>
      <c r="J74" s="81">
        <f t="shared" si="1"/>
        <v>3.9735368524833677E-2</v>
      </c>
      <c r="K74" s="81">
        <f>H74/'סכום נכסי הקרן'!$C$42</f>
        <v>3.3366652378345515E-3</v>
      </c>
    </row>
    <row r="75" spans="2:11">
      <c r="B75" s="76" t="s">
        <v>2183</v>
      </c>
      <c r="C75" s="73">
        <v>7064</v>
      </c>
      <c r="D75" s="86" t="s">
        <v>133</v>
      </c>
      <c r="E75" s="95">
        <v>43466</v>
      </c>
      <c r="F75" s="83">
        <v>508081.05000000005</v>
      </c>
      <c r="G75" s="85">
        <v>116.00320000000001</v>
      </c>
      <c r="H75" s="83">
        <v>2253.8284300000005</v>
      </c>
      <c r="I75" s="102">
        <v>2.7514353333333333E-5</v>
      </c>
      <c r="J75" s="84">
        <f t="shared" si="1"/>
        <v>4.6800868769917275E-3</v>
      </c>
      <c r="K75" s="84">
        <f>H75/'סכום נכסי הקרן'!$C$42</f>
        <v>3.9299706463636805E-4</v>
      </c>
    </row>
    <row r="76" spans="2:11">
      <c r="B76" s="76" t="s">
        <v>2184</v>
      </c>
      <c r="C76" s="73">
        <v>7031</v>
      </c>
      <c r="D76" s="86" t="s">
        <v>133</v>
      </c>
      <c r="E76" s="95">
        <v>43090</v>
      </c>
      <c r="F76" s="83">
        <v>542939.22000000009</v>
      </c>
      <c r="G76" s="85">
        <v>114.60169999999999</v>
      </c>
      <c r="H76" s="83">
        <v>2379.3599900000008</v>
      </c>
      <c r="I76" s="102">
        <v>3.8508920666666668E-5</v>
      </c>
      <c r="J76" s="84">
        <f t="shared" si="1"/>
        <v>4.9407538376105096E-3</v>
      </c>
      <c r="K76" s="84">
        <f>H76/'סכום נכסי הקרן'!$C$42</f>
        <v>4.1488583573471834E-4</v>
      </c>
    </row>
    <row r="77" spans="2:11">
      <c r="B77" s="76" t="s">
        <v>2185</v>
      </c>
      <c r="C77" s="73">
        <v>5344</v>
      </c>
      <c r="D77" s="86" t="s">
        <v>133</v>
      </c>
      <c r="E77" s="95">
        <v>43431</v>
      </c>
      <c r="F77" s="83">
        <v>436177.08000000007</v>
      </c>
      <c r="G77" s="85">
        <v>84.913899999999998</v>
      </c>
      <c r="H77" s="83">
        <v>1416.3138799999999</v>
      </c>
      <c r="I77" s="102">
        <v>8.2917592250254704E-5</v>
      </c>
      <c r="J77" s="84">
        <f t="shared" si="1"/>
        <v>2.9409834019571909E-3</v>
      </c>
      <c r="K77" s="84">
        <f>H77/'סכום נכסי הקרן'!$C$42</f>
        <v>2.4696076686003338E-4</v>
      </c>
    </row>
    <row r="78" spans="2:11">
      <c r="B78" s="76" t="s">
        <v>2186</v>
      </c>
      <c r="C78" s="73">
        <v>7989</v>
      </c>
      <c r="D78" s="86" t="s">
        <v>133</v>
      </c>
      <c r="E78" s="95">
        <v>43830</v>
      </c>
      <c r="F78" s="83">
        <v>755709.76000000013</v>
      </c>
      <c r="G78" s="85">
        <v>131.00360000000001</v>
      </c>
      <c r="H78" s="83">
        <v>3785.7867300000003</v>
      </c>
      <c r="I78" s="102">
        <v>9.446372500000001E-4</v>
      </c>
      <c r="J78" s="84">
        <f t="shared" si="1"/>
        <v>7.8612065400925045E-3</v>
      </c>
      <c r="K78" s="84">
        <f>H78/'סכום נכסי הקרן'!$C$42</f>
        <v>6.6012259514772122E-4</v>
      </c>
    </row>
    <row r="79" spans="2:11">
      <c r="B79" s="76" t="s">
        <v>2187</v>
      </c>
      <c r="C79" s="73">
        <v>8404</v>
      </c>
      <c r="D79" s="86" t="s">
        <v>133</v>
      </c>
      <c r="E79" s="95">
        <v>44469</v>
      </c>
      <c r="F79" s="83">
        <v>1165099.5000000002</v>
      </c>
      <c r="G79" s="85">
        <v>107.7688</v>
      </c>
      <c r="H79" s="83">
        <v>4801.4669800000011</v>
      </c>
      <c r="I79" s="102">
        <v>3.462111635E-3</v>
      </c>
      <c r="J79" s="84">
        <f t="shared" si="1"/>
        <v>9.9702720510128195E-3</v>
      </c>
      <c r="K79" s="84">
        <f>H79/'סכום נכסי הקרן'!$C$42</f>
        <v>8.3722540898485643E-4</v>
      </c>
    </row>
    <row r="80" spans="2:11">
      <c r="B80" s="76" t="s">
        <v>2188</v>
      </c>
      <c r="C80" s="73">
        <v>9489</v>
      </c>
      <c r="D80" s="86" t="s">
        <v>133</v>
      </c>
      <c r="E80" s="95">
        <v>44665</v>
      </c>
      <c r="F80" s="83">
        <v>880458.18000000017</v>
      </c>
      <c r="G80" s="85">
        <v>102.0502</v>
      </c>
      <c r="H80" s="83">
        <v>3435.8997200000008</v>
      </c>
      <c r="I80" s="102">
        <v>1.55549595344E-3</v>
      </c>
      <c r="J80" s="84">
        <f t="shared" si="1"/>
        <v>7.1346642788739471E-3</v>
      </c>
      <c r="K80" s="84">
        <f>H80/'סכום נכסי הקרן'!$C$42</f>
        <v>5.9911326273620526E-4</v>
      </c>
    </row>
    <row r="81" spans="2:11">
      <c r="B81" s="76" t="s">
        <v>2189</v>
      </c>
      <c r="C81" s="73">
        <v>5343</v>
      </c>
      <c r="D81" s="86" t="s">
        <v>133</v>
      </c>
      <c r="E81" s="95">
        <v>43382</v>
      </c>
      <c r="F81" s="83">
        <v>51303.410000000011</v>
      </c>
      <c r="G81" s="85">
        <v>177.60820000000001</v>
      </c>
      <c r="H81" s="83">
        <v>348.43928999999997</v>
      </c>
      <c r="I81" s="102">
        <v>4.0108028508079654E-4</v>
      </c>
      <c r="J81" s="84">
        <f t="shared" si="1"/>
        <v>7.2353606283922611E-4</v>
      </c>
      <c r="K81" s="84">
        <f>H81/'סכום נכסי הקרן'!$C$42</f>
        <v>6.0756895401297316E-5</v>
      </c>
    </row>
    <row r="82" spans="2:11">
      <c r="B82" s="76" t="s">
        <v>2190</v>
      </c>
      <c r="C82" s="73">
        <v>5299</v>
      </c>
      <c r="D82" s="86" t="s">
        <v>133</v>
      </c>
      <c r="E82" s="95">
        <v>42831</v>
      </c>
      <c r="F82" s="83">
        <v>130813.42000000001</v>
      </c>
      <c r="G82" s="85">
        <v>142.0685</v>
      </c>
      <c r="H82" s="83">
        <v>710.66998000000012</v>
      </c>
      <c r="I82" s="102">
        <v>1.7653866666666668E-4</v>
      </c>
      <c r="J82" s="84">
        <f t="shared" si="1"/>
        <v>1.4757100420771483E-3</v>
      </c>
      <c r="K82" s="84">
        <f>H82/'סכום נכסי הקרן'!$C$42</f>
        <v>1.2391857887123484E-4</v>
      </c>
    </row>
    <row r="83" spans="2:11">
      <c r="B83" s="76" t="s">
        <v>2191</v>
      </c>
      <c r="C83" s="73">
        <v>53431</v>
      </c>
      <c r="D83" s="86" t="s">
        <v>133</v>
      </c>
      <c r="E83" s="95">
        <v>43382</v>
      </c>
      <c r="F83" s="83">
        <v>390.50000000000006</v>
      </c>
      <c r="G83" s="85">
        <v>263.0086</v>
      </c>
      <c r="H83" s="83">
        <v>3.9274800000000005</v>
      </c>
      <c r="I83" s="102">
        <v>4.0108028508079654E-4</v>
      </c>
      <c r="J83" s="84">
        <f t="shared" si="1"/>
        <v>8.1554333785946015E-6</v>
      </c>
      <c r="K83" s="84">
        <f>H83/'סכום נכסי הקרן'!$C$42</f>
        <v>6.848294621157311E-7</v>
      </c>
    </row>
    <row r="84" spans="2:11">
      <c r="B84" s="72"/>
      <c r="C84" s="73"/>
      <c r="D84" s="73"/>
      <c r="E84" s="73"/>
      <c r="F84" s="83"/>
      <c r="G84" s="85"/>
      <c r="H84" s="73"/>
      <c r="I84" s="73"/>
      <c r="J84" s="84"/>
      <c r="K84" s="73"/>
    </row>
    <row r="85" spans="2:11">
      <c r="B85" s="92" t="s">
        <v>199</v>
      </c>
      <c r="C85" s="71"/>
      <c r="D85" s="71"/>
      <c r="E85" s="71"/>
      <c r="F85" s="80"/>
      <c r="G85" s="82"/>
      <c r="H85" s="80">
        <f>SUM(H86:H263)</f>
        <v>406570.36377043015</v>
      </c>
      <c r="I85" s="71"/>
      <c r="J85" s="81">
        <f t="shared" si="1"/>
        <v>0.84424555069426588</v>
      </c>
      <c r="K85" s="81">
        <f>H85/'סכום נכסי הקרן'!$C$42</f>
        <v>7.0893133391666099E-2</v>
      </c>
    </row>
    <row r="86" spans="2:11" ht="18" customHeight="1">
      <c r="B86" s="76" t="s">
        <v>2192</v>
      </c>
      <c r="C86" s="73">
        <v>76203</v>
      </c>
      <c r="D86" s="86" t="s">
        <v>133</v>
      </c>
      <c r="E86" s="95">
        <v>43466</v>
      </c>
      <c r="F86" s="83">
        <v>49557.010499999997</v>
      </c>
      <c r="G86" s="85">
        <v>100</v>
      </c>
      <c r="H86" s="83">
        <v>189.50600820000002</v>
      </c>
      <c r="I86" s="102">
        <v>4.6984498000000001E-4</v>
      </c>
      <c r="J86" s="84">
        <f t="shared" si="1"/>
        <v>3.9351024695695518E-4</v>
      </c>
      <c r="K86" s="84">
        <f>H86/'סכום נכסי הקרן'!$C$42</f>
        <v>3.3043910513434907E-5</v>
      </c>
    </row>
    <row r="87" spans="2:11">
      <c r="B87" s="76" t="s">
        <v>2193</v>
      </c>
      <c r="C87" s="73">
        <v>7055</v>
      </c>
      <c r="D87" s="86" t="s">
        <v>133</v>
      </c>
      <c r="E87" s="95">
        <v>43914</v>
      </c>
      <c r="F87" s="83">
        <v>599880.77</v>
      </c>
      <c r="G87" s="85">
        <v>108.56829999999999</v>
      </c>
      <c r="H87" s="83">
        <v>2490.4960600000004</v>
      </c>
      <c r="I87" s="102">
        <v>2.9506975499999999E-3</v>
      </c>
      <c r="J87" s="84">
        <f t="shared" si="1"/>
        <v>5.1715284856911677E-3</v>
      </c>
      <c r="K87" s="84">
        <f>H87/'סכום נכסי הקרן'!$C$42</f>
        <v>4.3426448439486581E-4</v>
      </c>
    </row>
    <row r="88" spans="2:11">
      <c r="B88" s="76" t="s">
        <v>2194</v>
      </c>
      <c r="C88" s="73">
        <v>5238</v>
      </c>
      <c r="D88" s="86" t="s">
        <v>135</v>
      </c>
      <c r="E88" s="95">
        <v>43221</v>
      </c>
      <c r="F88" s="83">
        <v>1306951.9957780002</v>
      </c>
      <c r="G88" s="85">
        <v>92.749899999999997</v>
      </c>
      <c r="H88" s="83">
        <v>4913.1543187400011</v>
      </c>
      <c r="I88" s="102">
        <v>2.723195644457881E-4</v>
      </c>
      <c r="J88" s="84">
        <f t="shared" si="1"/>
        <v>1.020219141160195E-2</v>
      </c>
      <c r="K88" s="84">
        <f>H88/'סכום נכסי הקרן'!$C$42</f>
        <v>8.5670018164173871E-4</v>
      </c>
    </row>
    <row r="89" spans="2:11">
      <c r="B89" s="76" t="s">
        <v>2195</v>
      </c>
      <c r="C89" s="73">
        <v>7070</v>
      </c>
      <c r="D89" s="86" t="s">
        <v>135</v>
      </c>
      <c r="E89" s="95">
        <v>44075</v>
      </c>
      <c r="F89" s="83">
        <v>3168956.3014180004</v>
      </c>
      <c r="G89" s="85">
        <v>101.9179</v>
      </c>
      <c r="H89" s="83">
        <v>13090.433718283004</v>
      </c>
      <c r="I89" s="102">
        <v>4.3387015513898303E-4</v>
      </c>
      <c r="J89" s="84">
        <f t="shared" si="1"/>
        <v>2.7182356138380194E-2</v>
      </c>
      <c r="K89" s="84">
        <f>H89/'סכום נכסי הקרן'!$C$42</f>
        <v>2.2825615107278405E-3</v>
      </c>
    </row>
    <row r="90" spans="2:11">
      <c r="B90" s="76" t="s">
        <v>2196</v>
      </c>
      <c r="C90" s="73">
        <v>5339</v>
      </c>
      <c r="D90" s="86" t="s">
        <v>133</v>
      </c>
      <c r="E90" s="95">
        <v>42916</v>
      </c>
      <c r="F90" s="83">
        <v>1866571.2713130002</v>
      </c>
      <c r="G90" s="85">
        <v>77.658199999999994</v>
      </c>
      <c r="H90" s="83">
        <v>5543.0625695560002</v>
      </c>
      <c r="I90" s="102">
        <v>1.2709743288645801E-3</v>
      </c>
      <c r="J90" s="84">
        <f t="shared" si="1"/>
        <v>1.1510199287939178E-2</v>
      </c>
      <c r="K90" s="84">
        <f>H90/'סכום נכסי הקרן'!$C$42</f>
        <v>9.6653644524806676E-4</v>
      </c>
    </row>
    <row r="91" spans="2:11">
      <c r="B91" s="76" t="s">
        <v>2197</v>
      </c>
      <c r="C91" s="73">
        <v>7006</v>
      </c>
      <c r="D91" s="86" t="s">
        <v>135</v>
      </c>
      <c r="E91" s="95">
        <v>43617</v>
      </c>
      <c r="F91" s="83">
        <v>350376.98</v>
      </c>
      <c r="G91" s="85">
        <v>144.85249999999999</v>
      </c>
      <c r="H91" s="83">
        <v>2057.0690700000005</v>
      </c>
      <c r="I91" s="102">
        <v>2.1805771428571429E-5</v>
      </c>
      <c r="J91" s="84">
        <f t="shared" si="1"/>
        <v>4.2715150059459391E-3</v>
      </c>
      <c r="K91" s="84">
        <f>H91/'סכום נכסי הקרן'!$C$42</f>
        <v>3.5868839682010024E-4</v>
      </c>
    </row>
    <row r="92" spans="2:11">
      <c r="B92" s="76" t="s">
        <v>2198</v>
      </c>
      <c r="C92" s="73">
        <v>8417</v>
      </c>
      <c r="D92" s="86" t="s">
        <v>135</v>
      </c>
      <c r="E92" s="95">
        <v>44713</v>
      </c>
      <c r="F92" s="83">
        <v>287463.98000000004</v>
      </c>
      <c r="G92" s="85">
        <v>104.7882</v>
      </c>
      <c r="H92" s="83">
        <v>1220.9085500000001</v>
      </c>
      <c r="I92" s="102">
        <v>4.207976E-5</v>
      </c>
      <c r="J92" s="84">
        <f t="shared" si="1"/>
        <v>2.535223181500997E-3</v>
      </c>
      <c r="K92" s="84">
        <f>H92/'סכום נכסי הקרן'!$C$42</f>
        <v>2.1288819945333831E-4</v>
      </c>
    </row>
    <row r="93" spans="2:11">
      <c r="B93" s="76" t="s">
        <v>2199</v>
      </c>
      <c r="C93" s="73">
        <v>9282</v>
      </c>
      <c r="D93" s="86" t="s">
        <v>133</v>
      </c>
      <c r="E93" s="95">
        <v>44848</v>
      </c>
      <c r="F93" s="83">
        <v>295714.94000000006</v>
      </c>
      <c r="G93" s="85">
        <v>105.3516</v>
      </c>
      <c r="H93" s="83">
        <v>1191.3305600000003</v>
      </c>
      <c r="I93" s="102">
        <v>2.3896953399999998E-3</v>
      </c>
      <c r="J93" s="84">
        <f t="shared" si="1"/>
        <v>2.4738043259198775E-3</v>
      </c>
      <c r="K93" s="84">
        <f>H93/'סכום נכסי הקרן'!$C$42</f>
        <v>2.0773072469034416E-4</v>
      </c>
    </row>
    <row r="94" spans="2:11">
      <c r="B94" s="76" t="s">
        <v>2200</v>
      </c>
      <c r="C94" s="73">
        <v>8400</v>
      </c>
      <c r="D94" s="86" t="s">
        <v>133</v>
      </c>
      <c r="E94" s="95">
        <v>44544</v>
      </c>
      <c r="F94" s="83">
        <v>274453.91066900006</v>
      </c>
      <c r="G94" s="85">
        <v>112.6778</v>
      </c>
      <c r="H94" s="83">
        <v>1182.5667557270003</v>
      </c>
      <c r="I94" s="102">
        <v>7.0274523065652064E-4</v>
      </c>
      <c r="J94" s="84">
        <f t="shared" si="1"/>
        <v>2.4556062391335684E-3</v>
      </c>
      <c r="K94" s="84">
        <f>H94/'סכום נכסי הקרן'!$C$42</f>
        <v>2.0620259179944054E-4</v>
      </c>
    </row>
    <row r="95" spans="2:11" ht="18" customHeight="1">
      <c r="B95" s="76" t="s">
        <v>2201</v>
      </c>
      <c r="C95" s="73">
        <v>79692</v>
      </c>
      <c r="D95" s="86" t="s">
        <v>133</v>
      </c>
      <c r="E95" s="95">
        <v>43466</v>
      </c>
      <c r="F95" s="83">
        <v>22011.473989999999</v>
      </c>
      <c r="G95" s="85">
        <v>100</v>
      </c>
      <c r="H95" s="83">
        <v>84.171876529999992</v>
      </c>
      <c r="I95" s="102">
        <v>1.3856800000000001E-5</v>
      </c>
      <c r="J95" s="84">
        <f t="shared" si="1"/>
        <v>1.7478335507544417E-4</v>
      </c>
      <c r="K95" s="84">
        <f>H95/'סכום נכסי הקרן'!$C$42</f>
        <v>1.4676938120451694E-5</v>
      </c>
    </row>
    <row r="96" spans="2:11">
      <c r="B96" s="76" t="s">
        <v>2202</v>
      </c>
      <c r="C96" s="73">
        <v>87255</v>
      </c>
      <c r="D96" s="86" t="s">
        <v>133</v>
      </c>
      <c r="E96" s="95">
        <v>44469</v>
      </c>
      <c r="F96" s="83">
        <v>16924.523929999999</v>
      </c>
      <c r="G96" s="85">
        <v>100</v>
      </c>
      <c r="H96" s="83">
        <v>64.719379520000004</v>
      </c>
      <c r="I96" s="102">
        <v>2.0902219999999999E-5</v>
      </c>
      <c r="J96" s="84">
        <f t="shared" si="1"/>
        <v>1.343901402373379E-4</v>
      </c>
      <c r="K96" s="84">
        <f>H96/'סכום נכסי הקרן'!$C$42</f>
        <v>1.1285032098227225E-5</v>
      </c>
    </row>
    <row r="97" spans="2:11" ht="18" customHeight="1">
      <c r="B97" s="76" t="s">
        <v>2203</v>
      </c>
      <c r="C97" s="73">
        <v>79694</v>
      </c>
      <c r="D97" s="86" t="s">
        <v>133</v>
      </c>
      <c r="E97" s="95">
        <v>43466</v>
      </c>
      <c r="F97" s="83">
        <v>34591.377820000002</v>
      </c>
      <c r="G97" s="85">
        <v>100</v>
      </c>
      <c r="H97" s="83">
        <v>132.2774288</v>
      </c>
      <c r="I97" s="102">
        <v>1.1547330000000001E-5</v>
      </c>
      <c r="J97" s="84">
        <f t="shared" si="1"/>
        <v>2.7467479352414036E-4</v>
      </c>
      <c r="K97" s="84">
        <f>H97/'סכום נכסי הקרן'!$C$42</f>
        <v>2.3065039265675675E-5</v>
      </c>
    </row>
    <row r="98" spans="2:11" ht="18" customHeight="1">
      <c r="B98" s="76" t="s">
        <v>2204</v>
      </c>
      <c r="C98" s="73">
        <v>87254</v>
      </c>
      <c r="D98" s="86" t="s">
        <v>133</v>
      </c>
      <c r="E98" s="95">
        <v>44469</v>
      </c>
      <c r="F98" s="83">
        <v>59545.315629999997</v>
      </c>
      <c r="G98" s="85">
        <v>100</v>
      </c>
      <c r="H98" s="83">
        <v>227.70128700000001</v>
      </c>
      <c r="I98" s="102">
        <v>2.0906700000000001E-5</v>
      </c>
      <c r="J98" s="84">
        <f t="shared" si="1"/>
        <v>4.7282294915537416E-4</v>
      </c>
      <c r="K98" s="84">
        <f>H98/'סכום נכסי הקרן'!$C$42</f>
        <v>3.9703970459243506E-5</v>
      </c>
    </row>
    <row r="99" spans="2:11">
      <c r="B99" s="76" t="s">
        <v>2205</v>
      </c>
      <c r="C99" s="73">
        <v>8843</v>
      </c>
      <c r="D99" s="86" t="s">
        <v>133</v>
      </c>
      <c r="E99" s="95">
        <v>44562</v>
      </c>
      <c r="F99" s="83">
        <v>150420.75124600003</v>
      </c>
      <c r="G99" s="85">
        <v>107.17489999999999</v>
      </c>
      <c r="H99" s="83">
        <v>616.4796197710001</v>
      </c>
      <c r="I99" s="102">
        <v>2.9941058324324234E-4</v>
      </c>
      <c r="J99" s="84">
        <f t="shared" si="1"/>
        <v>1.2801232516279452E-3</v>
      </c>
      <c r="K99" s="84">
        <f>H99/'סכום נכסי הקרן'!$C$42</f>
        <v>1.0749473107770998E-4</v>
      </c>
    </row>
    <row r="100" spans="2:11">
      <c r="B100" s="76" t="s">
        <v>2206</v>
      </c>
      <c r="C100" s="73">
        <v>5291</v>
      </c>
      <c r="D100" s="86" t="s">
        <v>133</v>
      </c>
      <c r="E100" s="95">
        <v>42787</v>
      </c>
      <c r="F100" s="83">
        <v>174069.65000000002</v>
      </c>
      <c r="G100" s="85">
        <v>63.126199999999997</v>
      </c>
      <c r="H100" s="83">
        <v>420.19473000000011</v>
      </c>
      <c r="I100" s="102">
        <v>6.5625889380925483E-5</v>
      </c>
      <c r="J100" s="84">
        <f t="shared" si="1"/>
        <v>8.7253662056879908E-4</v>
      </c>
      <c r="K100" s="84">
        <f>H100/'סכום נכסי הקרן'!$C$42</f>
        <v>7.3268796003993626E-5</v>
      </c>
    </row>
    <row r="101" spans="2:11">
      <c r="B101" s="76" t="s">
        <v>2207</v>
      </c>
      <c r="C101" s="73">
        <v>5302</v>
      </c>
      <c r="D101" s="86" t="s">
        <v>133</v>
      </c>
      <c r="E101" s="95">
        <v>42948</v>
      </c>
      <c r="F101" s="83">
        <v>176466.28000000003</v>
      </c>
      <c r="G101" s="85">
        <v>112.2777</v>
      </c>
      <c r="H101" s="83">
        <v>757.65784000000019</v>
      </c>
      <c r="I101" s="102">
        <v>8.9556544680851066E-6</v>
      </c>
      <c r="J101" s="84">
        <f t="shared" si="1"/>
        <v>1.5732805865058229E-3</v>
      </c>
      <c r="K101" s="84">
        <f>H101/'סכום נכסי הקרן'!$C$42</f>
        <v>1.3211178950242058E-4</v>
      </c>
    </row>
    <row r="102" spans="2:11">
      <c r="B102" s="76" t="s">
        <v>2208</v>
      </c>
      <c r="C102" s="73">
        <v>7025</v>
      </c>
      <c r="D102" s="86" t="s">
        <v>133</v>
      </c>
      <c r="E102" s="95">
        <v>43556</v>
      </c>
      <c r="F102" s="83">
        <v>562531.19999999995</v>
      </c>
      <c r="G102" s="85">
        <v>91.127099999999999</v>
      </c>
      <c r="H102" s="83">
        <v>1960.2526500000004</v>
      </c>
      <c r="I102" s="102">
        <v>2.4530246696296296E-4</v>
      </c>
      <c r="J102" s="84">
        <f t="shared" si="1"/>
        <v>4.0704751882348284E-3</v>
      </c>
      <c r="K102" s="84">
        <f>H102/'סכום נכסי הקרן'!$C$42</f>
        <v>3.4180664647825998E-4</v>
      </c>
    </row>
    <row r="103" spans="2:11">
      <c r="B103" s="76" t="s">
        <v>2209</v>
      </c>
      <c r="C103" s="73">
        <v>9386</v>
      </c>
      <c r="D103" s="86" t="s">
        <v>133</v>
      </c>
      <c r="E103" s="95">
        <v>44896</v>
      </c>
      <c r="F103" s="83">
        <v>16967.7</v>
      </c>
      <c r="G103" s="85">
        <v>122.3484</v>
      </c>
      <c r="H103" s="83">
        <v>79.385130000000018</v>
      </c>
      <c r="I103" s="102">
        <v>5.0801832312492867E-4</v>
      </c>
      <c r="J103" s="84">
        <f t="shared" si="1"/>
        <v>1.648436501181602E-4</v>
      </c>
      <c r="K103" s="84">
        <f>H103/'סכום נכסי הקרן'!$C$42</f>
        <v>1.3842279496747888E-5</v>
      </c>
    </row>
    <row r="104" spans="2:11">
      <c r="B104" s="76" t="s">
        <v>2210</v>
      </c>
      <c r="C104" s="73">
        <v>7045</v>
      </c>
      <c r="D104" s="86" t="s">
        <v>135</v>
      </c>
      <c r="E104" s="95">
        <v>43909</v>
      </c>
      <c r="F104" s="83">
        <v>1672654.8600000003</v>
      </c>
      <c r="G104" s="85">
        <v>97.807599999999994</v>
      </c>
      <c r="H104" s="83">
        <v>6630.8050100000019</v>
      </c>
      <c r="I104" s="102">
        <v>5.5712070250000004E-4</v>
      </c>
      <c r="J104" s="84">
        <f t="shared" si="1"/>
        <v>1.3768902325538596E-2</v>
      </c>
      <c r="K104" s="84">
        <f>H104/'סכום נכסי הקרן'!$C$42</f>
        <v>1.1562046473546895E-3</v>
      </c>
    </row>
    <row r="105" spans="2:11">
      <c r="B105" s="76" t="s">
        <v>2211</v>
      </c>
      <c r="C105" s="73">
        <v>7086</v>
      </c>
      <c r="D105" s="86" t="s">
        <v>133</v>
      </c>
      <c r="E105" s="95">
        <v>44160</v>
      </c>
      <c r="F105" s="83">
        <v>1280952.2800000003</v>
      </c>
      <c r="G105" s="85">
        <v>99.089299999999994</v>
      </c>
      <c r="H105" s="83">
        <v>4853.7521500000012</v>
      </c>
      <c r="I105" s="102">
        <v>4.8066437750000001E-4</v>
      </c>
      <c r="J105" s="84">
        <f t="shared" si="1"/>
        <v>1.0078842488194802E-2</v>
      </c>
      <c r="K105" s="84">
        <f>H105/'סכום נכסי הקרן'!$C$42</f>
        <v>8.4634230451270881E-4</v>
      </c>
    </row>
    <row r="106" spans="2:11" ht="18" customHeight="1">
      <c r="B106" s="76" t="s">
        <v>2212</v>
      </c>
      <c r="C106" s="73">
        <v>87952</v>
      </c>
      <c r="D106" s="86" t="s">
        <v>135</v>
      </c>
      <c r="E106" s="95">
        <v>44819</v>
      </c>
      <c r="F106" s="83">
        <v>34312.332889999998</v>
      </c>
      <c r="G106" s="85">
        <v>100</v>
      </c>
      <c r="H106" s="83">
        <v>139.0713164</v>
      </c>
      <c r="I106" s="102">
        <v>7.1564209999999996E-5</v>
      </c>
      <c r="J106" s="84">
        <f t="shared" si="1"/>
        <v>2.8878233772639217E-4</v>
      </c>
      <c r="K106" s="84">
        <f>H106/'סכום נכסי הקרן'!$C$42</f>
        <v>2.4249680407268438E-5</v>
      </c>
    </row>
    <row r="107" spans="2:11">
      <c r="B107" s="76" t="s">
        <v>2213</v>
      </c>
      <c r="C107" s="73">
        <v>8318</v>
      </c>
      <c r="D107" s="86" t="s">
        <v>135</v>
      </c>
      <c r="E107" s="95">
        <v>44256</v>
      </c>
      <c r="F107" s="83">
        <v>236127.97000000003</v>
      </c>
      <c r="G107" s="85">
        <v>103.7397</v>
      </c>
      <c r="H107" s="83">
        <v>992.84109000000024</v>
      </c>
      <c r="I107" s="102">
        <v>6.3846153846153848E-4</v>
      </c>
      <c r="J107" s="84">
        <f t="shared" si="1"/>
        <v>2.0616398721384319E-3</v>
      </c>
      <c r="K107" s="84">
        <f>H107/'סכום נכסי הקרן'!$C$42</f>
        <v>1.7312037989527539E-4</v>
      </c>
    </row>
    <row r="108" spans="2:11">
      <c r="B108" s="76" t="s">
        <v>2214</v>
      </c>
      <c r="C108" s="73">
        <v>6650</v>
      </c>
      <c r="D108" s="86" t="s">
        <v>135</v>
      </c>
      <c r="E108" s="95">
        <v>43466</v>
      </c>
      <c r="F108" s="83">
        <v>610518.3600000001</v>
      </c>
      <c r="G108" s="85">
        <v>142.20169999999999</v>
      </c>
      <c r="H108" s="83">
        <v>3518.7696500000002</v>
      </c>
      <c r="I108" s="102">
        <v>1.7260480249999999E-4</v>
      </c>
      <c r="J108" s="84">
        <f t="shared" si="1"/>
        <v>7.3067441349658419E-3</v>
      </c>
      <c r="K108" s="84">
        <f>H108/'סכום נכסי הקרן'!$C$42</f>
        <v>6.135631821724513E-4</v>
      </c>
    </row>
    <row r="109" spans="2:11">
      <c r="B109" s="76" t="s">
        <v>2215</v>
      </c>
      <c r="C109" s="73">
        <v>7035</v>
      </c>
      <c r="D109" s="86" t="s">
        <v>135</v>
      </c>
      <c r="E109" s="95">
        <v>43847</v>
      </c>
      <c r="F109" s="83">
        <v>166268.36000000002</v>
      </c>
      <c r="G109" s="85">
        <v>152.5829</v>
      </c>
      <c r="H109" s="83">
        <v>1028.2596400000002</v>
      </c>
      <c r="I109" s="102">
        <v>4.1567089999999996E-4</v>
      </c>
      <c r="J109" s="84">
        <f t="shared" si="1"/>
        <v>2.1351866820245222E-3</v>
      </c>
      <c r="K109" s="84">
        <f>H109/'סכום נכסי הקרן'!$C$42</f>
        <v>1.7929626533464598E-4</v>
      </c>
    </row>
    <row r="110" spans="2:11">
      <c r="B110" s="76" t="s">
        <v>2216</v>
      </c>
      <c r="C110" s="73">
        <v>7040</v>
      </c>
      <c r="D110" s="86" t="s">
        <v>135</v>
      </c>
      <c r="E110" s="95">
        <v>43891</v>
      </c>
      <c r="F110" s="83">
        <v>50655.98000000001</v>
      </c>
      <c r="G110" s="85">
        <v>139.03790000000001</v>
      </c>
      <c r="H110" s="83">
        <v>285.46392000000003</v>
      </c>
      <c r="I110" s="102">
        <v>1.582999375E-4</v>
      </c>
      <c r="J110" s="84">
        <f t="shared" si="1"/>
        <v>5.9276736776570711E-4</v>
      </c>
      <c r="K110" s="84">
        <f>H110/'סכום נכסי הקרן'!$C$42</f>
        <v>4.9775963922680211E-5</v>
      </c>
    </row>
    <row r="111" spans="2:11">
      <c r="B111" s="76" t="s">
        <v>2217</v>
      </c>
      <c r="C111" s="73">
        <v>9391</v>
      </c>
      <c r="D111" s="86" t="s">
        <v>135</v>
      </c>
      <c r="E111" s="95">
        <v>44608</v>
      </c>
      <c r="F111" s="83">
        <v>417276.50379300007</v>
      </c>
      <c r="G111" s="85">
        <v>94.384</v>
      </c>
      <c r="H111" s="83">
        <v>1596.2820441280001</v>
      </c>
      <c r="I111" s="102">
        <v>1.4089643454171723E-4</v>
      </c>
      <c r="J111" s="84">
        <f t="shared" si="1"/>
        <v>3.3146882643152126E-3</v>
      </c>
      <c r="K111" s="84">
        <f>H111/'סכום נכסי הקרן'!$C$42</f>
        <v>2.7834157619266751E-4</v>
      </c>
    </row>
    <row r="112" spans="2:11">
      <c r="B112" s="76" t="s">
        <v>2218</v>
      </c>
      <c r="C112" s="73">
        <v>8314</v>
      </c>
      <c r="D112" s="86" t="s">
        <v>133</v>
      </c>
      <c r="E112" s="95">
        <v>44264</v>
      </c>
      <c r="F112" s="83">
        <v>356254.77904300002</v>
      </c>
      <c r="G112" s="85">
        <v>102.0946</v>
      </c>
      <c r="H112" s="83">
        <v>1390.8533930430001</v>
      </c>
      <c r="I112" s="102">
        <v>6.322108041237046E-4</v>
      </c>
      <c r="J112" s="84">
        <f t="shared" si="1"/>
        <v>2.8881145636271703E-3</v>
      </c>
      <c r="K112" s="84">
        <f>H112/'סכום נכסי הקרן'!$C$42</f>
        <v>2.4252125562433855E-4</v>
      </c>
    </row>
    <row r="113" spans="2:11">
      <c r="B113" s="76" t="s">
        <v>2219</v>
      </c>
      <c r="C113" s="73">
        <v>7032</v>
      </c>
      <c r="D113" s="86" t="s">
        <v>133</v>
      </c>
      <c r="E113" s="95">
        <v>43853</v>
      </c>
      <c r="F113" s="83">
        <v>161864.82000000004</v>
      </c>
      <c r="G113" s="85">
        <v>86.657300000000006</v>
      </c>
      <c r="H113" s="83">
        <v>536.38361000000009</v>
      </c>
      <c r="I113" s="102">
        <v>2.5142153846153848E-4</v>
      </c>
      <c r="J113" s="84">
        <f t="shared" si="1"/>
        <v>1.1138034558355661E-3</v>
      </c>
      <c r="K113" s="84">
        <f>H113/'סכום נכסי הקרן'!$C$42</f>
        <v>9.3528496421113312E-5</v>
      </c>
    </row>
    <row r="114" spans="2:11">
      <c r="B114" s="76" t="s">
        <v>2220</v>
      </c>
      <c r="C114" s="73">
        <v>8337</v>
      </c>
      <c r="D114" s="86" t="s">
        <v>133</v>
      </c>
      <c r="E114" s="95">
        <v>44470</v>
      </c>
      <c r="F114" s="83">
        <v>320847.96993900003</v>
      </c>
      <c r="G114" s="85">
        <v>144.72409999999999</v>
      </c>
      <c r="H114" s="83">
        <v>1775.6527444130004</v>
      </c>
      <c r="I114" s="102">
        <v>6.2315185433208355E-4</v>
      </c>
      <c r="J114" s="84">
        <f t="shared" si="1"/>
        <v>3.6871524897845163E-3</v>
      </c>
      <c r="K114" s="84">
        <f>H114/'סכום נכסי הקרן'!$C$42</f>
        <v>3.0961820654991921E-4</v>
      </c>
    </row>
    <row r="115" spans="2:11">
      <c r="B115" s="76" t="s">
        <v>2221</v>
      </c>
      <c r="C115" s="73">
        <v>8111</v>
      </c>
      <c r="D115" s="86" t="s">
        <v>133</v>
      </c>
      <c r="E115" s="95">
        <v>44377</v>
      </c>
      <c r="F115" s="83">
        <v>208418.00000000003</v>
      </c>
      <c r="G115" s="85">
        <v>108.47920000000001</v>
      </c>
      <c r="H115" s="83">
        <v>864.56884000000025</v>
      </c>
      <c r="I115" s="102">
        <v>2.0333463414634145E-4</v>
      </c>
      <c r="J115" s="84">
        <f t="shared" si="1"/>
        <v>1.7952818539696744E-3</v>
      </c>
      <c r="K115" s="84">
        <f>H115/'סכום נכסי הקרן'!$C$42</f>
        <v>1.5075371832809376E-4</v>
      </c>
    </row>
    <row r="116" spans="2:11">
      <c r="B116" s="76" t="s">
        <v>2222</v>
      </c>
      <c r="C116" s="73">
        <v>9237</v>
      </c>
      <c r="D116" s="86" t="s">
        <v>133</v>
      </c>
      <c r="E116" s="95">
        <v>44712</v>
      </c>
      <c r="F116" s="83">
        <v>327300.09000000008</v>
      </c>
      <c r="G116" s="85">
        <v>147.4177</v>
      </c>
      <c r="H116" s="83">
        <v>1845.0733400000004</v>
      </c>
      <c r="I116" s="102">
        <v>2.4056402597402599E-4</v>
      </c>
      <c r="J116" s="84">
        <f t="shared" si="1"/>
        <v>3.8313047305119385E-3</v>
      </c>
      <c r="K116" s="84">
        <f>H116/'סכום נכסי הקרן'!$C$42</f>
        <v>3.2172298343881458E-4</v>
      </c>
    </row>
    <row r="117" spans="2:11">
      <c r="B117" s="76" t="s">
        <v>2223</v>
      </c>
      <c r="C117" s="73">
        <v>6648</v>
      </c>
      <c r="D117" s="86" t="s">
        <v>133</v>
      </c>
      <c r="E117" s="95">
        <v>43466</v>
      </c>
      <c r="F117" s="83">
        <v>992541.37000000011</v>
      </c>
      <c r="G117" s="85">
        <v>134.27010000000001</v>
      </c>
      <c r="H117" s="83">
        <v>5096.1923700000007</v>
      </c>
      <c r="I117" s="102">
        <v>1.5159900714285714E-4</v>
      </c>
      <c r="J117" s="84">
        <f t="shared" si="1"/>
        <v>1.0582270911128035E-2</v>
      </c>
      <c r="K117" s="84">
        <f>H117/'סכום נכסי הקרן'!$C$42</f>
        <v>8.886162831091165E-4</v>
      </c>
    </row>
    <row r="118" spans="2:11">
      <c r="B118" s="76" t="s">
        <v>2224</v>
      </c>
      <c r="C118" s="73">
        <v>6665</v>
      </c>
      <c r="D118" s="86" t="s">
        <v>133</v>
      </c>
      <c r="E118" s="95">
        <v>43586</v>
      </c>
      <c r="F118" s="83">
        <v>131927.62000000002</v>
      </c>
      <c r="G118" s="85">
        <v>236.87639999999999</v>
      </c>
      <c r="H118" s="83">
        <v>1195.0206100000003</v>
      </c>
      <c r="I118" s="102">
        <v>3.3560815939278938E-4</v>
      </c>
      <c r="J118" s="84">
        <f t="shared" si="1"/>
        <v>2.4814667346243604E-3</v>
      </c>
      <c r="K118" s="84">
        <f>H118/'סכום נכסי הקרן'!$C$42</f>
        <v>2.083741537992588E-4</v>
      </c>
    </row>
    <row r="119" spans="2:11">
      <c r="B119" s="76" t="s">
        <v>2225</v>
      </c>
      <c r="C119" s="73">
        <v>7016</v>
      </c>
      <c r="D119" s="86" t="s">
        <v>133</v>
      </c>
      <c r="E119" s="95">
        <v>43627</v>
      </c>
      <c r="F119" s="83">
        <v>141264.04999999999</v>
      </c>
      <c r="G119" s="85">
        <v>76.807000000000002</v>
      </c>
      <c r="H119" s="83">
        <v>414.90659999999997</v>
      </c>
      <c r="I119" s="102">
        <v>6.4023714932126704E-4</v>
      </c>
      <c r="J119" s="84">
        <f t="shared" si="1"/>
        <v>8.6155579013494615E-4</v>
      </c>
      <c r="K119" s="84">
        <f>H119/'סכום נכסי הקרן'!$C$42</f>
        <v>7.2346711811713035E-5</v>
      </c>
    </row>
    <row r="120" spans="2:11">
      <c r="B120" s="76" t="s">
        <v>2226</v>
      </c>
      <c r="C120" s="73">
        <v>7042</v>
      </c>
      <c r="D120" s="86" t="s">
        <v>133</v>
      </c>
      <c r="E120" s="95">
        <v>43558</v>
      </c>
      <c r="F120" s="83">
        <v>456460.1100000001</v>
      </c>
      <c r="G120" s="85">
        <v>103.887</v>
      </c>
      <c r="H120" s="83">
        <v>1813.3511600000004</v>
      </c>
      <c r="I120" s="102">
        <v>1.0473707765944486E-3</v>
      </c>
      <c r="J120" s="84">
        <f t="shared" si="1"/>
        <v>3.7654334528443791E-3</v>
      </c>
      <c r="K120" s="84">
        <f>H120/'סכום נכסי הקרן'!$C$42</f>
        <v>3.1619162911834998E-4</v>
      </c>
    </row>
    <row r="121" spans="2:11">
      <c r="B121" s="76" t="s">
        <v>2227</v>
      </c>
      <c r="C121" s="73">
        <v>7057</v>
      </c>
      <c r="D121" s="86" t="s">
        <v>133</v>
      </c>
      <c r="E121" s="95">
        <v>43917</v>
      </c>
      <c r="F121" s="83">
        <v>50922.210000000006</v>
      </c>
      <c r="G121" s="85">
        <v>123.7157</v>
      </c>
      <c r="H121" s="83">
        <v>240.90730000000005</v>
      </c>
      <c r="I121" s="102">
        <v>5.8360754509803924E-3</v>
      </c>
      <c r="J121" s="84">
        <f t="shared" si="1"/>
        <v>5.0024530629490249E-4</v>
      </c>
      <c r="K121" s="84">
        <f>H121/'סכום נכסי הקרן'!$C$42</f>
        <v>4.2006685375546936E-5</v>
      </c>
    </row>
    <row r="122" spans="2:11" ht="18" customHeight="1">
      <c r="B122" s="76" t="s">
        <v>2228</v>
      </c>
      <c r="C122" s="73">
        <v>87954</v>
      </c>
      <c r="D122" s="86" t="s">
        <v>135</v>
      </c>
      <c r="E122" s="95">
        <v>44837</v>
      </c>
      <c r="F122" s="83">
        <v>71723.104649999994</v>
      </c>
      <c r="G122" s="85">
        <v>100</v>
      </c>
      <c r="H122" s="83">
        <v>290.70091550000001</v>
      </c>
      <c r="I122" s="102">
        <v>1.6114625000000001E-4</v>
      </c>
      <c r="J122" s="84">
        <f t="shared" si="1"/>
        <v>6.0364201713483169E-4</v>
      </c>
      <c r="K122" s="84">
        <f>H122/'סכום נכסי הקרן'!$C$42</f>
        <v>5.0689131860229863E-5</v>
      </c>
    </row>
    <row r="123" spans="2:11" ht="18" customHeight="1">
      <c r="B123" s="76" t="s">
        <v>2229</v>
      </c>
      <c r="C123" s="73">
        <v>87953</v>
      </c>
      <c r="D123" s="86" t="s">
        <v>135</v>
      </c>
      <c r="E123" s="95">
        <v>44792</v>
      </c>
      <c r="F123" s="83">
        <v>96969.637369999997</v>
      </c>
      <c r="G123" s="85">
        <v>100</v>
      </c>
      <c r="H123" s="83">
        <v>393.02763720000002</v>
      </c>
      <c r="I123" s="102">
        <v>2.4715574000000001E-4</v>
      </c>
      <c r="J123" s="84">
        <f t="shared" si="1"/>
        <v>8.1612400601175543E-4</v>
      </c>
      <c r="K123" s="84">
        <f>H123/'סכום נכסי הקרן'!$C$42</f>
        <v>6.8531706178081789E-5</v>
      </c>
    </row>
    <row r="124" spans="2:11">
      <c r="B124" s="76" t="s">
        <v>2230</v>
      </c>
      <c r="C124" s="73">
        <v>5237</v>
      </c>
      <c r="D124" s="86" t="s">
        <v>133</v>
      </c>
      <c r="E124" s="95">
        <v>43007</v>
      </c>
      <c r="F124" s="83">
        <v>831157.6100000001</v>
      </c>
      <c r="G124" s="85">
        <v>36.408099999999997</v>
      </c>
      <c r="H124" s="83">
        <v>1157.1756700000001</v>
      </c>
      <c r="I124" s="102">
        <v>5.2147499999999998E-4</v>
      </c>
      <c r="J124" s="84">
        <f t="shared" si="1"/>
        <v>2.4028815128315285E-3</v>
      </c>
      <c r="K124" s="84">
        <f>H124/'סכום נכסי הקרן'!$C$42</f>
        <v>2.0177518196388288E-4</v>
      </c>
    </row>
    <row r="125" spans="2:11" ht="18" customHeight="1">
      <c r="B125" s="76" t="s">
        <v>2231</v>
      </c>
      <c r="C125" s="73">
        <v>87343</v>
      </c>
      <c r="D125" s="86" t="s">
        <v>133</v>
      </c>
      <c r="E125" s="95">
        <v>44421</v>
      </c>
      <c r="F125" s="83">
        <v>114958.4163</v>
      </c>
      <c r="G125" s="85">
        <v>100</v>
      </c>
      <c r="H125" s="83">
        <v>439.60098369999997</v>
      </c>
      <c r="I125" s="102">
        <v>1.4598928999999999E-4</v>
      </c>
      <c r="J125" s="84">
        <f t="shared" si="1"/>
        <v>9.1283381092456257E-4</v>
      </c>
      <c r="K125" s="84">
        <f>H125/'סכום נכסי הקרן'!$C$42</f>
        <v>7.665263864177977E-5</v>
      </c>
    </row>
    <row r="126" spans="2:11" ht="18" customHeight="1">
      <c r="B126" s="76" t="s">
        <v>2232</v>
      </c>
      <c r="C126" s="73">
        <v>87342</v>
      </c>
      <c r="D126" s="86" t="s">
        <v>133</v>
      </c>
      <c r="E126" s="95">
        <v>44421</v>
      </c>
      <c r="F126" s="83">
        <v>53906.185870000001</v>
      </c>
      <c r="G126" s="85">
        <v>100</v>
      </c>
      <c r="H126" s="83">
        <v>206.13725479999999</v>
      </c>
      <c r="I126" s="102">
        <v>1.6849597000000001E-4</v>
      </c>
      <c r="J126" s="84">
        <f t="shared" si="1"/>
        <v>4.280451201197155E-4</v>
      </c>
      <c r="K126" s="84">
        <f>H126/'סכום נכסי הקרן'!$C$42</f>
        <v>3.594387885532132E-5</v>
      </c>
    </row>
    <row r="127" spans="2:11">
      <c r="B127" s="76" t="s">
        <v>2233</v>
      </c>
      <c r="C127" s="73">
        <v>9730</v>
      </c>
      <c r="D127" s="86" t="s">
        <v>136</v>
      </c>
      <c r="E127" s="95">
        <v>45146</v>
      </c>
      <c r="F127" s="83">
        <v>224713.12041600005</v>
      </c>
      <c r="G127" s="85">
        <v>100</v>
      </c>
      <c r="H127" s="83">
        <v>1051.1855061790002</v>
      </c>
      <c r="I127" s="102">
        <v>8.9885248100593886E-4</v>
      </c>
      <c r="J127" s="84">
        <f t="shared" si="1"/>
        <v>2.1827923666542107E-3</v>
      </c>
      <c r="K127" s="84">
        <f>H127/'סכום נכסי הקרן'!$C$42</f>
        <v>1.8329381811757594E-4</v>
      </c>
    </row>
    <row r="128" spans="2:11">
      <c r="B128" s="76" t="s">
        <v>2234</v>
      </c>
      <c r="C128" s="73">
        <v>9011</v>
      </c>
      <c r="D128" s="86" t="s">
        <v>136</v>
      </c>
      <c r="E128" s="95">
        <v>44644</v>
      </c>
      <c r="F128" s="83">
        <v>1156062.5578630001</v>
      </c>
      <c r="G128" s="85">
        <v>104.8567</v>
      </c>
      <c r="H128" s="83">
        <v>5670.5927064140014</v>
      </c>
      <c r="I128" s="102">
        <v>1.4084583035717669E-3</v>
      </c>
      <c r="J128" s="84">
        <f t="shared" si="1"/>
        <v>1.1775016304170573E-2</v>
      </c>
      <c r="K128" s="84">
        <f>H128/'סכום נכסי הקרן'!$C$42</f>
        <v>9.8877370553405444E-4</v>
      </c>
    </row>
    <row r="129" spans="2:11">
      <c r="B129" s="76" t="s">
        <v>2235</v>
      </c>
      <c r="C129" s="73">
        <v>8329</v>
      </c>
      <c r="D129" s="86" t="s">
        <v>133</v>
      </c>
      <c r="E129" s="95">
        <v>43810</v>
      </c>
      <c r="F129" s="83">
        <v>921743.12000000011</v>
      </c>
      <c r="G129" s="85">
        <v>111.4221</v>
      </c>
      <c r="H129" s="83">
        <v>3927.3456600000004</v>
      </c>
      <c r="I129" s="102">
        <v>9.8792079435714285E-5</v>
      </c>
      <c r="J129" s="84">
        <f t="shared" si="1"/>
        <v>8.15515442086087E-3</v>
      </c>
      <c r="K129" s="84">
        <f>H129/'סכום נכסי הקרן'!$C$42</f>
        <v>6.8480603742866947E-4</v>
      </c>
    </row>
    <row r="130" spans="2:11">
      <c r="B130" s="76" t="s">
        <v>2236</v>
      </c>
      <c r="C130" s="73">
        <v>5290</v>
      </c>
      <c r="D130" s="86" t="s">
        <v>133</v>
      </c>
      <c r="E130" s="95">
        <v>42359</v>
      </c>
      <c r="F130" s="83">
        <v>186603.64000000004</v>
      </c>
      <c r="G130" s="85">
        <v>53.7121</v>
      </c>
      <c r="H130" s="83">
        <v>383.27465999999998</v>
      </c>
      <c r="I130" s="102">
        <v>3.9099238867971409E-5</v>
      </c>
      <c r="J130" s="84">
        <f t="shared" si="1"/>
        <v>7.9587189631353866E-4</v>
      </c>
      <c r="K130" s="84">
        <f>H130/'סכום נכסי הקרן'!$C$42</f>
        <v>6.683109251998474E-5</v>
      </c>
    </row>
    <row r="131" spans="2:11">
      <c r="B131" s="76" t="s">
        <v>2237</v>
      </c>
      <c r="C131" s="73">
        <v>8278</v>
      </c>
      <c r="D131" s="86" t="s">
        <v>133</v>
      </c>
      <c r="E131" s="95">
        <v>44256</v>
      </c>
      <c r="F131" s="83">
        <v>170028.39000000004</v>
      </c>
      <c r="G131" s="85">
        <v>125.0278</v>
      </c>
      <c r="H131" s="83">
        <v>812.91647000000023</v>
      </c>
      <c r="I131" s="102">
        <v>6.801135876E-4</v>
      </c>
      <c r="J131" s="84">
        <f t="shared" si="1"/>
        <v>1.6880254293967884E-3</v>
      </c>
      <c r="K131" s="84">
        <f>H131/'סכום נכסי הקרן'!$C$42</f>
        <v>1.417471632943055E-4</v>
      </c>
    </row>
    <row r="132" spans="2:11">
      <c r="B132" s="76" t="s">
        <v>2238</v>
      </c>
      <c r="C132" s="73">
        <v>8413</v>
      </c>
      <c r="D132" s="86" t="s">
        <v>135</v>
      </c>
      <c r="E132" s="95">
        <v>44661</v>
      </c>
      <c r="F132" s="83">
        <v>153305.57000000004</v>
      </c>
      <c r="G132" s="85">
        <v>70.867999999999995</v>
      </c>
      <c r="H132" s="83">
        <v>440.34739000000008</v>
      </c>
      <c r="I132" s="102">
        <v>3.9885033333333334E-4</v>
      </c>
      <c r="J132" s="84">
        <f t="shared" si="1"/>
        <v>9.1438372762764298E-4</v>
      </c>
      <c r="K132" s="84">
        <f>H132/'סכום נכסי הקרן'!$C$42</f>
        <v>7.6782788515222501E-5</v>
      </c>
    </row>
    <row r="133" spans="2:11">
      <c r="B133" s="76" t="s">
        <v>2239</v>
      </c>
      <c r="C133" s="73">
        <v>7053</v>
      </c>
      <c r="D133" s="86" t="s">
        <v>140</v>
      </c>
      <c r="E133" s="95">
        <v>43096</v>
      </c>
      <c r="F133" s="83">
        <v>4991764.9400000013</v>
      </c>
      <c r="G133" s="85">
        <v>44.1327</v>
      </c>
      <c r="H133" s="83">
        <v>1197.5511600000002</v>
      </c>
      <c r="I133" s="102">
        <v>2.4770955755493618E-4</v>
      </c>
      <c r="J133" s="84">
        <f t="shared" si="1"/>
        <v>2.486721435332245E-3</v>
      </c>
      <c r="K133" s="84">
        <f>H133/'סכום נכסי הקרן'!$C$42</f>
        <v>2.0881540243587998E-4</v>
      </c>
    </row>
    <row r="134" spans="2:11">
      <c r="B134" s="76" t="s">
        <v>2240</v>
      </c>
      <c r="C134" s="73">
        <v>8281</v>
      </c>
      <c r="D134" s="86" t="s">
        <v>135</v>
      </c>
      <c r="E134" s="95">
        <v>44302</v>
      </c>
      <c r="F134" s="83">
        <v>1096025.3300000003</v>
      </c>
      <c r="G134" s="85">
        <v>119.9482</v>
      </c>
      <c r="H134" s="83">
        <v>5328.4591900000014</v>
      </c>
      <c r="I134" s="102">
        <v>3.9063517571428569E-4</v>
      </c>
      <c r="J134" s="84">
        <f t="shared" si="1"/>
        <v>1.1064574214153902E-2</v>
      </c>
      <c r="K134" s="84">
        <f>H134/'סכום נכסי הקרן'!$C$42</f>
        <v>9.2911633948316089E-4</v>
      </c>
    </row>
    <row r="135" spans="2:11">
      <c r="B135" s="76" t="s">
        <v>2241</v>
      </c>
      <c r="C135" s="73">
        <v>8327</v>
      </c>
      <c r="D135" s="86" t="s">
        <v>133</v>
      </c>
      <c r="E135" s="95">
        <v>44427</v>
      </c>
      <c r="F135" s="83">
        <v>24936.160000000003</v>
      </c>
      <c r="G135" s="85">
        <v>138.7278</v>
      </c>
      <c r="H135" s="83">
        <v>132.28512000000003</v>
      </c>
      <c r="I135" s="102">
        <v>1.5112825575757576E-4</v>
      </c>
      <c r="J135" s="84">
        <f t="shared" ref="J135:J198" si="2">IFERROR(H135/$H$11,0)</f>
        <v>2.7469076434237538E-4</v>
      </c>
      <c r="K135" s="84">
        <f>H135/'סכום נכסי הקרן'!$C$42</f>
        <v>2.3066380369986595E-5</v>
      </c>
    </row>
    <row r="136" spans="2:11">
      <c r="B136" s="76" t="s">
        <v>2242</v>
      </c>
      <c r="C136" s="73">
        <v>5332</v>
      </c>
      <c r="D136" s="86" t="s">
        <v>133</v>
      </c>
      <c r="E136" s="95">
        <v>43318</v>
      </c>
      <c r="F136" s="83">
        <v>133117.54</v>
      </c>
      <c r="G136" s="85">
        <v>111.2307</v>
      </c>
      <c r="H136" s="83">
        <v>566.2103800000001</v>
      </c>
      <c r="I136" s="102">
        <v>6.1931151851851853E-5</v>
      </c>
      <c r="J136" s="84">
        <f t="shared" si="2"/>
        <v>1.1757389044269439E-3</v>
      </c>
      <c r="K136" s="84">
        <f>H136/'סכום נכסי הקרן'!$C$42</f>
        <v>9.8729350621707486E-5</v>
      </c>
    </row>
    <row r="137" spans="2:11" ht="18" customHeight="1">
      <c r="B137" s="76" t="s">
        <v>2243</v>
      </c>
      <c r="C137" s="73">
        <v>87253</v>
      </c>
      <c r="D137" s="86" t="s">
        <v>133</v>
      </c>
      <c r="E137" s="95">
        <v>44469</v>
      </c>
      <c r="F137" s="83">
        <v>16420.24236</v>
      </c>
      <c r="G137" s="85">
        <v>100</v>
      </c>
      <c r="H137" s="83">
        <v>62.791006780000004</v>
      </c>
      <c r="I137" s="102">
        <v>9.276256999999999E-5</v>
      </c>
      <c r="J137" s="84">
        <f t="shared" si="2"/>
        <v>1.3038586385396539E-4</v>
      </c>
      <c r="K137" s="84">
        <f>H137/'סכום נכסי הקרן'!$C$42</f>
        <v>1.0948784309239671E-5</v>
      </c>
    </row>
    <row r="138" spans="2:11">
      <c r="B138" s="76" t="s">
        <v>2244</v>
      </c>
      <c r="C138" s="73">
        <v>5294</v>
      </c>
      <c r="D138" s="86" t="s">
        <v>136</v>
      </c>
      <c r="E138" s="95">
        <v>42646</v>
      </c>
      <c r="F138" s="83">
        <v>179409.3</v>
      </c>
      <c r="G138" s="85">
        <v>40.646500000000003</v>
      </c>
      <c r="H138" s="83">
        <v>341.12931000000003</v>
      </c>
      <c r="I138" s="102">
        <v>2.9901548333333334E-4</v>
      </c>
      <c r="J138" s="84">
        <f t="shared" si="2"/>
        <v>7.0835684998801914E-4</v>
      </c>
      <c r="K138" s="84">
        <f>H138/'סכום נכסי הקרן'!$C$42</f>
        <v>5.9482263914573847E-5</v>
      </c>
    </row>
    <row r="139" spans="2:11">
      <c r="B139" s="76" t="s">
        <v>2245</v>
      </c>
      <c r="C139" s="73">
        <v>8323</v>
      </c>
      <c r="D139" s="86" t="s">
        <v>133</v>
      </c>
      <c r="E139" s="95">
        <v>44406</v>
      </c>
      <c r="F139" s="83">
        <v>1403007.2400000002</v>
      </c>
      <c r="G139" s="85">
        <v>84.165999999999997</v>
      </c>
      <c r="H139" s="83">
        <v>4515.5897900000009</v>
      </c>
      <c r="I139" s="102">
        <v>7.4205524341463408E-4</v>
      </c>
      <c r="J139" s="84">
        <f t="shared" si="2"/>
        <v>9.3766465258656936E-3</v>
      </c>
      <c r="K139" s="84">
        <f>H139/'סכום נכסי הקרן'!$C$42</f>
        <v>7.8737738372212907E-4</v>
      </c>
    </row>
    <row r="140" spans="2:11">
      <c r="B140" s="76" t="s">
        <v>2246</v>
      </c>
      <c r="C140" s="73">
        <v>9697</v>
      </c>
      <c r="D140" s="86" t="s">
        <v>133</v>
      </c>
      <c r="E140" s="95">
        <v>45014</v>
      </c>
      <c r="F140" s="83">
        <v>131123.51204400003</v>
      </c>
      <c r="G140" s="85">
        <v>104.8687</v>
      </c>
      <c r="H140" s="83">
        <v>525.82876503700004</v>
      </c>
      <c r="I140" s="102">
        <v>5.2449406007846816E-4</v>
      </c>
      <c r="J140" s="84">
        <f t="shared" si="2"/>
        <v>1.091886263407561E-3</v>
      </c>
      <c r="K140" s="84">
        <f>H140/'סכום נכסי הקרן'!$C$42</f>
        <v>9.1688062148061308E-5</v>
      </c>
    </row>
    <row r="141" spans="2:11">
      <c r="B141" s="76" t="s">
        <v>2247</v>
      </c>
      <c r="C141" s="73">
        <v>7060</v>
      </c>
      <c r="D141" s="86" t="s">
        <v>135</v>
      </c>
      <c r="E141" s="95">
        <v>44197</v>
      </c>
      <c r="F141" s="83">
        <v>806808.9800000001</v>
      </c>
      <c r="G141" s="85">
        <v>113.8493</v>
      </c>
      <c r="H141" s="83">
        <v>3722.9603300000003</v>
      </c>
      <c r="I141" s="102">
        <v>6.6921405855855859E-5</v>
      </c>
      <c r="J141" s="84">
        <f t="shared" si="2"/>
        <v>7.730747182026535E-3</v>
      </c>
      <c r="K141" s="84">
        <f>H141/'סכום נכסי הקרן'!$C$42</f>
        <v>6.4916763936980067E-4</v>
      </c>
    </row>
    <row r="142" spans="2:11">
      <c r="B142" s="76" t="s">
        <v>2248</v>
      </c>
      <c r="C142" s="73">
        <v>9704</v>
      </c>
      <c r="D142" s="86" t="s">
        <v>133</v>
      </c>
      <c r="E142" s="95">
        <v>44760</v>
      </c>
      <c r="F142" s="83">
        <v>1295460.6142630002</v>
      </c>
      <c r="G142" s="85">
        <v>105.3479</v>
      </c>
      <c r="H142" s="83">
        <v>5218.7678729720001</v>
      </c>
      <c r="I142" s="102">
        <v>1.0795505246479617E-3</v>
      </c>
      <c r="J142" s="84">
        <f t="shared" si="2"/>
        <v>1.0836799603402945E-2</v>
      </c>
      <c r="K142" s="84">
        <f>H142/'סכום נכסי הקרן'!$C$42</f>
        <v>9.0998961047650717E-4</v>
      </c>
    </row>
    <row r="143" spans="2:11">
      <c r="B143" s="76" t="s">
        <v>2249</v>
      </c>
      <c r="C143" s="73">
        <v>9649</v>
      </c>
      <c r="D143" s="86" t="s">
        <v>135</v>
      </c>
      <c r="E143" s="95">
        <v>44743</v>
      </c>
      <c r="F143" s="83">
        <v>307634.02769400005</v>
      </c>
      <c r="G143" s="85">
        <v>100</v>
      </c>
      <c r="H143" s="83">
        <v>1246.8714774860002</v>
      </c>
      <c r="I143" s="102">
        <v>3.8960348267031038E-4</v>
      </c>
      <c r="J143" s="84">
        <f t="shared" si="2"/>
        <v>2.5891353402962953E-3</v>
      </c>
      <c r="K143" s="84">
        <f>H143/'סכום נכסי הקרן'!$C$42</f>
        <v>2.1741532057558137E-4</v>
      </c>
    </row>
    <row r="144" spans="2:11">
      <c r="B144" s="76" t="s">
        <v>2250</v>
      </c>
      <c r="C144" s="73">
        <v>9648</v>
      </c>
      <c r="D144" s="86" t="s">
        <v>135</v>
      </c>
      <c r="E144" s="95">
        <v>44743</v>
      </c>
      <c r="F144" s="83">
        <v>426547.47367000004</v>
      </c>
      <c r="G144" s="85">
        <v>101.24250000000001</v>
      </c>
      <c r="H144" s="83">
        <v>1750.3203987930003</v>
      </c>
      <c r="I144" s="102">
        <v>2.3434795949903052E-3</v>
      </c>
      <c r="J144" s="84">
        <f t="shared" si="2"/>
        <v>3.6345497376311141E-3</v>
      </c>
      <c r="K144" s="84">
        <f>H144/'סכום נכסי הקרן'!$C$42</f>
        <v>3.0520103914866587E-4</v>
      </c>
    </row>
    <row r="145" spans="2:11">
      <c r="B145" s="76" t="s">
        <v>2251</v>
      </c>
      <c r="C145" s="73">
        <v>9317</v>
      </c>
      <c r="D145" s="86" t="s">
        <v>135</v>
      </c>
      <c r="E145" s="95">
        <v>44545</v>
      </c>
      <c r="F145" s="83">
        <v>976271.84622600023</v>
      </c>
      <c r="G145" s="85">
        <v>107.0371</v>
      </c>
      <c r="H145" s="83">
        <v>4235.3803602610005</v>
      </c>
      <c r="I145" s="102">
        <v>2.69954955087064E-4</v>
      </c>
      <c r="J145" s="84">
        <f t="shared" si="2"/>
        <v>8.794790135434577E-3</v>
      </c>
      <c r="K145" s="84">
        <f>H145/'סכום נכסי הקרן'!$C$42</f>
        <v>7.3851763827519729E-4</v>
      </c>
    </row>
    <row r="146" spans="2:11">
      <c r="B146" s="76" t="s">
        <v>2252</v>
      </c>
      <c r="C146" s="73">
        <v>8313</v>
      </c>
      <c r="D146" s="86" t="s">
        <v>133</v>
      </c>
      <c r="E146" s="95">
        <v>44357</v>
      </c>
      <c r="F146" s="83">
        <v>46805.49</v>
      </c>
      <c r="G146" s="85">
        <v>98.623400000000004</v>
      </c>
      <c r="H146" s="83">
        <v>176.52032000000003</v>
      </c>
      <c r="I146" s="102">
        <v>3.3495809019607843E-3</v>
      </c>
      <c r="J146" s="84">
        <f t="shared" si="2"/>
        <v>3.6654539545158735E-4</v>
      </c>
      <c r="K146" s="84">
        <f>H146/'סכום נכסי הקרן'!$C$42</f>
        <v>3.0779613339366903E-5</v>
      </c>
    </row>
    <row r="147" spans="2:11">
      <c r="B147" s="76" t="s">
        <v>2253</v>
      </c>
      <c r="C147" s="73">
        <v>6657</v>
      </c>
      <c r="D147" s="86" t="s">
        <v>133</v>
      </c>
      <c r="E147" s="95">
        <v>42916</v>
      </c>
      <c r="F147" s="83">
        <v>78005.630000000019</v>
      </c>
      <c r="G147" s="85">
        <v>0</v>
      </c>
      <c r="H147" s="83">
        <v>0</v>
      </c>
      <c r="I147" s="102">
        <v>3.3482412774318362E-3</v>
      </c>
      <c r="J147" s="102">
        <v>0</v>
      </c>
      <c r="K147" s="102">
        <v>0</v>
      </c>
    </row>
    <row r="148" spans="2:11">
      <c r="B148" s="76" t="s">
        <v>2254</v>
      </c>
      <c r="C148" s="73">
        <v>7009</v>
      </c>
      <c r="D148" s="86" t="s">
        <v>133</v>
      </c>
      <c r="E148" s="95">
        <v>42916</v>
      </c>
      <c r="F148" s="83">
        <v>53877.780000000006</v>
      </c>
      <c r="G148" s="85">
        <v>97.768299999999996</v>
      </c>
      <c r="H148" s="83">
        <v>201.43069000000003</v>
      </c>
      <c r="I148" s="102">
        <v>3.3482416547571908E-3</v>
      </c>
      <c r="J148" s="84">
        <f t="shared" si="2"/>
        <v>4.1827191295674119E-4</v>
      </c>
      <c r="K148" s="84">
        <f>H148/'סכום נכסי הקרן'!$C$42</f>
        <v>3.5123201413196392E-5</v>
      </c>
    </row>
    <row r="149" spans="2:11">
      <c r="B149" s="76" t="s">
        <v>2255</v>
      </c>
      <c r="C149" s="73">
        <v>7987</v>
      </c>
      <c r="D149" s="86" t="s">
        <v>133</v>
      </c>
      <c r="E149" s="95">
        <v>42916</v>
      </c>
      <c r="F149" s="83">
        <v>63877.510000000009</v>
      </c>
      <c r="G149" s="85">
        <v>98.891300000000001</v>
      </c>
      <c r="H149" s="83">
        <v>241.55941000000004</v>
      </c>
      <c r="I149" s="102">
        <v>3.3482678361426892E-3</v>
      </c>
      <c r="J149" s="84">
        <f t="shared" si="2"/>
        <v>5.0159941622302819E-4</v>
      </c>
      <c r="K149" s="84">
        <f>H149/'סכום נכסי הקרן'!$C$42</f>
        <v>4.2120392928619204E-5</v>
      </c>
    </row>
    <row r="150" spans="2:11">
      <c r="B150" s="76" t="s">
        <v>2256</v>
      </c>
      <c r="C150" s="73">
        <v>7988</v>
      </c>
      <c r="D150" s="86" t="s">
        <v>133</v>
      </c>
      <c r="E150" s="95">
        <v>42916</v>
      </c>
      <c r="F150" s="83">
        <v>63070.250000000007</v>
      </c>
      <c r="G150" s="85">
        <v>0.2092</v>
      </c>
      <c r="H150" s="83">
        <v>0.5045400000000001</v>
      </c>
      <c r="I150" s="102">
        <v>3.3482678361426892E-3</v>
      </c>
      <c r="J150" s="84">
        <f t="shared" si="2"/>
        <v>1.0476800281188244E-6</v>
      </c>
      <c r="K150" s="84">
        <f>H150/'סכום נכסי הקרן'!$C$42</f>
        <v>8.797596851311044E-8</v>
      </c>
    </row>
    <row r="151" spans="2:11">
      <c r="B151" s="76" t="s">
        <v>2257</v>
      </c>
      <c r="C151" s="73">
        <v>8271</v>
      </c>
      <c r="D151" s="86" t="s">
        <v>133</v>
      </c>
      <c r="E151" s="95">
        <v>42916</v>
      </c>
      <c r="F151" s="83">
        <v>42432.6</v>
      </c>
      <c r="G151" s="85">
        <v>100.751</v>
      </c>
      <c r="H151" s="83">
        <v>163.48085999999998</v>
      </c>
      <c r="I151" s="102">
        <v>3.3482413333333337E-3</v>
      </c>
      <c r="J151" s="84">
        <f t="shared" si="2"/>
        <v>3.3946888651383353E-4</v>
      </c>
      <c r="K151" s="84">
        <f>H151/'סכום נכסי הקרן'!$C$42</f>
        <v>2.8505940048075893E-5</v>
      </c>
    </row>
    <row r="152" spans="2:11">
      <c r="B152" s="76" t="s">
        <v>2258</v>
      </c>
      <c r="C152" s="73">
        <v>7999</v>
      </c>
      <c r="D152" s="86" t="s">
        <v>135</v>
      </c>
      <c r="E152" s="95">
        <v>44228</v>
      </c>
      <c r="F152" s="83">
        <v>964460.20000000019</v>
      </c>
      <c r="G152" s="85">
        <v>116.08029999999999</v>
      </c>
      <c r="H152" s="83">
        <v>4537.6411800000005</v>
      </c>
      <c r="I152" s="102">
        <v>1.755982886792453E-3</v>
      </c>
      <c r="J152" s="84">
        <f t="shared" si="2"/>
        <v>9.4224363559986032E-3</v>
      </c>
      <c r="K152" s="84">
        <f>H152/'סכום נכסי הקרן'!$C$42</f>
        <v>7.9122245525721112E-4</v>
      </c>
    </row>
    <row r="153" spans="2:11" ht="18" customHeight="1">
      <c r="B153" s="76" t="s">
        <v>2259</v>
      </c>
      <c r="C153" s="73">
        <v>87957</v>
      </c>
      <c r="D153" s="86" t="s">
        <v>135</v>
      </c>
      <c r="E153" s="95">
        <v>44895</v>
      </c>
      <c r="F153" s="83">
        <v>179020.8694</v>
      </c>
      <c r="G153" s="85">
        <v>100</v>
      </c>
      <c r="H153" s="83">
        <v>725.58948600000008</v>
      </c>
      <c r="I153" s="102">
        <v>2.5801496E-4</v>
      </c>
      <c r="J153" s="84">
        <f t="shared" si="2"/>
        <v>1.5066904766623129E-3</v>
      </c>
      <c r="K153" s="84">
        <f>H153/'סכום נכסי הקרן'!$C$42</f>
        <v>1.2652007328215796E-4</v>
      </c>
    </row>
    <row r="154" spans="2:11" ht="18" customHeight="1">
      <c r="B154" s="76" t="s">
        <v>2260</v>
      </c>
      <c r="C154" s="73">
        <v>87958</v>
      </c>
      <c r="D154" s="86" t="s">
        <v>135</v>
      </c>
      <c r="E154" s="95">
        <v>44895</v>
      </c>
      <c r="F154" s="83">
        <v>134265.65179999999</v>
      </c>
      <c r="G154" s="85">
        <v>100</v>
      </c>
      <c r="H154" s="83">
        <v>544.19211329999996</v>
      </c>
      <c r="I154" s="102">
        <v>2.4087040000000002E-4</v>
      </c>
      <c r="J154" s="84">
        <f t="shared" si="2"/>
        <v>1.1300178550049281E-3</v>
      </c>
      <c r="K154" s="84">
        <f>H154/'סכום נכסי הקרן'!$C$42</f>
        <v>9.4890054752376062E-5</v>
      </c>
    </row>
    <row r="155" spans="2:11">
      <c r="B155" s="76" t="s">
        <v>2261</v>
      </c>
      <c r="C155" s="73">
        <v>9600</v>
      </c>
      <c r="D155" s="86" t="s">
        <v>133</v>
      </c>
      <c r="E155" s="95">
        <v>44967</v>
      </c>
      <c r="F155" s="83">
        <v>1669729.2120460002</v>
      </c>
      <c r="G155" s="85">
        <v>103.566</v>
      </c>
      <c r="H155" s="83">
        <v>6612.7351940920007</v>
      </c>
      <c r="I155" s="102">
        <v>6.6789168457646649E-3</v>
      </c>
      <c r="J155" s="84">
        <f t="shared" si="2"/>
        <v>1.3731380255457736E-2</v>
      </c>
      <c r="K155" s="84">
        <f>H155/'סכום נכסי הקרן'!$C$42</f>
        <v>1.1530538375965731E-3</v>
      </c>
    </row>
    <row r="156" spans="2:11">
      <c r="B156" s="76" t="s">
        <v>2262</v>
      </c>
      <c r="C156" s="73">
        <v>7991</v>
      </c>
      <c r="D156" s="86" t="s">
        <v>133</v>
      </c>
      <c r="E156" s="95">
        <v>44105</v>
      </c>
      <c r="F156" s="83">
        <v>1212143.3700000003</v>
      </c>
      <c r="G156" s="85">
        <v>120.1348</v>
      </c>
      <c r="H156" s="83">
        <v>5568.5317800000012</v>
      </c>
      <c r="I156" s="102">
        <v>1.9218043194444445E-4</v>
      </c>
      <c r="J156" s="84">
        <f t="shared" si="2"/>
        <v>1.1563086240636953E-2</v>
      </c>
      <c r="K156" s="84">
        <f>H156/'סכום נכסי הקרן'!$C$42</f>
        <v>9.7097747758658349E-4</v>
      </c>
    </row>
    <row r="157" spans="2:11" ht="18" customHeight="1">
      <c r="B157" s="76" t="s">
        <v>2263</v>
      </c>
      <c r="C157" s="73">
        <v>87259</v>
      </c>
      <c r="D157" s="86" t="s">
        <v>133</v>
      </c>
      <c r="E157" s="95">
        <v>44469</v>
      </c>
      <c r="F157" s="83">
        <v>17432.920129999999</v>
      </c>
      <c r="G157" s="85">
        <v>100</v>
      </c>
      <c r="H157" s="83">
        <v>66.66348656000001</v>
      </c>
      <c r="I157" s="102">
        <v>5.1923209999999999E-5</v>
      </c>
      <c r="J157" s="84">
        <f t="shared" si="2"/>
        <v>1.3842708897942617E-4</v>
      </c>
      <c r="K157" s="84">
        <f>H157/'סכום נכסי הקרן'!$C$42</f>
        <v>1.1624023456171405E-5</v>
      </c>
    </row>
    <row r="158" spans="2:11" ht="18" customHeight="1">
      <c r="B158" s="76" t="s">
        <v>2264</v>
      </c>
      <c r="C158" s="73">
        <v>87252</v>
      </c>
      <c r="D158" s="86" t="s">
        <v>133</v>
      </c>
      <c r="E158" s="95">
        <v>44469</v>
      </c>
      <c r="F158" s="83">
        <v>40409.728629999998</v>
      </c>
      <c r="G158" s="85">
        <v>100</v>
      </c>
      <c r="H158" s="83">
        <v>154.52680230000001</v>
      </c>
      <c r="I158" s="102">
        <v>5.4857359999999998E-5</v>
      </c>
      <c r="J158" s="84">
        <f t="shared" si="2"/>
        <v>3.2087573746140253E-4</v>
      </c>
      <c r="K158" s="84">
        <f>H158/'סכום נכסי הקרן'!$C$42</f>
        <v>2.6944632920237126E-5</v>
      </c>
    </row>
    <row r="159" spans="2:11" ht="18" customHeight="1">
      <c r="B159" s="76" t="s">
        <v>2265</v>
      </c>
      <c r="C159" s="73">
        <v>87251</v>
      </c>
      <c r="D159" s="86" t="s">
        <v>133</v>
      </c>
      <c r="E159" s="95">
        <v>44469</v>
      </c>
      <c r="F159" s="83">
        <v>64636.497020000003</v>
      </c>
      <c r="G159" s="85">
        <v>100</v>
      </c>
      <c r="H159" s="83">
        <v>247.16996460000001</v>
      </c>
      <c r="I159" s="102">
        <v>3.1748919999999998E-5</v>
      </c>
      <c r="J159" s="84">
        <f t="shared" si="2"/>
        <v>5.1324976307578552E-4</v>
      </c>
      <c r="K159" s="84">
        <f>H159/'סכום נכסי הקרן'!$C$42</f>
        <v>4.3098697869418124E-5</v>
      </c>
    </row>
    <row r="160" spans="2:11">
      <c r="B160" s="76" t="s">
        <v>2266</v>
      </c>
      <c r="C160" s="73">
        <v>9229</v>
      </c>
      <c r="D160" s="86" t="s">
        <v>133</v>
      </c>
      <c r="E160" s="95">
        <v>44735</v>
      </c>
      <c r="F160" s="83">
        <v>250017.47000000003</v>
      </c>
      <c r="G160" s="85">
        <v>98.934799999999996</v>
      </c>
      <c r="H160" s="83">
        <v>945.88277000000016</v>
      </c>
      <c r="I160" s="102">
        <v>8.3339157533333333E-4</v>
      </c>
      <c r="J160" s="84">
        <f t="shared" si="2"/>
        <v>1.9641306676788988E-3</v>
      </c>
      <c r="K160" s="84">
        <f>H160/'סכום נכסי הקרן'!$C$42</f>
        <v>1.6493232011458692E-4</v>
      </c>
    </row>
    <row r="161" spans="2:11">
      <c r="B161" s="76" t="s">
        <v>2267</v>
      </c>
      <c r="C161" s="73">
        <v>9385</v>
      </c>
      <c r="D161" s="86" t="s">
        <v>135</v>
      </c>
      <c r="E161" s="95">
        <v>44896</v>
      </c>
      <c r="F161" s="83">
        <v>423767.51000000007</v>
      </c>
      <c r="G161" s="85">
        <v>106.1223</v>
      </c>
      <c r="H161" s="83">
        <v>1822.7270100000003</v>
      </c>
      <c r="I161" s="102">
        <v>1.0278928888888888E-3</v>
      </c>
      <c r="J161" s="84">
        <f t="shared" si="2"/>
        <v>3.7849024558800903E-3</v>
      </c>
      <c r="K161" s="84">
        <f>H161/'סכום נכסי הקרן'!$C$42</f>
        <v>3.1782648360834809E-4</v>
      </c>
    </row>
    <row r="162" spans="2:11">
      <c r="B162" s="76" t="s">
        <v>2268</v>
      </c>
      <c r="C162" s="73">
        <v>7027</v>
      </c>
      <c r="D162" s="86" t="s">
        <v>136</v>
      </c>
      <c r="E162" s="95">
        <v>43738</v>
      </c>
      <c r="F162" s="83">
        <v>785176.21</v>
      </c>
      <c r="G162" s="85">
        <v>130.11770000000001</v>
      </c>
      <c r="H162" s="83">
        <v>4779.1916000000001</v>
      </c>
      <c r="I162" s="102">
        <v>3.2715675416666667E-4</v>
      </c>
      <c r="J162" s="84">
        <f t="shared" si="2"/>
        <v>9.9240171044381997E-3</v>
      </c>
      <c r="K162" s="84">
        <f>H162/'סכום נכסי הקרן'!$C$42</f>
        <v>8.3334128061149132E-4</v>
      </c>
    </row>
    <row r="163" spans="2:11">
      <c r="B163" s="76" t="s">
        <v>2269</v>
      </c>
      <c r="C163" s="73">
        <v>9246</v>
      </c>
      <c r="D163" s="86" t="s">
        <v>135</v>
      </c>
      <c r="E163" s="95">
        <v>44816</v>
      </c>
      <c r="F163" s="83">
        <v>1423214.7200000002</v>
      </c>
      <c r="G163" s="85">
        <v>69.533600000000007</v>
      </c>
      <c r="H163" s="83">
        <v>4010.9981400000006</v>
      </c>
      <c r="I163" s="102">
        <v>8.5130397727272724E-4</v>
      </c>
      <c r="J163" s="84">
        <f t="shared" si="2"/>
        <v>8.3288592462436133E-3</v>
      </c>
      <c r="K163" s="84">
        <f>H163/'סכום נכסי הקרן'!$C$42</f>
        <v>6.9939240906723849E-4</v>
      </c>
    </row>
    <row r="164" spans="2:11">
      <c r="B164" s="76" t="s">
        <v>2270</v>
      </c>
      <c r="C164" s="73">
        <v>9245</v>
      </c>
      <c r="D164" s="86" t="s">
        <v>133</v>
      </c>
      <c r="E164" s="95">
        <v>44816</v>
      </c>
      <c r="F164" s="83">
        <v>133703.07999999999</v>
      </c>
      <c r="G164" s="85">
        <v>101.8784</v>
      </c>
      <c r="H164" s="83">
        <v>520.88448000000005</v>
      </c>
      <c r="I164" s="102">
        <v>9.1378749999999995E-4</v>
      </c>
      <c r="J164" s="84">
        <f t="shared" si="2"/>
        <v>1.0816194288917811E-3</v>
      </c>
      <c r="K164" s="84">
        <f>H164/'סכום נכסי הקרן'!$C$42</f>
        <v>9.0825933744495785E-5</v>
      </c>
    </row>
    <row r="165" spans="2:11">
      <c r="B165" s="76" t="s">
        <v>2271</v>
      </c>
      <c r="C165" s="73">
        <v>9534</v>
      </c>
      <c r="D165" s="86" t="s">
        <v>135</v>
      </c>
      <c r="E165" s="95">
        <v>45007</v>
      </c>
      <c r="F165" s="83">
        <v>663981.81507800007</v>
      </c>
      <c r="G165" s="85">
        <v>100.5012</v>
      </c>
      <c r="H165" s="83">
        <v>2704.6729131460002</v>
      </c>
      <c r="I165" s="102">
        <v>6.6398182318083273E-3</v>
      </c>
      <c r="J165" s="84">
        <f t="shared" si="2"/>
        <v>5.6162678750882461E-3</v>
      </c>
      <c r="K165" s="84">
        <f>H165/'סכום נכסי הקרן'!$C$42</f>
        <v>4.7161021731715057E-4</v>
      </c>
    </row>
    <row r="166" spans="2:11">
      <c r="B166" s="76" t="s">
        <v>2272</v>
      </c>
      <c r="C166" s="73">
        <v>8412</v>
      </c>
      <c r="D166" s="86" t="s">
        <v>135</v>
      </c>
      <c r="E166" s="95">
        <v>44440</v>
      </c>
      <c r="F166" s="83">
        <v>242767.94000000003</v>
      </c>
      <c r="G166" s="85">
        <v>296.9803</v>
      </c>
      <c r="H166" s="83">
        <v>2922.1754900000005</v>
      </c>
      <c r="I166" s="102">
        <v>1.3487107366666666E-3</v>
      </c>
      <c r="J166" s="84">
        <f t="shared" si="2"/>
        <v>6.0679131476817291E-3</v>
      </c>
      <c r="K166" s="84">
        <f>H166/'סכום נכסי הקרן'!$C$42</f>
        <v>5.0953585225754761E-4</v>
      </c>
    </row>
    <row r="167" spans="2:11">
      <c r="B167" s="76" t="s">
        <v>2273</v>
      </c>
      <c r="C167" s="73">
        <v>9495</v>
      </c>
      <c r="D167" s="86" t="s">
        <v>133</v>
      </c>
      <c r="E167" s="95">
        <v>44980</v>
      </c>
      <c r="F167" s="83">
        <v>1166120.06</v>
      </c>
      <c r="G167" s="85">
        <v>99.556600000000003</v>
      </c>
      <c r="H167" s="83">
        <v>4439.4708099999998</v>
      </c>
      <c r="I167" s="102">
        <v>2.7270826666666668E-3</v>
      </c>
      <c r="J167" s="84">
        <f t="shared" si="2"/>
        <v>9.2185850538183279E-3</v>
      </c>
      <c r="K167" s="84">
        <f>H167/'סכום נכסי הקרן'!$C$42</f>
        <v>7.741046184552916E-4</v>
      </c>
    </row>
    <row r="168" spans="2:11">
      <c r="B168" s="76" t="s">
        <v>2274</v>
      </c>
      <c r="C168" s="73">
        <v>7018</v>
      </c>
      <c r="D168" s="86" t="s">
        <v>133</v>
      </c>
      <c r="E168" s="95">
        <v>43525</v>
      </c>
      <c r="F168" s="83">
        <v>1376919.2400000002</v>
      </c>
      <c r="G168" s="85">
        <v>109.9271</v>
      </c>
      <c r="H168" s="83">
        <v>5788.0346600000012</v>
      </c>
      <c r="I168" s="102">
        <v>7.7701568636363643E-5</v>
      </c>
      <c r="J168" s="84">
        <f t="shared" si="2"/>
        <v>1.2018885153489377E-2</v>
      </c>
      <c r="K168" s="84">
        <f>H168/'סכום נכסי הקרן'!$C$42</f>
        <v>1.0092519027251592E-3</v>
      </c>
    </row>
    <row r="169" spans="2:11" ht="18" customHeight="1">
      <c r="B169" s="76" t="s">
        <v>2275</v>
      </c>
      <c r="C169" s="73">
        <v>62171</v>
      </c>
      <c r="D169" s="86" t="s">
        <v>133</v>
      </c>
      <c r="E169" s="95">
        <v>42549</v>
      </c>
      <c r="F169" s="83">
        <v>15193.88479</v>
      </c>
      <c r="G169" s="85">
        <v>100</v>
      </c>
      <c r="H169" s="83">
        <v>58.101415419999995</v>
      </c>
      <c r="I169" s="102">
        <v>3.2246400000000003E-6</v>
      </c>
      <c r="J169" s="84">
        <f t="shared" si="2"/>
        <v>1.206479021305924E-4</v>
      </c>
      <c r="K169" s="84">
        <f>H169/'סכום נכסי הקרן'!$C$42</f>
        <v>1.0131066503264494E-5</v>
      </c>
    </row>
    <row r="170" spans="2:11" ht="18" customHeight="1">
      <c r="B170" s="76" t="s">
        <v>2276</v>
      </c>
      <c r="C170" s="73">
        <v>62172</v>
      </c>
      <c r="D170" s="86" t="s">
        <v>133</v>
      </c>
      <c r="E170" s="95">
        <v>42549</v>
      </c>
      <c r="F170" s="83">
        <v>41578.532829999996</v>
      </c>
      <c r="G170" s="85">
        <v>100</v>
      </c>
      <c r="H170" s="83">
        <v>158.9963095</v>
      </c>
      <c r="I170" s="102">
        <v>1.4575569999999999E-5</v>
      </c>
      <c r="J170" s="84">
        <f t="shared" si="2"/>
        <v>3.3015669324087146E-4</v>
      </c>
      <c r="K170" s="84">
        <f>H170/'סכום נכסי הקרן'!$C$42</f>
        <v>2.7723974944053514E-5</v>
      </c>
    </row>
    <row r="171" spans="2:11" ht="18" customHeight="1">
      <c r="B171" s="76" t="s">
        <v>2277</v>
      </c>
      <c r="C171" s="73">
        <v>62173</v>
      </c>
      <c r="D171" s="86" t="s">
        <v>133</v>
      </c>
      <c r="E171" s="95">
        <v>42549</v>
      </c>
      <c r="F171" s="83">
        <v>104087.8924</v>
      </c>
      <c r="G171" s="85">
        <v>100</v>
      </c>
      <c r="H171" s="83">
        <v>398.03210050000001</v>
      </c>
      <c r="I171" s="102">
        <v>9.3704800000000011E-5</v>
      </c>
      <c r="J171" s="84">
        <f t="shared" si="2"/>
        <v>8.2651580101485459E-4</v>
      </c>
      <c r="K171" s="84">
        <f>H171/'סכום נכסי הקרן'!$C$42</f>
        <v>6.9404327785299881E-5</v>
      </c>
    </row>
    <row r="172" spans="2:11">
      <c r="B172" s="76" t="s">
        <v>2278</v>
      </c>
      <c r="C172" s="73">
        <v>87956</v>
      </c>
      <c r="D172" s="86" t="s">
        <v>135</v>
      </c>
      <c r="E172" s="95">
        <v>44837</v>
      </c>
      <c r="F172" s="83">
        <v>114756.96739999999</v>
      </c>
      <c r="G172" s="85">
        <v>100</v>
      </c>
      <c r="H172" s="83">
        <v>465.12146469999999</v>
      </c>
      <c r="I172" s="102">
        <v>1.2895081999999999E-4</v>
      </c>
      <c r="J172" s="84">
        <f t="shared" si="2"/>
        <v>9.6582722720808009E-4</v>
      </c>
      <c r="K172" s="84">
        <f>H172/'סכום נכסי הקרן'!$C$42</f>
        <v>8.1102610958930905E-5</v>
      </c>
    </row>
    <row r="173" spans="2:11">
      <c r="B173" s="76" t="s">
        <v>2279</v>
      </c>
      <c r="C173" s="73">
        <v>5295</v>
      </c>
      <c r="D173" s="86" t="s">
        <v>133</v>
      </c>
      <c r="E173" s="95">
        <v>42879</v>
      </c>
      <c r="F173" s="83">
        <v>123604.16000000002</v>
      </c>
      <c r="G173" s="85">
        <v>201.3614</v>
      </c>
      <c r="H173" s="83">
        <v>951.75949000000014</v>
      </c>
      <c r="I173" s="102">
        <v>9.1867047297297311E-5</v>
      </c>
      <c r="J173" s="84">
        <f t="shared" si="2"/>
        <v>1.9763337084186747E-3</v>
      </c>
      <c r="K173" s="84">
        <f>H173/'סכום נכסי הקרן'!$C$42</f>
        <v>1.6595703596205264E-4</v>
      </c>
    </row>
    <row r="174" spans="2:11">
      <c r="B174" s="76" t="s">
        <v>2280</v>
      </c>
      <c r="C174" s="73">
        <v>8299</v>
      </c>
      <c r="D174" s="86" t="s">
        <v>136</v>
      </c>
      <c r="E174" s="95">
        <v>44286</v>
      </c>
      <c r="F174" s="83">
        <v>882230.01000000013</v>
      </c>
      <c r="G174" s="85">
        <v>100.2175</v>
      </c>
      <c r="H174" s="83">
        <v>4135.9599500000004</v>
      </c>
      <c r="I174" s="102">
        <v>3.4219840215053763E-3</v>
      </c>
      <c r="J174" s="84">
        <f t="shared" si="2"/>
        <v>8.5883431179179688E-3</v>
      </c>
      <c r="K174" s="84">
        <f>H174/'סכום נכסי הקרן'!$C$42</f>
        <v>7.2118183361613705E-4</v>
      </c>
    </row>
    <row r="175" spans="2:11">
      <c r="B175" s="76" t="s">
        <v>2281</v>
      </c>
      <c r="C175" s="73">
        <v>9157</v>
      </c>
      <c r="D175" s="86" t="s">
        <v>135</v>
      </c>
      <c r="E175" s="95">
        <v>44763</v>
      </c>
      <c r="F175" s="83">
        <v>158451.57272900001</v>
      </c>
      <c r="G175" s="85">
        <v>95.172499999999999</v>
      </c>
      <c r="H175" s="83">
        <v>611.21689590000017</v>
      </c>
      <c r="I175" s="102">
        <v>3.9612889787985373E-4</v>
      </c>
      <c r="J175" s="84">
        <f t="shared" si="2"/>
        <v>1.2691951771578323E-3</v>
      </c>
      <c r="K175" s="84">
        <f>H175/'סכום נכסי הקרן'!$C$42</f>
        <v>1.0657707691834048E-4</v>
      </c>
    </row>
    <row r="176" spans="2:11">
      <c r="B176" s="76" t="s">
        <v>2282</v>
      </c>
      <c r="C176" s="73">
        <v>5326</v>
      </c>
      <c r="D176" s="86" t="s">
        <v>136</v>
      </c>
      <c r="E176" s="95">
        <v>43220</v>
      </c>
      <c r="F176" s="83">
        <v>603422.71000000008</v>
      </c>
      <c r="G176" s="85">
        <v>92.877899999999997</v>
      </c>
      <c r="H176" s="83">
        <v>2621.7119300000008</v>
      </c>
      <c r="I176" s="102">
        <v>4.3941681538461539E-4</v>
      </c>
      <c r="J176" s="84">
        <f t="shared" si="2"/>
        <v>5.4439989466481507E-3</v>
      </c>
      <c r="K176" s="84">
        <f>H176/'סכום נכסי הקרן'!$C$42</f>
        <v>4.5714442106498202E-4</v>
      </c>
    </row>
    <row r="177" spans="2:11">
      <c r="B177" s="76" t="s">
        <v>2283</v>
      </c>
      <c r="C177" s="73">
        <v>7036</v>
      </c>
      <c r="D177" s="86" t="s">
        <v>133</v>
      </c>
      <c r="E177" s="95">
        <v>37987</v>
      </c>
      <c r="F177" s="83">
        <v>3255714.57</v>
      </c>
      <c r="G177" s="85">
        <v>131.8203</v>
      </c>
      <c r="H177" s="83">
        <v>16411.432960000002</v>
      </c>
      <c r="I177" s="102">
        <v>1.5979024578947367E-4</v>
      </c>
      <c r="J177" s="84">
        <f t="shared" si="2"/>
        <v>3.4078428955093755E-2</v>
      </c>
      <c r="K177" s="84">
        <f>H177/'סכום נכסי הקרן'!$C$42</f>
        <v>2.8616397299401092E-3</v>
      </c>
    </row>
    <row r="178" spans="2:11" ht="18" customHeight="1">
      <c r="B178" s="76" t="s">
        <v>2284</v>
      </c>
      <c r="C178" s="73">
        <v>62174</v>
      </c>
      <c r="D178" s="86" t="s">
        <v>133</v>
      </c>
      <c r="E178" s="95">
        <v>42549</v>
      </c>
      <c r="F178" s="83">
        <v>29103.428550000001</v>
      </c>
      <c r="G178" s="85">
        <v>100</v>
      </c>
      <c r="H178" s="83">
        <v>111.2915108</v>
      </c>
      <c r="I178" s="102">
        <v>4.4355109999999999E-5</v>
      </c>
      <c r="J178" s="84">
        <f t="shared" si="2"/>
        <v>2.310974217392683E-4</v>
      </c>
      <c r="K178" s="84">
        <f>H178/'סכום נכסי הקרן'!$C$42</f>
        <v>1.9405752665630652E-5</v>
      </c>
    </row>
    <row r="179" spans="2:11">
      <c r="B179" s="76" t="s">
        <v>2285</v>
      </c>
      <c r="C179" s="73">
        <v>5309</v>
      </c>
      <c r="D179" s="86" t="s">
        <v>133</v>
      </c>
      <c r="E179" s="95">
        <v>42795</v>
      </c>
      <c r="F179" s="83">
        <v>404681.89000000007</v>
      </c>
      <c r="G179" s="85">
        <v>135.57820000000001</v>
      </c>
      <c r="H179" s="83">
        <v>2098.0774500000007</v>
      </c>
      <c r="I179" s="102">
        <v>5.2089200000000001E-4</v>
      </c>
      <c r="J179" s="84">
        <f t="shared" si="2"/>
        <v>4.3566691279412371E-3</v>
      </c>
      <c r="K179" s="84">
        <f>H179/'סכום נכסי הקרן'!$C$42</f>
        <v>3.6583897347934174E-4</v>
      </c>
    </row>
    <row r="180" spans="2:11" ht="18" customHeight="1">
      <c r="B180" s="76" t="s">
        <v>2286</v>
      </c>
      <c r="C180" s="73">
        <v>87344</v>
      </c>
      <c r="D180" s="86" t="s">
        <v>133</v>
      </c>
      <c r="E180" s="95">
        <v>44421</v>
      </c>
      <c r="F180" s="83">
        <v>64989.614979999998</v>
      </c>
      <c r="G180" s="85">
        <v>100</v>
      </c>
      <c r="H180" s="83">
        <v>248.52028769999998</v>
      </c>
      <c r="I180" s="102">
        <v>5.9819018E-4</v>
      </c>
      <c r="J180" s="84">
        <f t="shared" si="2"/>
        <v>5.1605371626755909E-4</v>
      </c>
      <c r="K180" s="84">
        <f>H180/'סכום נכסי הקרן'!$C$42</f>
        <v>4.3334151911769814E-5</v>
      </c>
    </row>
    <row r="181" spans="2:11" ht="18" customHeight="1">
      <c r="B181" s="76" t="s">
        <v>2287</v>
      </c>
      <c r="C181" s="73">
        <v>62175</v>
      </c>
      <c r="D181" s="86" t="s">
        <v>133</v>
      </c>
      <c r="E181" s="95">
        <v>42549</v>
      </c>
      <c r="F181" s="83">
        <v>88720.779670000004</v>
      </c>
      <c r="G181" s="85">
        <v>100</v>
      </c>
      <c r="H181" s="83">
        <v>339.26826149999999</v>
      </c>
      <c r="I181" s="102">
        <v>6.6111999999999995E-6</v>
      </c>
      <c r="J181" s="84">
        <f t="shared" si="2"/>
        <v>7.0449237275170377E-4</v>
      </c>
      <c r="K181" s="84">
        <f>H181/'סכום נכסי הקרן'!$C$42</f>
        <v>5.9157755363740662E-5</v>
      </c>
    </row>
    <row r="182" spans="2:11" ht="18" customHeight="1">
      <c r="B182" s="76" t="s">
        <v>2288</v>
      </c>
      <c r="C182" s="73">
        <v>87346</v>
      </c>
      <c r="D182" s="86" t="s">
        <v>133</v>
      </c>
      <c r="E182" s="95">
        <v>44421</v>
      </c>
      <c r="F182" s="83">
        <v>89354.280490000005</v>
      </c>
      <c r="G182" s="85">
        <v>100</v>
      </c>
      <c r="H182" s="83">
        <v>341.69076860000001</v>
      </c>
      <c r="I182" s="102">
        <v>1.15091683E-3</v>
      </c>
      <c r="J182" s="84">
        <f t="shared" si="2"/>
        <v>7.095227217956767E-4</v>
      </c>
      <c r="K182" s="84">
        <f>H182/'סכום נכסי הקרן'!$C$42</f>
        <v>5.9580164703639157E-5</v>
      </c>
    </row>
    <row r="183" spans="2:11" ht="18" customHeight="1">
      <c r="B183" s="76" t="s">
        <v>2289</v>
      </c>
      <c r="C183" s="73">
        <v>62176</v>
      </c>
      <c r="D183" s="86" t="s">
        <v>133</v>
      </c>
      <c r="E183" s="95">
        <v>42549</v>
      </c>
      <c r="F183" s="83">
        <v>25819.325099999998</v>
      </c>
      <c r="G183" s="85">
        <v>100</v>
      </c>
      <c r="H183" s="83">
        <v>98.733099170000003</v>
      </c>
      <c r="I183" s="102">
        <v>1.129571E-5</v>
      </c>
      <c r="J183" s="84">
        <f t="shared" si="2"/>
        <v>2.0501981233338144E-4</v>
      </c>
      <c r="K183" s="84">
        <f>H183/'סכום נכסי הקרן'!$C$42</f>
        <v>1.7215959138585104E-5</v>
      </c>
    </row>
    <row r="184" spans="2:11">
      <c r="B184" s="76" t="s">
        <v>2290</v>
      </c>
      <c r="C184" s="73">
        <v>9457</v>
      </c>
      <c r="D184" s="86" t="s">
        <v>133</v>
      </c>
      <c r="E184" s="95">
        <v>44893</v>
      </c>
      <c r="F184" s="83">
        <v>14228.493632000003</v>
      </c>
      <c r="G184" s="85">
        <v>100</v>
      </c>
      <c r="H184" s="83">
        <v>54.409759650000005</v>
      </c>
      <c r="I184" s="102">
        <v>6.8911444386091369E-3</v>
      </c>
      <c r="J184" s="84">
        <f t="shared" si="2"/>
        <v>1.1298215903605358E-4</v>
      </c>
      <c r="K184" s="84">
        <f>H184/'סכום נכסי הקרן'!$C$42</f>
        <v>9.4873573983714001E-6</v>
      </c>
    </row>
    <row r="185" spans="2:11">
      <c r="B185" s="76" t="s">
        <v>2291</v>
      </c>
      <c r="C185" s="73">
        <v>8296</v>
      </c>
      <c r="D185" s="86" t="s">
        <v>133</v>
      </c>
      <c r="E185" s="95">
        <v>44085</v>
      </c>
      <c r="F185" s="83">
        <v>500233.7900000001</v>
      </c>
      <c r="G185" s="85">
        <v>123.25749999999999</v>
      </c>
      <c r="H185" s="83">
        <v>2357.7853200000004</v>
      </c>
      <c r="I185" s="102">
        <v>1.5927230769230768E-4</v>
      </c>
      <c r="J185" s="84">
        <f t="shared" si="2"/>
        <v>4.8959539191258403E-3</v>
      </c>
      <c r="K185" s="84">
        <f>H185/'סכום נכסי הקרן'!$C$42</f>
        <v>4.1112388923176364E-4</v>
      </c>
    </row>
    <row r="186" spans="2:11">
      <c r="B186" s="76" t="s">
        <v>2292</v>
      </c>
      <c r="C186" s="73">
        <v>8333</v>
      </c>
      <c r="D186" s="86" t="s">
        <v>133</v>
      </c>
      <c r="E186" s="95">
        <v>44501</v>
      </c>
      <c r="F186" s="83">
        <v>135733.41000000003</v>
      </c>
      <c r="G186" s="85">
        <v>120.4042</v>
      </c>
      <c r="H186" s="83">
        <v>624.95146000000011</v>
      </c>
      <c r="I186" s="102">
        <v>4.4602432224999996E-4</v>
      </c>
      <c r="J186" s="84">
        <f t="shared" si="2"/>
        <v>1.2977150735039846E-3</v>
      </c>
      <c r="K186" s="84">
        <f>H186/'סכום נכסי הקרן'!$C$42</f>
        <v>1.089719545867174E-4</v>
      </c>
    </row>
    <row r="187" spans="2:11" ht="18" customHeight="1">
      <c r="B187" s="76" t="s">
        <v>2293</v>
      </c>
      <c r="C187" s="73">
        <v>87955</v>
      </c>
      <c r="D187" s="86" t="s">
        <v>135</v>
      </c>
      <c r="E187" s="95">
        <v>44827</v>
      </c>
      <c r="F187" s="83">
        <v>134265.65179999999</v>
      </c>
      <c r="G187" s="85">
        <v>100</v>
      </c>
      <c r="H187" s="83">
        <v>544.19211329999996</v>
      </c>
      <c r="I187" s="102">
        <v>2.0689126E-4</v>
      </c>
      <c r="J187" s="84">
        <f t="shared" si="2"/>
        <v>1.1300178550049281E-3</v>
      </c>
      <c r="K187" s="84">
        <f>H187/'סכום נכסי הקרן'!$C$42</f>
        <v>9.4890054752376062E-5</v>
      </c>
    </row>
    <row r="188" spans="2:11">
      <c r="B188" s="76" t="s">
        <v>2294</v>
      </c>
      <c r="C188" s="73">
        <v>6653</v>
      </c>
      <c r="D188" s="86" t="s">
        <v>133</v>
      </c>
      <c r="E188" s="95">
        <v>39264</v>
      </c>
      <c r="F188" s="83">
        <v>8592794.9000000004</v>
      </c>
      <c r="G188" s="85">
        <v>91.099800000000002</v>
      </c>
      <c r="H188" s="83">
        <v>29934.344540000006</v>
      </c>
      <c r="I188" s="102">
        <v>2.5917688749024597E-4</v>
      </c>
      <c r="J188" s="84">
        <f t="shared" si="2"/>
        <v>6.2158827703226269E-2</v>
      </c>
      <c r="K188" s="84">
        <f>H188/'סכום נכסי הקרן'!$C$42</f>
        <v>5.2196118300068166E-3</v>
      </c>
    </row>
    <row r="189" spans="2:11">
      <c r="B189" s="76" t="s">
        <v>2295</v>
      </c>
      <c r="C189" s="73">
        <v>8410</v>
      </c>
      <c r="D189" s="86" t="s">
        <v>135</v>
      </c>
      <c r="E189" s="95">
        <v>44651</v>
      </c>
      <c r="F189" s="83">
        <v>247961.19276000003</v>
      </c>
      <c r="G189" s="85">
        <v>121.9333</v>
      </c>
      <c r="H189" s="83">
        <v>1225.4436995630001</v>
      </c>
      <c r="I189" s="102">
        <v>7.5139755304568217E-4</v>
      </c>
      <c r="J189" s="84">
        <f t="shared" si="2"/>
        <v>2.544640444000872E-3</v>
      </c>
      <c r="K189" s="84">
        <f>H189/'סכום נכסי הקרן'!$C$42</f>
        <v>2.1367898744865431E-4</v>
      </c>
    </row>
    <row r="190" spans="2:11">
      <c r="B190" s="76" t="s">
        <v>2296</v>
      </c>
      <c r="C190" s="73">
        <v>7001</v>
      </c>
      <c r="D190" s="86" t="s">
        <v>135</v>
      </c>
      <c r="E190" s="95">
        <v>43602</v>
      </c>
      <c r="F190" s="83">
        <v>274356.31000000006</v>
      </c>
      <c r="G190" s="85">
        <v>64.608699999999999</v>
      </c>
      <c r="H190" s="83">
        <v>718.44460000000004</v>
      </c>
      <c r="I190" s="102">
        <v>4.7404666666666669E-4</v>
      </c>
      <c r="J190" s="84">
        <f t="shared" si="2"/>
        <v>1.49185408239152E-3</v>
      </c>
      <c r="K190" s="84">
        <f>H190/'סכום נכסי הקרן'!$C$42</f>
        <v>1.2527422901655808E-4</v>
      </c>
    </row>
    <row r="191" spans="2:11">
      <c r="B191" s="76" t="s">
        <v>2297</v>
      </c>
      <c r="C191" s="73">
        <v>8319</v>
      </c>
      <c r="D191" s="86" t="s">
        <v>135</v>
      </c>
      <c r="E191" s="95">
        <v>44377</v>
      </c>
      <c r="F191" s="83">
        <v>327786.11000000004</v>
      </c>
      <c r="G191" s="85">
        <v>100.80710000000001</v>
      </c>
      <c r="H191" s="83">
        <v>1339.2726000000002</v>
      </c>
      <c r="I191" s="102">
        <v>3.1251058649999999E-4</v>
      </c>
      <c r="J191" s="84">
        <f t="shared" si="2"/>
        <v>2.7810067689911034E-3</v>
      </c>
      <c r="K191" s="84">
        <f>H191/'סכום נכסי הקרן'!$C$42</f>
        <v>2.3352718136930976E-4</v>
      </c>
    </row>
    <row r="192" spans="2:11">
      <c r="B192" s="76" t="s">
        <v>2298</v>
      </c>
      <c r="C192" s="73">
        <v>8411</v>
      </c>
      <c r="D192" s="86" t="s">
        <v>135</v>
      </c>
      <c r="E192" s="95">
        <v>44651</v>
      </c>
      <c r="F192" s="83">
        <v>352781.13659200002</v>
      </c>
      <c r="G192" s="85">
        <v>104.4327</v>
      </c>
      <c r="H192" s="83">
        <v>1493.2385059890003</v>
      </c>
      <c r="I192" s="102">
        <v>1.1270963295685233E-3</v>
      </c>
      <c r="J192" s="84">
        <f t="shared" si="2"/>
        <v>3.1007178022409857E-3</v>
      </c>
      <c r="K192" s="84">
        <f>H192/'סכום נכסי הקרן'!$C$42</f>
        <v>2.6037401154606641E-4</v>
      </c>
    </row>
    <row r="193" spans="2:11">
      <c r="B193" s="76" t="s">
        <v>2299</v>
      </c>
      <c r="C193" s="73">
        <v>9384</v>
      </c>
      <c r="D193" s="86" t="s">
        <v>135</v>
      </c>
      <c r="E193" s="95">
        <v>44910</v>
      </c>
      <c r="F193" s="83">
        <v>64232.145357000009</v>
      </c>
      <c r="G193" s="85">
        <v>100.80459999999999</v>
      </c>
      <c r="H193" s="83">
        <v>262.43399781700009</v>
      </c>
      <c r="I193" s="102">
        <v>4.3994619936583757E-4</v>
      </c>
      <c r="J193" s="84">
        <f t="shared" si="2"/>
        <v>5.4494561028312939E-4</v>
      </c>
      <c r="K193" s="84">
        <f>H193/'סכום נכסי הקרן'!$C$42</f>
        <v>4.5760267032778548E-5</v>
      </c>
    </row>
    <row r="194" spans="2:11">
      <c r="B194" s="76" t="s">
        <v>2300</v>
      </c>
      <c r="C194" s="73">
        <v>5303</v>
      </c>
      <c r="D194" s="86" t="s">
        <v>135</v>
      </c>
      <c r="E194" s="95">
        <v>42788</v>
      </c>
      <c r="F194" s="83">
        <v>398251.01000000007</v>
      </c>
      <c r="G194" s="85">
        <v>58.000999999999998</v>
      </c>
      <c r="H194" s="83">
        <v>936.22382000000016</v>
      </c>
      <c r="I194" s="102">
        <v>5.0279366646727608E-4</v>
      </c>
      <c r="J194" s="84">
        <f t="shared" si="2"/>
        <v>1.9440738059680368E-3</v>
      </c>
      <c r="K194" s="84">
        <f>H194/'סכום נכסי הקרן'!$C$42</f>
        <v>1.6324810185425136E-4</v>
      </c>
    </row>
    <row r="195" spans="2:11">
      <c r="B195" s="76" t="s">
        <v>2301</v>
      </c>
      <c r="C195" s="73">
        <v>7011</v>
      </c>
      <c r="D195" s="86" t="s">
        <v>135</v>
      </c>
      <c r="E195" s="95">
        <v>43651</v>
      </c>
      <c r="F195" s="83">
        <v>1145621.4700000002</v>
      </c>
      <c r="G195" s="85">
        <v>95.488200000000006</v>
      </c>
      <c r="H195" s="83">
        <v>4433.82114</v>
      </c>
      <c r="I195" s="102">
        <v>1.2295181526504224E-3</v>
      </c>
      <c r="J195" s="84">
        <f t="shared" si="2"/>
        <v>9.2068534836267438E-3</v>
      </c>
      <c r="K195" s="84">
        <f>H195/'סכום נכסי הקרן'!$C$42</f>
        <v>7.7311949301423746E-4</v>
      </c>
    </row>
    <row r="196" spans="2:11" ht="18" customHeight="1">
      <c r="B196" s="76" t="s">
        <v>2302</v>
      </c>
      <c r="C196" s="73">
        <v>62177</v>
      </c>
      <c r="D196" s="86" t="s">
        <v>133</v>
      </c>
      <c r="E196" s="95">
        <v>42549</v>
      </c>
      <c r="F196" s="83">
        <v>66892.623269999996</v>
      </c>
      <c r="G196" s="85">
        <v>100</v>
      </c>
      <c r="H196" s="83">
        <v>255.79739139999998</v>
      </c>
      <c r="I196" s="102">
        <v>1.4903519999999999E-5</v>
      </c>
      <c r="J196" s="84">
        <f t="shared" si="2"/>
        <v>5.3116466130470109E-4</v>
      </c>
      <c r="K196" s="84">
        <f>H196/'סכום נכסי הקרן'!$C$42</f>
        <v>4.460305080180398E-5</v>
      </c>
    </row>
    <row r="197" spans="2:11">
      <c r="B197" s="76" t="s">
        <v>2303</v>
      </c>
      <c r="C197" s="73">
        <v>9736</v>
      </c>
      <c r="D197" s="86" t="s">
        <v>133</v>
      </c>
      <c r="E197" s="95">
        <v>44621</v>
      </c>
      <c r="F197" s="83">
        <v>1031763.9900000001</v>
      </c>
      <c r="G197" s="85">
        <v>110.88979999999999</v>
      </c>
      <c r="H197" s="83">
        <v>4375.1187800000007</v>
      </c>
      <c r="I197" s="102">
        <v>1.2138400000000001E-3</v>
      </c>
      <c r="J197" s="84">
        <f t="shared" si="2"/>
        <v>9.0849577168383017E-3</v>
      </c>
      <c r="K197" s="84">
        <f>H197/'סכום נכסי הקרן'!$C$42</f>
        <v>7.62883640604111E-4</v>
      </c>
    </row>
    <row r="198" spans="2:11">
      <c r="B198" s="76" t="s">
        <v>2304</v>
      </c>
      <c r="C198" s="73">
        <v>8502</v>
      </c>
      <c r="D198" s="86" t="s">
        <v>133</v>
      </c>
      <c r="E198" s="95">
        <v>44621</v>
      </c>
      <c r="F198" s="83">
        <v>2167579.8369450001</v>
      </c>
      <c r="G198" s="85">
        <v>101.9405</v>
      </c>
      <c r="H198" s="83">
        <v>8449.6699502949996</v>
      </c>
      <c r="I198" s="102">
        <v>1.8033241586464189E-3</v>
      </c>
      <c r="J198" s="84">
        <f t="shared" si="2"/>
        <v>1.7545785172870039E-2</v>
      </c>
      <c r="K198" s="84">
        <f>H198/'סכום נכסי הקרן'!$C$42</f>
        <v>1.4733577070070326E-3</v>
      </c>
    </row>
    <row r="199" spans="2:11">
      <c r="B199" s="76" t="s">
        <v>2305</v>
      </c>
      <c r="C199" s="73">
        <v>7017</v>
      </c>
      <c r="D199" s="86" t="s">
        <v>134</v>
      </c>
      <c r="E199" s="95">
        <v>43709</v>
      </c>
      <c r="F199" s="83">
        <v>2940580.6570009999</v>
      </c>
      <c r="G199" s="85">
        <v>95.077365999999998</v>
      </c>
      <c r="H199" s="83">
        <v>2795.8276332220007</v>
      </c>
      <c r="I199" s="102">
        <v>1.7821700678547511E-3</v>
      </c>
      <c r="J199" s="84">
        <f t="shared" ref="J199:J261" si="3">IFERROR(H199/$H$11,0)</f>
        <v>5.8055511424057789E-3</v>
      </c>
      <c r="K199" s="84">
        <f>H199/'סכום נכסי הקרן'!$C$42</f>
        <v>4.8750474457609461E-4</v>
      </c>
    </row>
    <row r="200" spans="2:11">
      <c r="B200" s="76" t="s">
        <v>2306</v>
      </c>
      <c r="C200" s="73">
        <v>9536</v>
      </c>
      <c r="D200" s="86" t="s">
        <v>134</v>
      </c>
      <c r="E200" s="95">
        <v>45015</v>
      </c>
      <c r="F200" s="83">
        <v>676857.57920100016</v>
      </c>
      <c r="G200" s="85">
        <v>106.155328</v>
      </c>
      <c r="H200" s="83">
        <v>718.52019369600009</v>
      </c>
      <c r="I200" s="102">
        <v>1.8801598480570794E-3</v>
      </c>
      <c r="J200" s="84">
        <f t="shared" si="3"/>
        <v>1.4920110531085116E-3</v>
      </c>
      <c r="K200" s="84">
        <f>H200/'סכום נכסי הקרן'!$C$42</f>
        <v>1.2528741018875272E-4</v>
      </c>
    </row>
    <row r="201" spans="2:11">
      <c r="B201" s="76" t="s">
        <v>2307</v>
      </c>
      <c r="C201" s="73">
        <v>6885</v>
      </c>
      <c r="D201" s="86" t="s">
        <v>135</v>
      </c>
      <c r="E201" s="95">
        <v>43602</v>
      </c>
      <c r="F201" s="83">
        <v>392755.14000000007</v>
      </c>
      <c r="G201" s="85">
        <v>93.861400000000003</v>
      </c>
      <c r="H201" s="83">
        <v>1494.1569500000003</v>
      </c>
      <c r="I201" s="102">
        <v>5.571193523113084E-4</v>
      </c>
      <c r="J201" s="84">
        <f t="shared" si="3"/>
        <v>3.1026249561777798E-3</v>
      </c>
      <c r="K201" s="84">
        <f>H201/'סכום נכסי הקרן'!$C$42</f>
        <v>2.6053415940628123E-4</v>
      </c>
    </row>
    <row r="202" spans="2:11" ht="18" customHeight="1">
      <c r="B202" s="76" t="s">
        <v>2308</v>
      </c>
      <c r="C202" s="73">
        <v>76202</v>
      </c>
      <c r="D202" s="86" t="s">
        <v>133</v>
      </c>
      <c r="E202" s="95">
        <v>43466</v>
      </c>
      <c r="F202" s="83">
        <v>58447.993029999998</v>
      </c>
      <c r="G202" s="85">
        <v>100</v>
      </c>
      <c r="H202" s="83">
        <v>223.5051254</v>
      </c>
      <c r="I202" s="102">
        <v>2.6950250000000002E-5</v>
      </c>
      <c r="J202" s="84">
        <f t="shared" si="3"/>
        <v>4.6410959698690559E-4</v>
      </c>
      <c r="K202" s="84">
        <f>H202/'סכום נכסי הקרן'!$C$42</f>
        <v>3.8972291344014735E-5</v>
      </c>
    </row>
    <row r="203" spans="2:11" ht="18" customHeight="1">
      <c r="B203" s="76" t="s">
        <v>2309</v>
      </c>
      <c r="C203" s="73">
        <v>76201</v>
      </c>
      <c r="D203" s="86" t="s">
        <v>133</v>
      </c>
      <c r="E203" s="95">
        <v>43466</v>
      </c>
      <c r="F203" s="83">
        <v>57700.345090000003</v>
      </c>
      <c r="G203" s="85">
        <v>100</v>
      </c>
      <c r="H203" s="83">
        <v>220.64611959999999</v>
      </c>
      <c r="I203" s="102">
        <v>4.6734539999999994E-5</v>
      </c>
      <c r="J203" s="84">
        <f t="shared" si="3"/>
        <v>4.5817285604082424E-4</v>
      </c>
      <c r="K203" s="84">
        <f>H203/'סכום נכסי הקרן'!$C$42</f>
        <v>3.8473770306555666E-5</v>
      </c>
    </row>
    <row r="204" spans="2:11">
      <c r="B204" s="76" t="s">
        <v>2310</v>
      </c>
      <c r="C204" s="73">
        <v>5317</v>
      </c>
      <c r="D204" s="86" t="s">
        <v>133</v>
      </c>
      <c r="E204" s="95">
        <v>43191</v>
      </c>
      <c r="F204" s="83">
        <v>491795.62000000005</v>
      </c>
      <c r="G204" s="85">
        <v>136.208</v>
      </c>
      <c r="H204" s="83">
        <v>2561.5636800000007</v>
      </c>
      <c r="I204" s="102">
        <v>2.8890950000000002E-4</v>
      </c>
      <c r="J204" s="84">
        <f t="shared" si="3"/>
        <v>5.3191007814852335E-3</v>
      </c>
      <c r="K204" s="84">
        <f>H204/'סכום נכסי הקרן'!$C$42</f>
        <v>4.4665645073930176E-4</v>
      </c>
    </row>
    <row r="205" spans="2:11" ht="18" customHeight="1">
      <c r="B205" s="76" t="s">
        <v>2311</v>
      </c>
      <c r="C205" s="73">
        <v>87345</v>
      </c>
      <c r="D205" s="86" t="s">
        <v>133</v>
      </c>
      <c r="E205" s="95">
        <v>44421</v>
      </c>
      <c r="F205" s="83">
        <v>61434.567669999997</v>
      </c>
      <c r="G205" s="85">
        <v>100</v>
      </c>
      <c r="H205" s="83">
        <v>234.9257868</v>
      </c>
      <c r="I205" s="102">
        <v>2.2466129E-4</v>
      </c>
      <c r="J205" s="84">
        <f t="shared" si="3"/>
        <v>4.8782466191077205E-4</v>
      </c>
      <c r="K205" s="84">
        <f>H205/'סכום נכסי הקרן'!$C$42</f>
        <v>4.0963696877223795E-5</v>
      </c>
    </row>
    <row r="206" spans="2:11">
      <c r="B206" s="76" t="s">
        <v>2312</v>
      </c>
      <c r="C206" s="73">
        <v>7077</v>
      </c>
      <c r="D206" s="86" t="s">
        <v>133</v>
      </c>
      <c r="E206" s="95">
        <v>44012</v>
      </c>
      <c r="F206" s="83">
        <v>1894994.3400000003</v>
      </c>
      <c r="G206" s="85">
        <v>117.0718</v>
      </c>
      <c r="H206" s="83">
        <v>8483.5592200000028</v>
      </c>
      <c r="I206" s="102">
        <v>8.7126176400000011E-4</v>
      </c>
      <c r="J206" s="84">
        <f t="shared" si="3"/>
        <v>1.7616156423984845E-2</v>
      </c>
      <c r="K206" s="84">
        <f>H206/'סכום נכסי הקרן'!$C$42</f>
        <v>1.479266933876061E-3</v>
      </c>
    </row>
    <row r="207" spans="2:11">
      <c r="B207" s="76" t="s">
        <v>2313</v>
      </c>
      <c r="C207" s="73">
        <v>9172</v>
      </c>
      <c r="D207" s="86" t="s">
        <v>135</v>
      </c>
      <c r="E207" s="95">
        <v>44743</v>
      </c>
      <c r="F207" s="83">
        <v>143228.27166800003</v>
      </c>
      <c r="G207" s="85">
        <v>94.228800000000007</v>
      </c>
      <c r="H207" s="83">
        <v>547.01562484900012</v>
      </c>
      <c r="I207" s="102">
        <v>2.7577044036074501E-3</v>
      </c>
      <c r="J207" s="84">
        <f t="shared" si="3"/>
        <v>1.1358808919475893E-3</v>
      </c>
      <c r="K207" s="84">
        <f>H207/'סכום נכסי הקרן'!$C$42</f>
        <v>9.538238670451314E-5</v>
      </c>
    </row>
    <row r="208" spans="2:11">
      <c r="B208" s="76" t="s">
        <v>2314</v>
      </c>
      <c r="C208" s="73">
        <v>8275</v>
      </c>
      <c r="D208" s="86" t="s">
        <v>133</v>
      </c>
      <c r="E208" s="95">
        <v>44256</v>
      </c>
      <c r="F208" s="83">
        <v>129130.51000000002</v>
      </c>
      <c r="G208" s="85">
        <v>114.9335</v>
      </c>
      <c r="H208" s="83">
        <v>567.53593999999998</v>
      </c>
      <c r="I208" s="102">
        <v>2.1521751666666667E-4</v>
      </c>
      <c r="J208" s="84">
        <f t="shared" si="3"/>
        <v>1.1784914369081607E-3</v>
      </c>
      <c r="K208" s="84">
        <f>H208/'סכום נכסי הקרן'!$C$42</f>
        <v>9.8960486755259296E-5</v>
      </c>
    </row>
    <row r="209" spans="2:11">
      <c r="B209" s="76" t="s">
        <v>2315</v>
      </c>
      <c r="C209" s="73">
        <v>9667</v>
      </c>
      <c r="D209" s="86" t="s">
        <v>133</v>
      </c>
      <c r="E209" s="95">
        <v>44959</v>
      </c>
      <c r="F209" s="83">
        <v>491269.79620700004</v>
      </c>
      <c r="G209" s="85">
        <v>100</v>
      </c>
      <c r="H209" s="83">
        <v>1878.6157006620006</v>
      </c>
      <c r="I209" s="102">
        <v>5.6145119479075625E-4</v>
      </c>
      <c r="J209" s="84">
        <f t="shared" si="3"/>
        <v>3.9009556231300382E-3</v>
      </c>
      <c r="K209" s="84">
        <f>H209/'סכום נכסי הקרן'!$C$42</f>
        <v>3.2757172023957471E-4</v>
      </c>
    </row>
    <row r="210" spans="2:11">
      <c r="B210" s="76" t="s">
        <v>2316</v>
      </c>
      <c r="C210" s="73">
        <v>8335</v>
      </c>
      <c r="D210" s="86" t="s">
        <v>133</v>
      </c>
      <c r="E210" s="95">
        <v>44412</v>
      </c>
      <c r="F210" s="83">
        <v>1273365.6100000003</v>
      </c>
      <c r="G210" s="85">
        <v>99.453599999999994</v>
      </c>
      <c r="H210" s="83">
        <v>4842.7439700000004</v>
      </c>
      <c r="I210" s="102">
        <v>3.6381874630000001E-3</v>
      </c>
      <c r="J210" s="84">
        <f t="shared" si="3"/>
        <v>1.0055983943120203E-2</v>
      </c>
      <c r="K210" s="84">
        <f>H210/'סכום נכסי הקרן'!$C$42</f>
        <v>8.4442282281241407E-4</v>
      </c>
    </row>
    <row r="211" spans="2:11">
      <c r="B211" s="76" t="s">
        <v>2317</v>
      </c>
      <c r="C211" s="73">
        <v>6651</v>
      </c>
      <c r="D211" s="86" t="s">
        <v>135</v>
      </c>
      <c r="E211" s="95">
        <v>43465</v>
      </c>
      <c r="F211" s="83">
        <v>611583.15</v>
      </c>
      <c r="G211" s="85">
        <v>106.4761</v>
      </c>
      <c r="H211" s="83">
        <v>2639.3377400000008</v>
      </c>
      <c r="I211" s="102">
        <v>2.5214286320483022E-3</v>
      </c>
      <c r="J211" s="84">
        <f t="shared" si="3"/>
        <v>5.4805990360690436E-3</v>
      </c>
      <c r="K211" s="84">
        <f>H211/'סכום נכסי הקרן'!$C$42</f>
        <v>4.6021781010366689E-4</v>
      </c>
    </row>
    <row r="212" spans="2:11">
      <c r="B212" s="76" t="s">
        <v>2318</v>
      </c>
      <c r="C212" s="73">
        <v>8415</v>
      </c>
      <c r="D212" s="86" t="s">
        <v>135</v>
      </c>
      <c r="E212" s="95">
        <v>44440</v>
      </c>
      <c r="F212" s="83">
        <v>2259599.8800000004</v>
      </c>
      <c r="G212" s="85">
        <v>117.5904</v>
      </c>
      <c r="H212" s="83">
        <v>10769.380710000003</v>
      </c>
      <c r="I212" s="102">
        <v>3.7659997518333333E-3</v>
      </c>
      <c r="J212" s="84">
        <f t="shared" si="3"/>
        <v>2.2362677062423449E-2</v>
      </c>
      <c r="K212" s="84">
        <f>H212/'סכום נכסי הקרן'!$C$42</f>
        <v>1.8778425858180898E-3</v>
      </c>
    </row>
    <row r="213" spans="2:11" ht="18" customHeight="1">
      <c r="B213" s="76" t="s">
        <v>2319</v>
      </c>
      <c r="C213" s="73">
        <v>87341</v>
      </c>
      <c r="D213" s="86" t="s">
        <v>133</v>
      </c>
      <c r="E213" s="95">
        <v>44421</v>
      </c>
      <c r="F213" s="83">
        <v>53999.597580000001</v>
      </c>
      <c r="G213" s="85">
        <v>100</v>
      </c>
      <c r="H213" s="83">
        <v>206.4944611</v>
      </c>
      <c r="I213" s="102">
        <v>2.3261794E-4</v>
      </c>
      <c r="J213" s="84">
        <f t="shared" si="3"/>
        <v>4.287868609260504E-4</v>
      </c>
      <c r="K213" s="84">
        <f>H213/'סכום נכסי הקרן'!$C$42</f>
        <v>3.6006164442591875E-5</v>
      </c>
    </row>
    <row r="214" spans="2:11">
      <c r="B214" s="76" t="s">
        <v>2320</v>
      </c>
      <c r="C214" s="73">
        <v>8310</v>
      </c>
      <c r="D214" s="86" t="s">
        <v>133</v>
      </c>
      <c r="E214" s="95">
        <v>44377</v>
      </c>
      <c r="F214" s="83">
        <v>395420.06000000006</v>
      </c>
      <c r="G214" s="85">
        <v>34.741199999999999</v>
      </c>
      <c r="H214" s="83">
        <v>525.31691000000001</v>
      </c>
      <c r="I214" s="102">
        <v>1.0315196307692307E-3</v>
      </c>
      <c r="J214" s="84">
        <f t="shared" si="3"/>
        <v>1.0908233936657032E-3</v>
      </c>
      <c r="K214" s="84">
        <f>H214/'סכום נכסי הקרן'!$C$42</f>
        <v>9.1598810666279113E-5</v>
      </c>
    </row>
    <row r="215" spans="2:11">
      <c r="B215" s="76" t="s">
        <v>2321</v>
      </c>
      <c r="C215" s="73">
        <v>9695</v>
      </c>
      <c r="D215" s="86" t="s">
        <v>133</v>
      </c>
      <c r="E215" s="95">
        <v>45108</v>
      </c>
      <c r="F215" s="83">
        <v>921130.98047700012</v>
      </c>
      <c r="G215" s="85">
        <v>100</v>
      </c>
      <c r="H215" s="83">
        <v>3522.4048691450002</v>
      </c>
      <c r="I215" s="102">
        <v>7.3690469316357388E-4</v>
      </c>
      <c r="J215" s="84">
        <f t="shared" si="3"/>
        <v>7.3142926871045261E-3</v>
      </c>
      <c r="K215" s="84">
        <f>H215/'סכום נכסי הקרן'!$C$42</f>
        <v>6.1419705049813175E-4</v>
      </c>
    </row>
    <row r="216" spans="2:11" ht="18" customHeight="1">
      <c r="B216" s="76" t="s">
        <v>2322</v>
      </c>
      <c r="C216" s="73">
        <v>87951</v>
      </c>
      <c r="D216" s="86" t="s">
        <v>135</v>
      </c>
      <c r="E216" s="95">
        <v>44771</v>
      </c>
      <c r="F216" s="83">
        <v>89510.434720000005</v>
      </c>
      <c r="G216" s="85">
        <v>100</v>
      </c>
      <c r="H216" s="83">
        <v>362.79474300000004</v>
      </c>
      <c r="I216" s="102">
        <v>3.8298393999999997E-4</v>
      </c>
      <c r="J216" s="84">
        <f t="shared" si="3"/>
        <v>7.5334523833115645E-4</v>
      </c>
      <c r="K216" s="84">
        <f>H216/'סכום נכסי הקרן'!$C$42</f>
        <v>6.3260036641078979E-5</v>
      </c>
    </row>
    <row r="217" spans="2:11">
      <c r="B217" s="76" t="s">
        <v>2323</v>
      </c>
      <c r="C217" s="73">
        <v>7085</v>
      </c>
      <c r="D217" s="86" t="s">
        <v>133</v>
      </c>
      <c r="E217" s="95">
        <v>43983</v>
      </c>
      <c r="F217" s="83">
        <v>2161886.8490519999</v>
      </c>
      <c r="G217" s="85">
        <v>98.566800000000001</v>
      </c>
      <c r="H217" s="83">
        <v>8148.5718744150008</v>
      </c>
      <c r="I217" s="102">
        <v>7.2062895407850453E-4</v>
      </c>
      <c r="J217" s="84">
        <f t="shared" si="3"/>
        <v>1.6920553396193302E-2</v>
      </c>
      <c r="K217" s="84">
        <f>H217/'סכום נכסי הקרן'!$C$42</f>
        <v>1.4208556361246904E-3</v>
      </c>
    </row>
    <row r="218" spans="2:11">
      <c r="B218" s="76" t="s">
        <v>2324</v>
      </c>
      <c r="C218" s="73">
        <v>8330</v>
      </c>
      <c r="D218" s="86" t="s">
        <v>133</v>
      </c>
      <c r="E218" s="95">
        <v>44002</v>
      </c>
      <c r="F218" s="83">
        <v>942167.1100000001</v>
      </c>
      <c r="G218" s="85">
        <v>110.6713</v>
      </c>
      <c r="H218" s="83">
        <v>3987.3176500000004</v>
      </c>
      <c r="I218" s="102">
        <v>2.6734538881538462E-3</v>
      </c>
      <c r="J218" s="84">
        <f t="shared" si="3"/>
        <v>8.2796865811842167E-3</v>
      </c>
      <c r="K218" s="84">
        <f>H218/'סכום נכסי הקרן'!$C$42</f>
        <v>6.9526327353266234E-4</v>
      </c>
    </row>
    <row r="219" spans="2:11">
      <c r="B219" s="76" t="s">
        <v>2325</v>
      </c>
      <c r="C219" s="73">
        <v>5331</v>
      </c>
      <c r="D219" s="86" t="s">
        <v>133</v>
      </c>
      <c r="E219" s="95">
        <v>43251</v>
      </c>
      <c r="F219" s="83">
        <v>156741.37000000002</v>
      </c>
      <c r="G219" s="85">
        <v>148.63829999999999</v>
      </c>
      <c r="H219" s="83">
        <v>890.90676000000008</v>
      </c>
      <c r="I219" s="102">
        <v>3.2537141428571427E-4</v>
      </c>
      <c r="J219" s="84">
        <f t="shared" si="3"/>
        <v>1.8499726867404977E-3</v>
      </c>
      <c r="K219" s="84">
        <f>H219/'סכום נכסי הקרן'!$C$42</f>
        <v>1.5534622639607807E-4</v>
      </c>
    </row>
    <row r="220" spans="2:11" ht="18" customHeight="1">
      <c r="B220" s="76" t="s">
        <v>2326</v>
      </c>
      <c r="C220" s="73">
        <v>62178</v>
      </c>
      <c r="D220" s="86" t="s">
        <v>133</v>
      </c>
      <c r="E220" s="95">
        <v>42549</v>
      </c>
      <c r="F220" s="83">
        <v>18596.913809999998</v>
      </c>
      <c r="G220" s="85">
        <v>100</v>
      </c>
      <c r="H220" s="83">
        <v>71.114598419999993</v>
      </c>
      <c r="I220" s="102">
        <v>3.2581839999999996E-5</v>
      </c>
      <c r="J220" s="84">
        <f t="shared" si="3"/>
        <v>1.4766984673628353E-4</v>
      </c>
      <c r="K220" s="84">
        <f>H220/'סכום נכסי הקרן'!$C$42</f>
        <v>1.2400157909026859E-5</v>
      </c>
    </row>
    <row r="221" spans="2:11">
      <c r="B221" s="76" t="s">
        <v>2327</v>
      </c>
      <c r="C221" s="73">
        <v>5320</v>
      </c>
      <c r="D221" s="86" t="s">
        <v>133</v>
      </c>
      <c r="E221" s="95">
        <v>42948</v>
      </c>
      <c r="F221" s="83">
        <v>279783.78000000009</v>
      </c>
      <c r="G221" s="85">
        <v>144.01419999999999</v>
      </c>
      <c r="H221" s="83">
        <v>1540.7981299999999</v>
      </c>
      <c r="I221" s="102">
        <v>1.7334565200000001E-4</v>
      </c>
      <c r="J221" s="84">
        <f t="shared" si="3"/>
        <v>3.199475617718777E-3</v>
      </c>
      <c r="K221" s="84">
        <f>H221/'סכום נכסי הקרן'!$C$42</f>
        <v>2.6866691990712213E-4</v>
      </c>
    </row>
    <row r="222" spans="2:11">
      <c r="B222" s="76" t="s">
        <v>2328</v>
      </c>
      <c r="C222" s="73">
        <v>5287</v>
      </c>
      <c r="D222" s="86" t="s">
        <v>135</v>
      </c>
      <c r="E222" s="95">
        <v>42735</v>
      </c>
      <c r="F222" s="83">
        <v>904556.64411600027</v>
      </c>
      <c r="G222" s="85">
        <v>24.521899999999999</v>
      </c>
      <c r="H222" s="83">
        <v>899.03625180600011</v>
      </c>
      <c r="I222" s="102">
        <v>5.8821793007464798E-4</v>
      </c>
      <c r="J222" s="84">
        <f t="shared" si="3"/>
        <v>1.8668536202718368E-3</v>
      </c>
      <c r="K222" s="84">
        <f>H222/'סכום נכסי הקרן'!$C$42</f>
        <v>1.5676375506605913E-4</v>
      </c>
    </row>
    <row r="223" spans="2:11">
      <c r="B223" s="76" t="s">
        <v>2329</v>
      </c>
      <c r="C223" s="73">
        <v>7028</v>
      </c>
      <c r="D223" s="86" t="s">
        <v>135</v>
      </c>
      <c r="E223" s="95">
        <v>43754</v>
      </c>
      <c r="F223" s="83">
        <v>1033343.2900000002</v>
      </c>
      <c r="G223" s="85">
        <v>109.4756</v>
      </c>
      <c r="H223" s="83">
        <v>4585.1048800000008</v>
      </c>
      <c r="I223" s="102">
        <v>1.1084905660377358E-4</v>
      </c>
      <c r="J223" s="84">
        <f t="shared" si="3"/>
        <v>9.5209949847507823E-3</v>
      </c>
      <c r="K223" s="84">
        <f>H223/'סכום נכסי הקרן'!$C$42</f>
        <v>7.9949863747609507E-4</v>
      </c>
    </row>
    <row r="224" spans="2:11">
      <c r="B224" s="76" t="s">
        <v>2330</v>
      </c>
      <c r="C224" s="73">
        <v>8416</v>
      </c>
      <c r="D224" s="86" t="s">
        <v>135</v>
      </c>
      <c r="E224" s="95">
        <v>44713</v>
      </c>
      <c r="F224" s="83">
        <v>353258.29</v>
      </c>
      <c r="G224" s="85">
        <v>107.7308</v>
      </c>
      <c r="H224" s="83">
        <v>1542.4800800000003</v>
      </c>
      <c r="I224" s="102">
        <v>7.50740119760479E-5</v>
      </c>
      <c r="J224" s="84">
        <f t="shared" si="3"/>
        <v>3.2029681959549819E-3</v>
      </c>
      <c r="K224" s="84">
        <f>H224/'סכום נכסי הקרן'!$C$42</f>
        <v>2.6896019929079968E-4</v>
      </c>
    </row>
    <row r="225" spans="2:11">
      <c r="B225" s="76" t="s">
        <v>2331</v>
      </c>
      <c r="C225" s="73">
        <v>5335</v>
      </c>
      <c r="D225" s="86" t="s">
        <v>133</v>
      </c>
      <c r="E225" s="95">
        <v>43306</v>
      </c>
      <c r="F225" s="83">
        <v>137908.45000000004</v>
      </c>
      <c r="G225" s="85">
        <v>146.36670000000001</v>
      </c>
      <c r="H225" s="83">
        <v>771.88224000000014</v>
      </c>
      <c r="I225" s="102">
        <v>1.687111E-4</v>
      </c>
      <c r="J225" s="84">
        <f t="shared" si="3"/>
        <v>1.6028176297372284E-3</v>
      </c>
      <c r="K225" s="84">
        <f>H225/'סכום נכסי הקרן'!$C$42</f>
        <v>1.3459207920495729E-4</v>
      </c>
    </row>
    <row r="226" spans="2:11" ht="18" customHeight="1">
      <c r="B226" s="76" t="s">
        <v>2332</v>
      </c>
      <c r="C226" s="73">
        <v>87257</v>
      </c>
      <c r="D226" s="86" t="s">
        <v>133</v>
      </c>
      <c r="E226" s="95">
        <v>44469</v>
      </c>
      <c r="F226" s="83">
        <v>2542.1640699999998</v>
      </c>
      <c r="G226" s="85">
        <v>100</v>
      </c>
      <c r="H226" s="83">
        <v>9.7212354039999997</v>
      </c>
      <c r="I226" s="102">
        <v>1.7265413999999999E-4</v>
      </c>
      <c r="J226" s="84">
        <f t="shared" si="3"/>
        <v>2.0186197687819459E-5</v>
      </c>
      <c r="K226" s="84">
        <f>H226/'סכום נכסי הקרן'!$C$42</f>
        <v>1.6950788833607609E-6</v>
      </c>
    </row>
    <row r="227" spans="2:11" ht="18" customHeight="1">
      <c r="B227" s="76" t="s">
        <v>2333</v>
      </c>
      <c r="C227" s="73">
        <v>872510</v>
      </c>
      <c r="D227" s="86" t="s">
        <v>133</v>
      </c>
      <c r="E227" s="95">
        <v>44469</v>
      </c>
      <c r="F227" s="83">
        <v>5325.6829289999996</v>
      </c>
      <c r="G227" s="85">
        <v>100</v>
      </c>
      <c r="H227" s="83">
        <v>20.365411520000002</v>
      </c>
      <c r="I227" s="102">
        <v>1.6461045E-4</v>
      </c>
      <c r="J227" s="84">
        <f t="shared" si="3"/>
        <v>4.2288886736284598E-5</v>
      </c>
      <c r="K227" s="84">
        <f>H227/'סכום נכסי הקרן'!$C$42</f>
        <v>3.5510897107068942E-6</v>
      </c>
    </row>
    <row r="228" spans="2:11">
      <c r="B228" s="76" t="s">
        <v>2334</v>
      </c>
      <c r="C228" s="73">
        <v>79693</v>
      </c>
      <c r="D228" s="86" t="s">
        <v>133</v>
      </c>
      <c r="E228" s="95">
        <v>43466</v>
      </c>
      <c r="F228" s="83">
        <v>15541.759539999999</v>
      </c>
      <c r="G228" s="85">
        <v>100</v>
      </c>
      <c r="H228" s="83">
        <v>59.431688479999998</v>
      </c>
      <c r="I228" s="102">
        <v>8.6613650000000011E-5</v>
      </c>
      <c r="J228" s="84">
        <f t="shared" si="3"/>
        <v>1.2341022130629009E-4</v>
      </c>
      <c r="K228" s="84">
        <f>H228/'סכום נכסי הקרן'!$C$42</f>
        <v>1.0363024446817829E-5</v>
      </c>
    </row>
    <row r="229" spans="2:11">
      <c r="B229" s="76" t="s">
        <v>2335</v>
      </c>
      <c r="C229" s="73">
        <v>8339</v>
      </c>
      <c r="D229" s="86" t="s">
        <v>133</v>
      </c>
      <c r="E229" s="95">
        <v>44539</v>
      </c>
      <c r="F229" s="83">
        <v>205980.936376</v>
      </c>
      <c r="G229" s="85">
        <v>98.844399999999993</v>
      </c>
      <c r="H229" s="83">
        <v>778.56877240300014</v>
      </c>
      <c r="I229" s="102">
        <v>5.0308716118870251E-4</v>
      </c>
      <c r="J229" s="84">
        <f t="shared" si="3"/>
        <v>1.6167022502945529E-3</v>
      </c>
      <c r="K229" s="84">
        <f>H229/'סכום נכסי הקרן'!$C$42</f>
        <v>1.3575800096368449E-4</v>
      </c>
    </row>
    <row r="230" spans="2:11">
      <c r="B230" s="76" t="s">
        <v>2336</v>
      </c>
      <c r="C230" s="73">
        <v>7013</v>
      </c>
      <c r="D230" s="86" t="s">
        <v>135</v>
      </c>
      <c r="E230" s="95">
        <v>43507</v>
      </c>
      <c r="F230" s="83">
        <v>1209981.9544950002</v>
      </c>
      <c r="G230" s="85">
        <v>94.651300000000006</v>
      </c>
      <c r="H230" s="83">
        <v>4641.8680976389996</v>
      </c>
      <c r="I230" s="102">
        <v>1.0077556393279427E-3</v>
      </c>
      <c r="J230" s="84">
        <f t="shared" si="3"/>
        <v>9.6388641119798252E-3</v>
      </c>
      <c r="K230" s="84">
        <f>H230/'סכום נכסי הקרן'!$C$42</f>
        <v>8.0939636421274903E-4</v>
      </c>
    </row>
    <row r="231" spans="2:11">
      <c r="B231" s="76" t="s">
        <v>2337</v>
      </c>
      <c r="C231" s="73">
        <v>8112</v>
      </c>
      <c r="D231" s="86" t="s">
        <v>133</v>
      </c>
      <c r="E231" s="95">
        <v>44440</v>
      </c>
      <c r="F231" s="83">
        <v>172850.36</v>
      </c>
      <c r="G231" s="85">
        <v>76.177899999999994</v>
      </c>
      <c r="H231" s="83">
        <v>503.52050000000008</v>
      </c>
      <c r="I231" s="102">
        <v>1.08031474125E-4</v>
      </c>
      <c r="J231" s="84">
        <f t="shared" si="3"/>
        <v>1.0455630308764509E-3</v>
      </c>
      <c r="K231" s="84">
        <f>H231/'סכום נכסי הקרן'!$C$42</f>
        <v>8.7798199654547955E-5</v>
      </c>
    </row>
    <row r="232" spans="2:11">
      <c r="B232" s="76" t="s">
        <v>2338</v>
      </c>
      <c r="C232" s="73">
        <v>8317</v>
      </c>
      <c r="D232" s="86" t="s">
        <v>133</v>
      </c>
      <c r="E232" s="95">
        <v>44378</v>
      </c>
      <c r="F232" s="83">
        <v>166233.61000000002</v>
      </c>
      <c r="G232" s="85">
        <v>115.0716</v>
      </c>
      <c r="H232" s="83">
        <v>731.48404000000016</v>
      </c>
      <c r="I232" s="102">
        <v>3.5749163161290325E-5</v>
      </c>
      <c r="J232" s="84">
        <f t="shared" si="3"/>
        <v>1.5189305497991664E-3</v>
      </c>
      <c r="K232" s="84">
        <f>H232/'סכום נכסי הקרן'!$C$42</f>
        <v>1.2754789882047572E-4</v>
      </c>
    </row>
    <row r="233" spans="2:11">
      <c r="B233" s="76" t="s">
        <v>2339</v>
      </c>
      <c r="C233" s="73">
        <v>9377</v>
      </c>
      <c r="D233" s="86" t="s">
        <v>133</v>
      </c>
      <c r="E233" s="95">
        <v>44502</v>
      </c>
      <c r="F233" s="83">
        <v>1076222.7400000002</v>
      </c>
      <c r="G233" s="85">
        <v>100.67440000000001</v>
      </c>
      <c r="H233" s="83">
        <v>4143.2305000000006</v>
      </c>
      <c r="I233" s="102">
        <v>2.8959972230867114E-3</v>
      </c>
      <c r="J233" s="84">
        <f t="shared" si="3"/>
        <v>8.6034404541617537E-3</v>
      </c>
      <c r="K233" s="84">
        <f>H233/'סכום נכסי הקרן'!$C$42</f>
        <v>7.2244958974622192E-4</v>
      </c>
    </row>
    <row r="234" spans="2:11">
      <c r="B234" s="76" t="s">
        <v>2340</v>
      </c>
      <c r="C234" s="73">
        <v>7043</v>
      </c>
      <c r="D234" s="86" t="s">
        <v>135</v>
      </c>
      <c r="E234" s="95">
        <v>43860</v>
      </c>
      <c r="F234" s="83">
        <v>2573278.3759020003</v>
      </c>
      <c r="G234" s="85">
        <v>93.243600000000001</v>
      </c>
      <c r="H234" s="83">
        <v>9725.0786456179994</v>
      </c>
      <c r="I234" s="102">
        <v>7.9577308196907069E-4</v>
      </c>
      <c r="J234" s="84">
        <f t="shared" si="3"/>
        <v>2.019417819974401E-2</v>
      </c>
      <c r="K234" s="84">
        <f>H234/'סכום נכסי הקרן'!$C$42</f>
        <v>1.6957490242882857E-3</v>
      </c>
    </row>
    <row r="235" spans="2:11">
      <c r="B235" s="76" t="s">
        <v>2341</v>
      </c>
      <c r="C235" s="73">
        <v>5304</v>
      </c>
      <c r="D235" s="86" t="s">
        <v>135</v>
      </c>
      <c r="E235" s="95">
        <v>42928</v>
      </c>
      <c r="F235" s="83">
        <v>1374633.4747290001</v>
      </c>
      <c r="G235" s="85">
        <v>56.848599999999998</v>
      </c>
      <c r="H235" s="83">
        <v>3167.335062267</v>
      </c>
      <c r="I235" s="102">
        <v>2.5317314757867165E-4</v>
      </c>
      <c r="J235" s="84">
        <f t="shared" si="3"/>
        <v>6.5769883202474108E-3</v>
      </c>
      <c r="K235" s="84">
        <f>H235/'סכום נכסי הקרן'!$C$42</f>
        <v>5.522840006906731E-4</v>
      </c>
    </row>
    <row r="236" spans="2:11" ht="18" customHeight="1">
      <c r="B236" s="76" t="s">
        <v>2342</v>
      </c>
      <c r="C236" s="73">
        <v>85891</v>
      </c>
      <c r="D236" s="86" t="s">
        <v>133</v>
      </c>
      <c r="E236" s="95">
        <v>44395</v>
      </c>
      <c r="F236" s="83">
        <v>2512170.537</v>
      </c>
      <c r="G236" s="85">
        <v>100</v>
      </c>
      <c r="H236" s="83">
        <v>9606.5401329999986</v>
      </c>
      <c r="I236" s="102">
        <v>1.35073539E-3</v>
      </c>
      <c r="J236" s="84">
        <f t="shared" si="3"/>
        <v>1.9948032339687741E-2</v>
      </c>
      <c r="K236" s="84">
        <f>H236/'סכום נכסי הקרן'!$C$42</f>
        <v>1.6750796215577346E-3</v>
      </c>
    </row>
    <row r="237" spans="2:11" ht="18" customHeight="1">
      <c r="B237" s="76" t="s">
        <v>2343</v>
      </c>
      <c r="C237" s="73">
        <v>87256</v>
      </c>
      <c r="D237" s="86" t="s">
        <v>133</v>
      </c>
      <c r="E237" s="95">
        <v>44469</v>
      </c>
      <c r="F237" s="83">
        <v>34345.80399</v>
      </c>
      <c r="G237" s="85">
        <v>100</v>
      </c>
      <c r="H237" s="83">
        <v>131.33835449999998</v>
      </c>
      <c r="I237" s="102">
        <v>8.496465E-5</v>
      </c>
      <c r="J237" s="84">
        <f t="shared" si="3"/>
        <v>2.7272480068109582E-4</v>
      </c>
      <c r="K237" s="84">
        <f>H237/'סכום נכסי הקרן'!$C$42</f>
        <v>2.2901294129416366E-5</v>
      </c>
    </row>
    <row r="238" spans="2:11" ht="18" customHeight="1">
      <c r="B238" s="76" t="s">
        <v>2344</v>
      </c>
      <c r="C238" s="73">
        <v>87258</v>
      </c>
      <c r="D238" s="86" t="s">
        <v>133</v>
      </c>
      <c r="E238" s="95">
        <v>44469</v>
      </c>
      <c r="F238" s="83">
        <v>19625.306779999999</v>
      </c>
      <c r="G238" s="85">
        <v>100</v>
      </c>
      <c r="H238" s="83">
        <v>75.047173120000011</v>
      </c>
      <c r="I238" s="102">
        <v>8.3694270000000007E-5</v>
      </c>
      <c r="J238" s="84">
        <f t="shared" si="3"/>
        <v>1.5583585928687495E-4</v>
      </c>
      <c r="K238" s="84">
        <f>H238/'סכום נכסי הקרן'!$C$42</f>
        <v>1.3085875727203131E-5</v>
      </c>
    </row>
    <row r="239" spans="2:11">
      <c r="B239" s="76" t="s">
        <v>2345</v>
      </c>
      <c r="C239" s="73">
        <v>7041</v>
      </c>
      <c r="D239" s="86" t="s">
        <v>133</v>
      </c>
      <c r="E239" s="95">
        <v>43516</v>
      </c>
      <c r="F239" s="83">
        <v>730667.2300000001</v>
      </c>
      <c r="G239" s="85">
        <v>81.414699999999996</v>
      </c>
      <c r="H239" s="83">
        <v>2274.7849100000008</v>
      </c>
      <c r="I239" s="102">
        <v>4.7622375599999997E-4</v>
      </c>
      <c r="J239" s="84">
        <f t="shared" si="3"/>
        <v>4.723603120611008E-3</v>
      </c>
      <c r="K239" s="84">
        <f>H239/'סכום נכסי הקרן'!$C$42</f>
        <v>3.9665121817152016E-4</v>
      </c>
    </row>
    <row r="240" spans="2:11">
      <c r="B240" s="76" t="s">
        <v>2346</v>
      </c>
      <c r="C240" s="73">
        <v>7054</v>
      </c>
      <c r="D240" s="86" t="s">
        <v>133</v>
      </c>
      <c r="E240" s="95">
        <v>43973</v>
      </c>
      <c r="F240" s="83">
        <v>264800.78999999998</v>
      </c>
      <c r="G240" s="85">
        <v>105.489</v>
      </c>
      <c r="H240" s="83">
        <v>1068.1797100000001</v>
      </c>
      <c r="I240" s="102">
        <v>8.3077495384615381E-4</v>
      </c>
      <c r="J240" s="84">
        <f t="shared" si="3"/>
        <v>2.2180809224417444E-3</v>
      </c>
      <c r="K240" s="84">
        <f>H240/'סכום נכסי הקרן'!$C$42</f>
        <v>1.8625707482717611E-4</v>
      </c>
    </row>
    <row r="241" spans="2:11">
      <c r="B241" s="76" t="s">
        <v>2347</v>
      </c>
      <c r="C241" s="73">
        <v>7071</v>
      </c>
      <c r="D241" s="86" t="s">
        <v>133</v>
      </c>
      <c r="E241" s="95">
        <v>44055</v>
      </c>
      <c r="F241" s="83">
        <v>353934.68000000005</v>
      </c>
      <c r="G241" s="85">
        <v>0</v>
      </c>
      <c r="H241" s="83">
        <v>0</v>
      </c>
      <c r="I241" s="102">
        <v>1.0989779076923077E-3</v>
      </c>
      <c r="J241" s="102">
        <v>0</v>
      </c>
      <c r="K241" s="102">
        <v>0</v>
      </c>
    </row>
    <row r="242" spans="2:11" ht="18" customHeight="1">
      <c r="B242" s="76" t="s">
        <v>2348</v>
      </c>
      <c r="C242" s="73">
        <v>83111</v>
      </c>
      <c r="D242" s="86" t="s">
        <v>133</v>
      </c>
      <c r="E242" s="95">
        <v>44256</v>
      </c>
      <c r="F242" s="83">
        <v>192469.6102</v>
      </c>
      <c r="G242" s="85">
        <v>100</v>
      </c>
      <c r="H242" s="83">
        <v>736.00378920000003</v>
      </c>
      <c r="I242" s="102">
        <v>1.9132795000000001E-4</v>
      </c>
      <c r="J242" s="84">
        <f t="shared" si="3"/>
        <v>1.5283158333623049E-3</v>
      </c>
      <c r="K242" s="84">
        <f>H242/'סכום נכסי הקרן'!$C$42</f>
        <v>1.2833600147498547E-4</v>
      </c>
    </row>
    <row r="243" spans="2:11">
      <c r="B243" s="76" t="s">
        <v>2349</v>
      </c>
      <c r="C243" s="73">
        <v>5327</v>
      </c>
      <c r="D243" s="86" t="s">
        <v>133</v>
      </c>
      <c r="E243" s="95">
        <v>43244</v>
      </c>
      <c r="F243" s="83">
        <v>239598.72000000003</v>
      </c>
      <c r="G243" s="85">
        <v>174.14150000000001</v>
      </c>
      <c r="H243" s="83">
        <v>1595.5288200000002</v>
      </c>
      <c r="I243" s="102">
        <v>3.9782915714285709E-4</v>
      </c>
      <c r="J243" s="84">
        <f t="shared" si="3"/>
        <v>3.3131241903555609E-3</v>
      </c>
      <c r="K243" s="84">
        <f>H243/'סכום נכסי הקרן'!$C$42</f>
        <v>2.7821023750362753E-4</v>
      </c>
    </row>
    <row r="244" spans="2:11">
      <c r="B244" s="76" t="s">
        <v>2350</v>
      </c>
      <c r="C244" s="73">
        <v>7068</v>
      </c>
      <c r="D244" s="86" t="s">
        <v>133</v>
      </c>
      <c r="E244" s="95">
        <v>43885</v>
      </c>
      <c r="F244" s="83">
        <v>725465.91000000015</v>
      </c>
      <c r="G244" s="85">
        <v>107.2679</v>
      </c>
      <c r="H244" s="83">
        <v>2975.8064000000004</v>
      </c>
      <c r="I244" s="102">
        <v>9.8199300000000002E-4</v>
      </c>
      <c r="J244" s="84">
        <f t="shared" si="3"/>
        <v>6.1792780212236451E-3</v>
      </c>
      <c r="K244" s="84">
        <f>H244/'סכום נכסי הקרן'!$C$42</f>
        <v>5.1888740267870244E-4</v>
      </c>
    </row>
    <row r="245" spans="2:11" ht="18" customHeight="1">
      <c r="B245" s="76" t="s">
        <v>2351</v>
      </c>
      <c r="C245" s="73">
        <v>62179</v>
      </c>
      <c r="D245" s="86" t="s">
        <v>133</v>
      </c>
      <c r="E245" s="95">
        <v>42549</v>
      </c>
      <c r="F245" s="83">
        <v>37941.599029999998</v>
      </c>
      <c r="G245" s="85">
        <v>100</v>
      </c>
      <c r="H245" s="83">
        <v>145.08867470000001</v>
      </c>
      <c r="I245" s="102">
        <v>1.9473939999999999E-5</v>
      </c>
      <c r="J245" s="84">
        <f t="shared" si="3"/>
        <v>3.012774146537816E-4</v>
      </c>
      <c r="K245" s="84">
        <f>H245/'סכום נכסי הקרן'!$C$42</f>
        <v>2.5298919167986923E-5</v>
      </c>
    </row>
    <row r="246" spans="2:11">
      <c r="B246" s="76" t="s">
        <v>2352</v>
      </c>
      <c r="C246" s="73">
        <v>6646</v>
      </c>
      <c r="D246" s="86" t="s">
        <v>135</v>
      </c>
      <c r="E246" s="95">
        <v>42947</v>
      </c>
      <c r="F246" s="83">
        <v>664967.57000000007</v>
      </c>
      <c r="G246" s="85">
        <v>67.285799999999995</v>
      </c>
      <c r="H246" s="83">
        <v>1813.4734700000001</v>
      </c>
      <c r="I246" s="102">
        <v>5.1885583143507978E-4</v>
      </c>
      <c r="J246" s="84">
        <f t="shared" si="3"/>
        <v>3.7656874302183017E-3</v>
      </c>
      <c r="K246" s="84">
        <f>H246/'סכום נכסי הקרן'!$C$42</f>
        <v>3.1621295615031736E-4</v>
      </c>
    </row>
    <row r="247" spans="2:11" ht="18" customHeight="1">
      <c r="B247" s="76" t="s">
        <v>2353</v>
      </c>
      <c r="C247" s="73">
        <v>621710</v>
      </c>
      <c r="D247" s="86" t="s">
        <v>133</v>
      </c>
      <c r="E247" s="95">
        <v>42549</v>
      </c>
      <c r="F247" s="83">
        <v>46646.886639999997</v>
      </c>
      <c r="G247" s="85">
        <v>100</v>
      </c>
      <c r="H247" s="83">
        <v>178.37769450000002</v>
      </c>
      <c r="I247" s="102">
        <v>1.4149589999999998E-5</v>
      </c>
      <c r="J247" s="84">
        <f t="shared" si="3"/>
        <v>3.7040224360710956E-4</v>
      </c>
      <c r="K247" s="84">
        <f>H247/'סכום נכסי הקרן'!$C$42</f>
        <v>3.110348125970831E-5</v>
      </c>
    </row>
    <row r="248" spans="2:11">
      <c r="B248" s="76" t="s">
        <v>2354</v>
      </c>
      <c r="C248" s="73">
        <v>6647</v>
      </c>
      <c r="D248" s="86" t="s">
        <v>133</v>
      </c>
      <c r="E248" s="95">
        <v>43454</v>
      </c>
      <c r="F248" s="83">
        <v>893362.12000000011</v>
      </c>
      <c r="G248" s="85">
        <v>133.69300000000001</v>
      </c>
      <c r="H248" s="83">
        <v>4567.2426200000009</v>
      </c>
      <c r="I248" s="102">
        <v>6.5135799130434778E-5</v>
      </c>
      <c r="J248" s="84">
        <f t="shared" si="3"/>
        <v>9.4839039056310581E-3</v>
      </c>
      <c r="K248" s="84">
        <f>H248/'סכום נכסי הקרן'!$C$42</f>
        <v>7.963840189655053E-4</v>
      </c>
    </row>
    <row r="249" spans="2:11">
      <c r="B249" s="76" t="s">
        <v>2355</v>
      </c>
      <c r="C249" s="73">
        <v>8000</v>
      </c>
      <c r="D249" s="86" t="s">
        <v>133</v>
      </c>
      <c r="E249" s="95">
        <v>44228</v>
      </c>
      <c r="F249" s="83">
        <v>954473.07000000018</v>
      </c>
      <c r="G249" s="85">
        <v>112.9675</v>
      </c>
      <c r="H249" s="83">
        <v>4123.206470000001</v>
      </c>
      <c r="I249" s="102">
        <v>6.2122050909090907E-5</v>
      </c>
      <c r="J249" s="84">
        <f t="shared" si="3"/>
        <v>8.5618604479908815E-3</v>
      </c>
      <c r="K249" s="84">
        <f>H249/'סכום נכסי הקרן'!$C$42</f>
        <v>7.1895802627695176E-4</v>
      </c>
    </row>
    <row r="250" spans="2:11">
      <c r="B250" s="76" t="s">
        <v>2356</v>
      </c>
      <c r="C250" s="73">
        <v>9618</v>
      </c>
      <c r="D250" s="86" t="s">
        <v>137</v>
      </c>
      <c r="E250" s="95">
        <v>45020</v>
      </c>
      <c r="F250" s="83">
        <v>2014504.2615460001</v>
      </c>
      <c r="G250" s="85">
        <v>102.5916</v>
      </c>
      <c r="H250" s="83">
        <v>5120.0726909290015</v>
      </c>
      <c r="I250" s="102">
        <v>3.0992373623671475E-3</v>
      </c>
      <c r="J250" s="84">
        <f t="shared" si="3"/>
        <v>1.0631858526188054E-2</v>
      </c>
      <c r="K250" s="84">
        <f>H250/'סכום נכסי הקרן'!$C$42</f>
        <v>8.9278026289690881E-4</v>
      </c>
    </row>
    <row r="251" spans="2:11">
      <c r="B251" s="76" t="s">
        <v>2357</v>
      </c>
      <c r="C251" s="73">
        <v>8312</v>
      </c>
      <c r="D251" s="86" t="s">
        <v>135</v>
      </c>
      <c r="E251" s="95">
        <v>44377</v>
      </c>
      <c r="F251" s="83">
        <v>1997358.9700000002</v>
      </c>
      <c r="G251" s="85">
        <v>91.404399999999995</v>
      </c>
      <c r="H251" s="83">
        <v>7399.6392100000012</v>
      </c>
      <c r="I251" s="102">
        <v>1.8285809363636364E-3</v>
      </c>
      <c r="J251" s="84">
        <f t="shared" si="3"/>
        <v>1.5365390683795053E-2</v>
      </c>
      <c r="K251" s="84">
        <f>H251/'סכום נכסי הקרן'!$C$42</f>
        <v>1.2902652438802422E-3</v>
      </c>
    </row>
    <row r="252" spans="2:11">
      <c r="B252" s="76" t="s">
        <v>2358</v>
      </c>
      <c r="C252" s="73">
        <v>5337</v>
      </c>
      <c r="D252" s="86" t="s">
        <v>133</v>
      </c>
      <c r="E252" s="95">
        <v>42985</v>
      </c>
      <c r="F252" s="83">
        <v>471487.6100000001</v>
      </c>
      <c r="G252" s="85">
        <v>102.8734</v>
      </c>
      <c r="H252" s="83">
        <v>1854.7751000000003</v>
      </c>
      <c r="I252" s="102">
        <v>1.0948817333333334E-4</v>
      </c>
      <c r="J252" s="84">
        <f t="shared" si="3"/>
        <v>3.8514504874184318E-3</v>
      </c>
      <c r="K252" s="84">
        <f>H252/'סכום נכסי הקרן'!$C$42</f>
        <v>3.2341466642189174E-4</v>
      </c>
    </row>
    <row r="253" spans="2:11">
      <c r="B253" s="76" t="s">
        <v>2359</v>
      </c>
      <c r="C253" s="73">
        <v>7049</v>
      </c>
      <c r="D253" s="86" t="s">
        <v>135</v>
      </c>
      <c r="E253" s="95">
        <v>43922</v>
      </c>
      <c r="F253" s="83">
        <v>306715.84000000008</v>
      </c>
      <c r="G253" s="85">
        <v>156.39359999999999</v>
      </c>
      <c r="H253" s="83">
        <v>1944.2069800000002</v>
      </c>
      <c r="I253" s="102">
        <v>6.1178166666666668E-4</v>
      </c>
      <c r="J253" s="84">
        <f t="shared" si="3"/>
        <v>4.0371562680366563E-3</v>
      </c>
      <c r="K253" s="84">
        <f>H253/'סכום נכסי הקרן'!$C$42</f>
        <v>3.3900878434901002E-4</v>
      </c>
    </row>
    <row r="254" spans="2:11">
      <c r="B254" s="76" t="s">
        <v>2360</v>
      </c>
      <c r="C254" s="73">
        <v>5333</v>
      </c>
      <c r="D254" s="86" t="s">
        <v>133</v>
      </c>
      <c r="E254" s="95">
        <v>43321</v>
      </c>
      <c r="F254" s="83">
        <v>352276.33000000007</v>
      </c>
      <c r="G254" s="85">
        <v>162.12289999999999</v>
      </c>
      <c r="H254" s="83">
        <v>2183.9651800000006</v>
      </c>
      <c r="I254" s="102">
        <v>1.89632785E-3</v>
      </c>
      <c r="J254" s="84">
        <f t="shared" si="3"/>
        <v>4.5350154619909896E-3</v>
      </c>
      <c r="K254" s="84">
        <f>H254/'סכום נכסי הקרן'!$C$42</f>
        <v>3.8081510268642642E-4</v>
      </c>
    </row>
    <row r="255" spans="2:11">
      <c r="B255" s="76" t="s">
        <v>2361</v>
      </c>
      <c r="C255" s="73">
        <v>8322</v>
      </c>
      <c r="D255" s="86" t="s">
        <v>133</v>
      </c>
      <c r="E255" s="95">
        <v>44197</v>
      </c>
      <c r="F255" s="83">
        <v>902142.8400000002</v>
      </c>
      <c r="G255" s="85">
        <v>100.0003</v>
      </c>
      <c r="H255" s="83">
        <v>3449.8045800000004</v>
      </c>
      <c r="I255" s="102">
        <v>4.4893611673333337E-3</v>
      </c>
      <c r="J255" s="84">
        <f t="shared" si="3"/>
        <v>7.1635377955738874E-3</v>
      </c>
      <c r="K255" s="84">
        <f>H255/'סכום נכסי הקרן'!$C$42</f>
        <v>6.0153783467408763E-4</v>
      </c>
    </row>
    <row r="256" spans="2:11">
      <c r="B256" s="76" t="s">
        <v>2362</v>
      </c>
      <c r="C256" s="73">
        <v>9273</v>
      </c>
      <c r="D256" s="86" t="s">
        <v>133</v>
      </c>
      <c r="E256" s="95">
        <v>44852</v>
      </c>
      <c r="F256" s="83">
        <v>132682.46000000002</v>
      </c>
      <c r="G256" s="85">
        <v>81.6875</v>
      </c>
      <c r="H256" s="83">
        <v>414.46415999999999</v>
      </c>
      <c r="I256" s="102">
        <v>4.9508358208955223E-3</v>
      </c>
      <c r="J256" s="84">
        <f t="shared" si="3"/>
        <v>8.6063706109138004E-4</v>
      </c>
      <c r="K256" s="84">
        <f>H256/'סכום נכסי הקרן'!$C$42</f>
        <v>7.226956413757633E-5</v>
      </c>
    </row>
    <row r="257" spans="2:11">
      <c r="B257" s="76" t="s">
        <v>2363</v>
      </c>
      <c r="C257" s="73">
        <v>7005</v>
      </c>
      <c r="D257" s="86" t="s">
        <v>133</v>
      </c>
      <c r="E257" s="95">
        <v>43621</v>
      </c>
      <c r="F257" s="83">
        <v>306624.34000000008</v>
      </c>
      <c r="G257" s="85">
        <v>91.712100000000007</v>
      </c>
      <c r="H257" s="83">
        <v>1075.3532400000001</v>
      </c>
      <c r="I257" s="102">
        <v>1.3874404E-4</v>
      </c>
      <c r="J257" s="84">
        <f t="shared" si="3"/>
        <v>2.2329767961328517E-3</v>
      </c>
      <c r="K257" s="84">
        <f>H257/'סכום נכסי הקרן'!$C$42</f>
        <v>1.8750791370894534E-4</v>
      </c>
    </row>
    <row r="258" spans="2:11">
      <c r="B258" s="76" t="s">
        <v>2364</v>
      </c>
      <c r="C258" s="73">
        <v>8273</v>
      </c>
      <c r="D258" s="86" t="s">
        <v>133</v>
      </c>
      <c r="E258" s="95">
        <v>43922</v>
      </c>
      <c r="F258" s="83">
        <v>1987063.4500000002</v>
      </c>
      <c r="G258" s="85">
        <v>68.1708</v>
      </c>
      <c r="H258" s="83">
        <v>5179.9791100000011</v>
      </c>
      <c r="I258" s="102">
        <v>5.5080781249999995E-4</v>
      </c>
      <c r="J258" s="84">
        <f t="shared" si="3"/>
        <v>1.0756254528124081E-2</v>
      </c>
      <c r="K258" s="84">
        <f>H258/'סכום נכסי הקרן'!$C$42</f>
        <v>9.0322606548525364E-4</v>
      </c>
    </row>
    <row r="259" spans="2:11">
      <c r="B259" s="76" t="s">
        <v>2365</v>
      </c>
      <c r="C259" s="73">
        <v>8321</v>
      </c>
      <c r="D259" s="86" t="s">
        <v>133</v>
      </c>
      <c r="E259" s="95">
        <v>44217</v>
      </c>
      <c r="F259" s="83">
        <v>1054904.1299999999</v>
      </c>
      <c r="G259" s="85">
        <v>95.413300000000007</v>
      </c>
      <c r="H259" s="83">
        <v>3848.9280400000007</v>
      </c>
      <c r="I259" s="102">
        <v>2.977457276E-3</v>
      </c>
      <c r="J259" s="84">
        <f t="shared" si="3"/>
        <v>7.9923198104699961E-3</v>
      </c>
      <c r="K259" s="84">
        <f>H259/'סכום נכסי הקרן'!$C$42</f>
        <v>6.7113246136335644E-4</v>
      </c>
    </row>
    <row r="260" spans="2:11">
      <c r="B260" s="76" t="s">
        <v>2366</v>
      </c>
      <c r="C260" s="73">
        <v>8509</v>
      </c>
      <c r="D260" s="86" t="s">
        <v>133</v>
      </c>
      <c r="E260" s="95">
        <v>44531</v>
      </c>
      <c r="F260" s="83">
        <v>1787859.8500000003</v>
      </c>
      <c r="G260" s="85">
        <v>74.639300000000006</v>
      </c>
      <c r="H260" s="83">
        <v>5102.9218100000007</v>
      </c>
      <c r="I260" s="102">
        <v>9.2353883959999999E-4</v>
      </c>
      <c r="J260" s="84">
        <f t="shared" si="3"/>
        <v>1.0596244629541687E-2</v>
      </c>
      <c r="K260" s="84">
        <f>H260/'סכום נכסי הקרן'!$C$42</f>
        <v>8.8978968660844435E-4</v>
      </c>
    </row>
    <row r="261" spans="2:11">
      <c r="B261" s="76" t="s">
        <v>2367</v>
      </c>
      <c r="C261" s="73">
        <v>9409</v>
      </c>
      <c r="D261" s="86" t="s">
        <v>133</v>
      </c>
      <c r="E261" s="95">
        <v>44931</v>
      </c>
      <c r="F261" s="83">
        <v>383415.93000000005</v>
      </c>
      <c r="G261" s="85">
        <v>94.820099999999996</v>
      </c>
      <c r="H261" s="83">
        <v>1390.2357400000003</v>
      </c>
      <c r="I261" s="102">
        <v>1.3364698337881419E-3</v>
      </c>
      <c r="J261" s="84">
        <f t="shared" si="3"/>
        <v>2.8868320037558864E-3</v>
      </c>
      <c r="K261" s="84">
        <f>H261/'סכום נכסי הקרן'!$C$42</f>
        <v>2.4241355628501366E-4</v>
      </c>
    </row>
    <row r="262" spans="2:11">
      <c r="B262" s="76" t="s">
        <v>2368</v>
      </c>
      <c r="C262" s="73">
        <v>6658</v>
      </c>
      <c r="D262" s="86" t="s">
        <v>133</v>
      </c>
      <c r="E262" s="95">
        <v>43356</v>
      </c>
      <c r="F262" s="83">
        <v>821705.68000000017</v>
      </c>
      <c r="G262" s="85">
        <v>53.740699999999997</v>
      </c>
      <c r="H262" s="83">
        <v>1688.6416499999998</v>
      </c>
      <c r="I262" s="102">
        <v>7.2947450210688865E-4</v>
      </c>
      <c r="J262" s="84">
        <f t="shared" ref="J262:J263" si="4">IFERROR(H262/$H$11,0)</f>
        <v>3.5064734834792436E-3</v>
      </c>
      <c r="K262" s="84">
        <f>H262/'סכום נכסי הקרן'!$C$42</f>
        <v>2.9444619778476791E-4</v>
      </c>
    </row>
    <row r="263" spans="2:11" ht="18" customHeight="1">
      <c r="B263" s="76" t="s">
        <v>2369</v>
      </c>
      <c r="C263" s="73">
        <v>79691</v>
      </c>
      <c r="D263" s="86" t="s">
        <v>133</v>
      </c>
      <c r="E263" s="95">
        <v>43466</v>
      </c>
      <c r="F263" s="83">
        <v>138331.23379999999</v>
      </c>
      <c r="G263" s="85">
        <v>100</v>
      </c>
      <c r="H263" s="83">
        <v>528.97863800000005</v>
      </c>
      <c r="I263" s="102">
        <v>3.2871999E-4</v>
      </c>
      <c r="J263" s="84">
        <f t="shared" si="4"/>
        <v>1.0984269915846065E-3</v>
      </c>
      <c r="K263" s="84">
        <f>H263/'סכום נכסי הקרן'!$C$42</f>
        <v>9.2237301305735995E-5</v>
      </c>
    </row>
    <row r="264" spans="2:11">
      <c r="B264" s="119"/>
      <c r="C264" s="120"/>
      <c r="D264" s="120"/>
      <c r="E264" s="95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24" t="s">
        <v>113</v>
      </c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24" t="s">
        <v>207</v>
      </c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24" t="s">
        <v>215</v>
      </c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D1048576 E24:E1048576 E1:E22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37.140625" style="2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8802</v>
      </c>
    </row>
    <row r="6" spans="2:12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100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1" t="s">
        <v>50</v>
      </c>
      <c r="C11" s="73"/>
      <c r="D11" s="73"/>
      <c r="E11" s="73"/>
      <c r="F11" s="73"/>
      <c r="G11" s="83"/>
      <c r="H11" s="85"/>
      <c r="I11" s="83">
        <v>2.4451791450000004</v>
      </c>
      <c r="J11" s="73"/>
      <c r="K11" s="84">
        <f>IFERROR(I11/$I$11,0)</f>
        <v>1</v>
      </c>
      <c r="L11" s="84">
        <f>I11/'סכום נכסי הקרן'!$C$42</f>
        <v>4.2636263422014962E-7</v>
      </c>
    </row>
    <row r="12" spans="2:12" ht="21" customHeight="1">
      <c r="B12" s="90" t="s">
        <v>2370</v>
      </c>
      <c r="C12" s="73"/>
      <c r="D12" s="73"/>
      <c r="E12" s="73"/>
      <c r="F12" s="73"/>
      <c r="G12" s="83"/>
      <c r="H12" s="85"/>
      <c r="I12" s="83">
        <v>0.10878914500000002</v>
      </c>
      <c r="J12" s="73"/>
      <c r="K12" s="84">
        <f t="shared" ref="K12:K16" si="0">IFERROR(I12/$I$11,0)</f>
        <v>4.4491277959104299E-2</v>
      </c>
      <c r="L12" s="84">
        <f>I12/'סכום נכסי הקרן'!$C$42</f>
        <v>1.8969418470464592E-8</v>
      </c>
    </row>
    <row r="13" spans="2:12">
      <c r="B13" s="72" t="s">
        <v>2371</v>
      </c>
      <c r="C13" s="73">
        <v>8944</v>
      </c>
      <c r="D13" s="86" t="s">
        <v>492</v>
      </c>
      <c r="E13" s="86" t="s">
        <v>134</v>
      </c>
      <c r="F13" s="95">
        <v>44607</v>
      </c>
      <c r="G13" s="83">
        <v>29811.673900000005</v>
      </c>
      <c r="H13" s="85">
        <v>0.3649</v>
      </c>
      <c r="I13" s="83">
        <v>0.10878279800000001</v>
      </c>
      <c r="J13" s="84">
        <v>1.789702026421471E-4</v>
      </c>
      <c r="K13" s="84">
        <f t="shared" si="0"/>
        <v>4.4488682239272083E-2</v>
      </c>
      <c r="L13" s="84">
        <f>I13/'סכום נכסי הקרן'!$C$42</f>
        <v>1.8968311752519232E-8</v>
      </c>
    </row>
    <row r="14" spans="2:12">
      <c r="B14" s="72" t="s">
        <v>2372</v>
      </c>
      <c r="C14" s="73">
        <v>8731</v>
      </c>
      <c r="D14" s="86" t="s">
        <v>157</v>
      </c>
      <c r="E14" s="86" t="s">
        <v>134</v>
      </c>
      <c r="F14" s="95">
        <v>44537</v>
      </c>
      <c r="G14" s="83">
        <v>6347.0015400000011</v>
      </c>
      <c r="H14" s="85">
        <v>1E-4</v>
      </c>
      <c r="I14" s="83">
        <v>6.3470000000000021E-6</v>
      </c>
      <c r="J14" s="84">
        <v>9.6999326338543016E-4</v>
      </c>
      <c r="K14" s="84">
        <f t="shared" si="0"/>
        <v>2.5957198322170381E-6</v>
      </c>
      <c r="L14" s="84">
        <f>I14/'סכום נכסי הקרן'!$C$42</f>
        <v>1.1067179453615413E-12</v>
      </c>
    </row>
    <row r="15" spans="2:12">
      <c r="B15" s="90" t="s">
        <v>202</v>
      </c>
      <c r="C15" s="73"/>
      <c r="D15" s="73"/>
      <c r="E15" s="73"/>
      <c r="F15" s="73"/>
      <c r="G15" s="83"/>
      <c r="H15" s="85"/>
      <c r="I15" s="83">
        <v>2.3363900000000002</v>
      </c>
      <c r="J15" s="73"/>
      <c r="K15" s="84">
        <f t="shared" si="0"/>
        <v>0.95550872204089565</v>
      </c>
      <c r="L15" s="84">
        <f>I15/'סכום נכסי הקרן'!$C$42</f>
        <v>4.07393215749685E-7</v>
      </c>
    </row>
    <row r="16" spans="2:12">
      <c r="B16" s="72" t="s">
        <v>2373</v>
      </c>
      <c r="C16" s="73">
        <v>9122</v>
      </c>
      <c r="D16" s="86" t="s">
        <v>1170</v>
      </c>
      <c r="E16" s="86" t="s">
        <v>133</v>
      </c>
      <c r="F16" s="95">
        <v>44742</v>
      </c>
      <c r="G16" s="83">
        <v>3669.5200000000004</v>
      </c>
      <c r="H16" s="85">
        <v>16.649999999999999</v>
      </c>
      <c r="I16" s="83">
        <v>2.3363900000000002</v>
      </c>
      <c r="J16" s="84">
        <v>4.4113546628311639E-4</v>
      </c>
      <c r="K16" s="84">
        <f t="shared" si="0"/>
        <v>0.95550872204089565</v>
      </c>
      <c r="L16" s="84">
        <f>I16/'סכום נכסי הקרן'!$C$42</f>
        <v>4.07393215749685E-7</v>
      </c>
    </row>
    <row r="17" spans="2:12">
      <c r="B17" s="91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122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122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122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</row>
    <row r="531" spans="2:12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</row>
    <row r="532" spans="2:12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</row>
    <row r="533" spans="2:12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</row>
    <row r="534" spans="2:12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2:12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2:12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2:12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</row>
    <row r="538" spans="2:12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</row>
    <row r="539" spans="2:12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</row>
    <row r="540" spans="2:12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</row>
    <row r="541" spans="2:12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</row>
    <row r="542" spans="2:12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</row>
    <row r="543" spans="2:12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</row>
    <row r="544" spans="2:12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</row>
    <row r="545" spans="2:12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</row>
    <row r="546" spans="2:12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2:12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2:12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</row>
    <row r="549" spans="2:12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</row>
    <row r="550" spans="2:12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</row>
    <row r="551" spans="2:12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</row>
    <row r="552" spans="2:12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</row>
    <row r="553" spans="2:12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</row>
    <row r="554" spans="2:12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</row>
    <row r="555" spans="2:12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</row>
    <row r="556" spans="2:12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</row>
    <row r="557" spans="2:12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2:12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2:12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2:12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2:12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</row>
    <row r="562" spans="2:12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</row>
    <row r="563" spans="2:12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</row>
    <row r="564" spans="2:12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</row>
    <row r="565" spans="2:12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</row>
    <row r="566" spans="2:12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</row>
    <row r="567" spans="2:12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</row>
    <row r="568" spans="2:12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2:12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2:12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3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8802</v>
      </c>
    </row>
    <row r="6" spans="2:12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101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1" t="s">
        <v>52</v>
      </c>
      <c r="C11" s="73"/>
      <c r="D11" s="73"/>
      <c r="E11" s="73"/>
      <c r="F11" s="73"/>
      <c r="G11" s="83"/>
      <c r="H11" s="85"/>
      <c r="I11" s="83">
        <v>264.851608408</v>
      </c>
      <c r="J11" s="73"/>
      <c r="K11" s="84">
        <f>IFERROR(I11/$I$11,0)</f>
        <v>1</v>
      </c>
      <c r="L11" s="84">
        <f>I11/'סכום נכסי הקרן'!$C$42</f>
        <v>4.6181822574917466E-5</v>
      </c>
    </row>
    <row r="12" spans="2:12" ht="19.5" customHeight="1">
      <c r="B12" s="90" t="s">
        <v>204</v>
      </c>
      <c r="C12" s="73"/>
      <c r="D12" s="73"/>
      <c r="E12" s="73"/>
      <c r="F12" s="73"/>
      <c r="G12" s="83"/>
      <c r="H12" s="85"/>
      <c r="I12" s="83">
        <v>264.851608408</v>
      </c>
      <c r="J12" s="73"/>
      <c r="K12" s="84">
        <f t="shared" ref="K12:K19" si="0">IFERROR(I12/$I$11,0)</f>
        <v>1</v>
      </c>
      <c r="L12" s="84">
        <f>I12/'סכום נכסי הקרן'!$C$42</f>
        <v>4.6181822574917466E-5</v>
      </c>
    </row>
    <row r="13" spans="2:12">
      <c r="B13" s="72" t="s">
        <v>2374</v>
      </c>
      <c r="C13" s="73"/>
      <c r="D13" s="73"/>
      <c r="E13" s="73"/>
      <c r="F13" s="73"/>
      <c r="G13" s="83"/>
      <c r="H13" s="85"/>
      <c r="I13" s="83">
        <v>264.851608408</v>
      </c>
      <c r="J13" s="73"/>
      <c r="K13" s="84">
        <f t="shared" si="0"/>
        <v>1</v>
      </c>
      <c r="L13" s="84">
        <f>I13/'סכום נכסי הקרן'!$C$42</f>
        <v>4.6181822574917466E-5</v>
      </c>
    </row>
    <row r="14" spans="2:12">
      <c r="B14" s="76" t="s">
        <v>2375</v>
      </c>
      <c r="C14" s="73" t="s">
        <v>2376</v>
      </c>
      <c r="D14" s="86" t="s">
        <v>528</v>
      </c>
      <c r="E14" s="86" t="s">
        <v>133</v>
      </c>
      <c r="F14" s="95">
        <v>45140</v>
      </c>
      <c r="G14" s="83">
        <v>-5041143.7132800007</v>
      </c>
      <c r="H14" s="85">
        <v>2.6110000000000002</v>
      </c>
      <c r="I14" s="83">
        <v>-131.62426235400002</v>
      </c>
      <c r="J14" s="73"/>
      <c r="K14" s="84">
        <f t="shared" si="0"/>
        <v>-0.49697361909630083</v>
      </c>
      <c r="L14" s="84">
        <f>I14/'סכום נכסי הקרן'!$C$42</f>
        <v>-2.2951147501519981E-5</v>
      </c>
    </row>
    <row r="15" spans="2:12">
      <c r="B15" s="76" t="s">
        <v>2377</v>
      </c>
      <c r="C15" s="73" t="s">
        <v>2378</v>
      </c>
      <c r="D15" s="86" t="s">
        <v>528</v>
      </c>
      <c r="E15" s="86" t="s">
        <v>133</v>
      </c>
      <c r="F15" s="95">
        <v>45140</v>
      </c>
      <c r="G15" s="83">
        <v>5041143.7132800007</v>
      </c>
      <c r="H15" s="85">
        <v>7.4800000000000005E-2</v>
      </c>
      <c r="I15" s="83">
        <v>3.7707754980000003</v>
      </c>
      <c r="J15" s="73"/>
      <c r="K15" s="84">
        <f t="shared" si="0"/>
        <v>1.4237313945970742E-2</v>
      </c>
      <c r="L15" s="84">
        <f>I15/'סכום נכסי הקרן'!$C$42</f>
        <v>6.5750510659621892E-7</v>
      </c>
    </row>
    <row r="16" spans="2:12" s="6" customFormat="1">
      <c r="B16" s="76" t="s">
        <v>2379</v>
      </c>
      <c r="C16" s="73" t="s">
        <v>2380</v>
      </c>
      <c r="D16" s="86" t="s">
        <v>528</v>
      </c>
      <c r="E16" s="86" t="s">
        <v>133</v>
      </c>
      <c r="F16" s="95">
        <v>45180</v>
      </c>
      <c r="G16" s="83">
        <v>16803812.377600003</v>
      </c>
      <c r="H16" s="85">
        <v>0.62319999999999998</v>
      </c>
      <c r="I16" s="83">
        <v>104.72135873700002</v>
      </c>
      <c r="J16" s="73"/>
      <c r="K16" s="84">
        <f t="shared" si="0"/>
        <v>0.39539634803983637</v>
      </c>
      <c r="L16" s="84">
        <f>I16/'סכום נכסי הקרן'!$C$42</f>
        <v>1.8260123991946039E-5</v>
      </c>
    </row>
    <row r="17" spans="2:12" s="6" customFormat="1">
      <c r="B17" s="76" t="s">
        <v>2379</v>
      </c>
      <c r="C17" s="73" t="s">
        <v>2381</v>
      </c>
      <c r="D17" s="86" t="s">
        <v>528</v>
      </c>
      <c r="E17" s="86" t="s">
        <v>133</v>
      </c>
      <c r="F17" s="95">
        <v>45180</v>
      </c>
      <c r="G17" s="83">
        <v>16803812.377600003</v>
      </c>
      <c r="H17" s="85">
        <v>0.62319999999999998</v>
      </c>
      <c r="I17" s="83">
        <v>104.72135873700002</v>
      </c>
      <c r="J17" s="73"/>
      <c r="K17" s="84">
        <f t="shared" si="0"/>
        <v>0.39539634803983637</v>
      </c>
      <c r="L17" s="84">
        <f>I17/'סכום נכסי הקרן'!$C$42</f>
        <v>1.8260123991946039E-5</v>
      </c>
    </row>
    <row r="18" spans="2:12" s="6" customFormat="1">
      <c r="B18" s="76" t="s">
        <v>2382</v>
      </c>
      <c r="C18" s="73" t="s">
        <v>2383</v>
      </c>
      <c r="D18" s="86" t="s">
        <v>528</v>
      </c>
      <c r="E18" s="86" t="s">
        <v>133</v>
      </c>
      <c r="F18" s="95">
        <v>45181</v>
      </c>
      <c r="G18" s="83">
        <v>16803812.377600003</v>
      </c>
      <c r="H18" s="85">
        <v>0.62319999999999998</v>
      </c>
      <c r="I18" s="83">
        <v>104.72135873700002</v>
      </c>
      <c r="J18" s="73"/>
      <c r="K18" s="84">
        <f t="shared" si="0"/>
        <v>0.39539634803983637</v>
      </c>
      <c r="L18" s="84">
        <f>I18/'סכום נכסי הקרן'!$C$42</f>
        <v>1.8260123991946039E-5</v>
      </c>
    </row>
    <row r="19" spans="2:12">
      <c r="B19" s="76" t="s">
        <v>2382</v>
      </c>
      <c r="C19" s="73" t="s">
        <v>2384</v>
      </c>
      <c r="D19" s="86" t="s">
        <v>528</v>
      </c>
      <c r="E19" s="86" t="s">
        <v>133</v>
      </c>
      <c r="F19" s="95">
        <v>45182</v>
      </c>
      <c r="G19" s="83">
        <v>12602859.283200001</v>
      </c>
      <c r="H19" s="85">
        <v>0.62319999999999998</v>
      </c>
      <c r="I19" s="83">
        <v>78.541019053000014</v>
      </c>
      <c r="J19" s="73"/>
      <c r="K19" s="84">
        <f t="shared" si="0"/>
        <v>0.29654726103082119</v>
      </c>
      <c r="L19" s="84">
        <f>I19/'סכום נכסי הקרן'!$C$42</f>
        <v>1.3695092994003121E-5</v>
      </c>
    </row>
    <row r="20" spans="2:12">
      <c r="B20" s="7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124" t="s">
        <v>224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24" t="s">
        <v>113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24" t="s">
        <v>207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24" t="s">
        <v>215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19"/>
      <c r="D474" s="119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19"/>
      <c r="D475" s="119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19"/>
      <c r="D476" s="119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19"/>
      <c r="D477" s="119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19"/>
      <c r="D478" s="119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19"/>
      <c r="D479" s="119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19"/>
      <c r="D480" s="119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19"/>
      <c r="D481" s="119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19"/>
      <c r="D482" s="119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19"/>
      <c r="D483" s="119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19"/>
      <c r="D484" s="119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19"/>
      <c r="D485" s="119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19"/>
      <c r="D486" s="119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19"/>
      <c r="D487" s="119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19"/>
      <c r="D488" s="119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19"/>
      <c r="D489" s="119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19"/>
      <c r="D490" s="119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19"/>
      <c r="D491" s="119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19"/>
      <c r="D492" s="119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19"/>
      <c r="D493" s="119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19"/>
      <c r="D494" s="119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19"/>
      <c r="D495" s="119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19"/>
      <c r="D496" s="119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19"/>
      <c r="D497" s="119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19"/>
      <c r="D498" s="119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19"/>
      <c r="D499" s="119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19"/>
      <c r="D500" s="119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19"/>
      <c r="D501" s="119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19"/>
      <c r="D502" s="119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19"/>
      <c r="D503" s="119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19"/>
      <c r="D504" s="119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19"/>
      <c r="D505" s="119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19"/>
      <c r="D506" s="119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19"/>
      <c r="D507" s="119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19"/>
      <c r="D508" s="119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19"/>
      <c r="D509" s="119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19"/>
      <c r="D510" s="119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19"/>
      <c r="D511" s="119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19"/>
      <c r="D512" s="119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19"/>
      <c r="D513" s="119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19"/>
      <c r="D514" s="119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19"/>
      <c r="D515" s="119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19"/>
      <c r="D516" s="119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19"/>
      <c r="D517" s="119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19"/>
      <c r="D518" s="119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19"/>
      <c r="D519" s="119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19"/>
      <c r="D520" s="119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19"/>
      <c r="D521" s="119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19"/>
      <c r="D522" s="119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19"/>
      <c r="D523" s="119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19"/>
      <c r="D524" s="119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19"/>
      <c r="D525" s="119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19"/>
      <c r="D526" s="119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19"/>
      <c r="D527" s="119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19"/>
      <c r="D528" s="119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19"/>
      <c r="D529" s="119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19"/>
      <c r="D530" s="119"/>
      <c r="E530" s="120"/>
      <c r="F530" s="120"/>
      <c r="G530" s="120"/>
      <c r="H530" s="120"/>
      <c r="I530" s="120"/>
      <c r="J530" s="120"/>
      <c r="K530" s="120"/>
      <c r="L530" s="120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8802</v>
      </c>
    </row>
    <row r="6" spans="2:12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s="3" customFormat="1" ht="63">
      <c r="B7" s="66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45</v>
      </c>
      <c r="C10" s="69"/>
      <c r="D10" s="69"/>
      <c r="E10" s="69"/>
      <c r="F10" s="69"/>
      <c r="G10" s="69"/>
      <c r="H10" s="69"/>
      <c r="I10" s="69"/>
      <c r="J10" s="77">
        <f>J11+J58</f>
        <v>706637.39965258911</v>
      </c>
      <c r="K10" s="78">
        <f>IFERROR(J10/$J$10,0)</f>
        <v>1</v>
      </c>
      <c r="L10" s="78">
        <f>J10/'סכום נכסי הקרן'!$C$42</f>
        <v>0.12321542320137631</v>
      </c>
    </row>
    <row r="11" spans="2:12">
      <c r="B11" s="70" t="s">
        <v>201</v>
      </c>
      <c r="C11" s="71"/>
      <c r="D11" s="71"/>
      <c r="E11" s="71"/>
      <c r="F11" s="71"/>
      <c r="G11" s="71"/>
      <c r="H11" s="71"/>
      <c r="I11" s="71"/>
      <c r="J11" s="80">
        <f>J12+J21</f>
        <v>677145.72135921312</v>
      </c>
      <c r="K11" s="81">
        <f t="shared" ref="K11:K56" si="0">IFERROR(J11/$J$10,0)</f>
        <v>0.95826476449183795</v>
      </c>
      <c r="L11" s="81">
        <f>J11/'סכום נכסי הקרן'!$C$42</f>
        <v>0.11807299849582903</v>
      </c>
    </row>
    <row r="12" spans="2:12">
      <c r="B12" s="92" t="s">
        <v>43</v>
      </c>
      <c r="C12" s="71"/>
      <c r="D12" s="71"/>
      <c r="E12" s="71"/>
      <c r="F12" s="71"/>
      <c r="G12" s="71"/>
      <c r="H12" s="71"/>
      <c r="I12" s="71"/>
      <c r="J12" s="80">
        <f>SUM(J13:J19)</f>
        <v>424966.98302475212</v>
      </c>
      <c r="K12" s="81">
        <f t="shared" si="0"/>
        <v>0.60139327925989017</v>
      </c>
      <c r="L12" s="81">
        <f>J12/'סכום נכסי הקרן'!$C$42</f>
        <v>7.4100927414470857E-2</v>
      </c>
    </row>
    <row r="13" spans="2:12">
      <c r="B13" s="76" t="s">
        <v>3085</v>
      </c>
      <c r="C13" s="73">
        <v>30011000</v>
      </c>
      <c r="D13" s="73">
        <v>11</v>
      </c>
      <c r="E13" s="73" t="s">
        <v>317</v>
      </c>
      <c r="F13" s="73" t="s">
        <v>318</v>
      </c>
      <c r="G13" s="86" t="s">
        <v>134</v>
      </c>
      <c r="H13" s="87"/>
      <c r="I13" s="87"/>
      <c r="J13" s="83">
        <v>69194.476956280021</v>
      </c>
      <c r="K13" s="84">
        <f t="shared" si="0"/>
        <v>9.7920768119970386E-2</v>
      </c>
      <c r="L13" s="84">
        <f>J13/'סכום נכסי הקרן'!$C$42</f>
        <v>1.206534888410599E-2</v>
      </c>
    </row>
    <row r="14" spans="2:12">
      <c r="B14" s="76" t="s">
        <v>3086</v>
      </c>
      <c r="C14" s="73">
        <v>30012000</v>
      </c>
      <c r="D14" s="73">
        <v>12</v>
      </c>
      <c r="E14" s="73" t="s">
        <v>317</v>
      </c>
      <c r="F14" s="73" t="s">
        <v>318</v>
      </c>
      <c r="G14" s="86" t="s">
        <v>134</v>
      </c>
      <c r="H14" s="87"/>
      <c r="I14" s="87"/>
      <c r="J14" s="83">
        <v>29974.860260915004</v>
      </c>
      <c r="K14" s="84">
        <f t="shared" si="0"/>
        <v>4.2419011894433881E-2</v>
      </c>
      <c r="L14" s="84">
        <f>J14/'סכום נכסי הקרן'!$C$42</f>
        <v>5.2266765023568857E-3</v>
      </c>
    </row>
    <row r="15" spans="2:12">
      <c r="B15" s="76" t="s">
        <v>3086</v>
      </c>
      <c r="C15" s="73">
        <v>30112000</v>
      </c>
      <c r="D15" s="73">
        <v>12</v>
      </c>
      <c r="E15" s="73" t="s">
        <v>317</v>
      </c>
      <c r="F15" s="73" t="s">
        <v>318</v>
      </c>
      <c r="G15" s="86" t="s">
        <v>134</v>
      </c>
      <c r="H15" s="87"/>
      <c r="I15" s="87"/>
      <c r="J15" s="83">
        <v>2648.2410100000002</v>
      </c>
      <c r="K15" s="84">
        <f t="shared" si="0"/>
        <v>3.7476660749940212E-3</v>
      </c>
      <c r="L15" s="84">
        <f>J15/'סכום נכסי הקרן'!$C$42</f>
        <v>4.6177026144782923E-4</v>
      </c>
    </row>
    <row r="16" spans="2:12">
      <c r="B16" s="76" t="s">
        <v>3087</v>
      </c>
      <c r="C16" s="73">
        <v>30010000</v>
      </c>
      <c r="D16" s="73">
        <v>10</v>
      </c>
      <c r="E16" s="73" t="s">
        <v>317</v>
      </c>
      <c r="F16" s="73" t="s">
        <v>318</v>
      </c>
      <c r="G16" s="86" t="s">
        <v>134</v>
      </c>
      <c r="H16" s="87"/>
      <c r="I16" s="87"/>
      <c r="J16" s="83">
        <v>249979.14838000003</v>
      </c>
      <c r="K16" s="84">
        <f t="shared" si="0"/>
        <v>0.35375872902127692</v>
      </c>
      <c r="L16" s="84">
        <f>J16/'סכום נכסי הקרן'!$C$42</f>
        <v>4.3588531507537637E-2</v>
      </c>
    </row>
    <row r="17" spans="2:12">
      <c r="B17" s="76" t="s">
        <v>3087</v>
      </c>
      <c r="C17" s="73">
        <v>34810000</v>
      </c>
      <c r="D17" s="73">
        <v>10</v>
      </c>
      <c r="E17" s="73" t="s">
        <v>317</v>
      </c>
      <c r="F17" s="73" t="s">
        <v>318</v>
      </c>
      <c r="G17" s="86" t="s">
        <v>134</v>
      </c>
      <c r="H17" s="87"/>
      <c r="I17" s="87"/>
      <c r="J17" s="83">
        <v>4389.9092973130009</v>
      </c>
      <c r="K17" s="84">
        <f t="shared" si="0"/>
        <v>6.2123930879843803E-3</v>
      </c>
      <c r="L17" s="84">
        <f>J17/'סכום נכסי הקרן'!$C$42</f>
        <v>7.6546264342930046E-4</v>
      </c>
    </row>
    <row r="18" spans="2:12">
      <c r="B18" s="76" t="s">
        <v>3087</v>
      </c>
      <c r="C18" s="73">
        <v>34110000</v>
      </c>
      <c r="D18" s="73">
        <v>10</v>
      </c>
      <c r="E18" s="73" t="s">
        <v>317</v>
      </c>
      <c r="F18" s="73" t="s">
        <v>318</v>
      </c>
      <c r="G18" s="86" t="s">
        <v>134</v>
      </c>
      <c r="H18" s="87"/>
      <c r="I18" s="87"/>
      <c r="J18" s="83">
        <v>58548.42554829501</v>
      </c>
      <c r="K18" s="84">
        <f t="shared" si="0"/>
        <v>8.2854977074635072E-2</v>
      </c>
      <c r="L18" s="84">
        <f>J18/'סכום נכסי הקרן'!$C$42</f>
        <v>1.0209011064591492E-2</v>
      </c>
    </row>
    <row r="19" spans="2:12">
      <c r="B19" s="76" t="s">
        <v>3088</v>
      </c>
      <c r="C19" s="73">
        <v>30120000</v>
      </c>
      <c r="D19" s="73">
        <v>20</v>
      </c>
      <c r="E19" s="73" t="s">
        <v>317</v>
      </c>
      <c r="F19" s="73" t="s">
        <v>318</v>
      </c>
      <c r="G19" s="86" t="s">
        <v>134</v>
      </c>
      <c r="H19" s="87"/>
      <c r="I19" s="87"/>
      <c r="J19" s="83">
        <v>10231.921571949002</v>
      </c>
      <c r="K19" s="84">
        <f t="shared" si="0"/>
        <v>1.4479733986595416E-2</v>
      </c>
      <c r="L19" s="84">
        <f>J19/'סכום נכסי הקרן'!$C$42</f>
        <v>1.7841265510017059E-3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92" t="s">
        <v>44</v>
      </c>
      <c r="C21" s="71"/>
      <c r="D21" s="71"/>
      <c r="E21" s="71"/>
      <c r="F21" s="71"/>
      <c r="G21" s="71"/>
      <c r="H21" s="71"/>
      <c r="I21" s="71"/>
      <c r="J21" s="80">
        <f>SUM(J22:J56)</f>
        <v>252178.73833446103</v>
      </c>
      <c r="K21" s="81">
        <f t="shared" si="0"/>
        <v>0.35687148523194789</v>
      </c>
      <c r="L21" s="81">
        <f>J21/'סכום נכסי הקרן'!$C$42</f>
        <v>4.3972071081358179E-2</v>
      </c>
    </row>
    <row r="22" spans="2:12">
      <c r="B22" s="76" t="s">
        <v>3085</v>
      </c>
      <c r="C22" s="73">
        <v>32011000</v>
      </c>
      <c r="D22" s="73">
        <v>11</v>
      </c>
      <c r="E22" s="73" t="s">
        <v>317</v>
      </c>
      <c r="F22" s="73" t="s">
        <v>318</v>
      </c>
      <c r="G22" s="86" t="s">
        <v>135</v>
      </c>
      <c r="H22" s="87"/>
      <c r="I22" s="87"/>
      <c r="J22" s="83">
        <v>8.4084811770000023</v>
      </c>
      <c r="K22" s="84">
        <f t="shared" si="0"/>
        <v>1.1899286934337107E-5</v>
      </c>
      <c r="L22" s="84">
        <f>J22/'סכום נכסי הקרן'!$C$42</f>
        <v>1.4661756754089545E-6</v>
      </c>
    </row>
    <row r="23" spans="2:12">
      <c r="B23" s="76" t="s">
        <v>3085</v>
      </c>
      <c r="C23" s="73">
        <v>31211000</v>
      </c>
      <c r="D23" s="73">
        <v>11</v>
      </c>
      <c r="E23" s="73" t="s">
        <v>317</v>
      </c>
      <c r="F23" s="73" t="s">
        <v>318</v>
      </c>
      <c r="G23" s="86" t="s">
        <v>137</v>
      </c>
      <c r="H23" s="87"/>
      <c r="I23" s="87"/>
      <c r="J23" s="83">
        <v>1.4963600000000002E-3</v>
      </c>
      <c r="K23" s="84">
        <f t="shared" si="0"/>
        <v>2.1175782667824684E-9</v>
      </c>
      <c r="L23" s="84">
        <f>J23/'סכום נכסי הקרן'!$C$42</f>
        <v>2.609183023036388E-10</v>
      </c>
    </row>
    <row r="24" spans="2:12">
      <c r="B24" s="76" t="s">
        <v>3085</v>
      </c>
      <c r="C24" s="73">
        <v>30211000</v>
      </c>
      <c r="D24" s="73">
        <v>11</v>
      </c>
      <c r="E24" s="73" t="s">
        <v>317</v>
      </c>
      <c r="F24" s="73" t="s">
        <v>318</v>
      </c>
      <c r="G24" s="86" t="s">
        <v>136</v>
      </c>
      <c r="H24" s="87"/>
      <c r="I24" s="87"/>
      <c r="J24" s="83">
        <v>2.0672194000000001E-2</v>
      </c>
      <c r="K24" s="84">
        <f t="shared" si="0"/>
        <v>2.9254316301632591E-8</v>
      </c>
      <c r="L24" s="84">
        <f>J24/'סכום נכסי הקרן'!$C$42</f>
        <v>3.6045829635725814E-9</v>
      </c>
    </row>
    <row r="25" spans="2:12">
      <c r="B25" s="76" t="s">
        <v>3085</v>
      </c>
      <c r="C25" s="73">
        <v>30311000</v>
      </c>
      <c r="D25" s="73">
        <v>11</v>
      </c>
      <c r="E25" s="73" t="s">
        <v>317</v>
      </c>
      <c r="F25" s="73" t="s">
        <v>318</v>
      </c>
      <c r="G25" s="86" t="s">
        <v>133</v>
      </c>
      <c r="H25" s="87"/>
      <c r="I25" s="87"/>
      <c r="J25" s="83">
        <v>18902.568618586003</v>
      </c>
      <c r="K25" s="84">
        <f t="shared" si="0"/>
        <v>2.6750025724479421E-2</v>
      </c>
      <c r="L25" s="84">
        <f>J25/'סכום נכסי הקרן'!$C$42</f>
        <v>3.2960157402894346E-3</v>
      </c>
    </row>
    <row r="26" spans="2:12">
      <c r="B26" s="76" t="s">
        <v>3086</v>
      </c>
      <c r="C26" s="73">
        <v>32012000</v>
      </c>
      <c r="D26" s="73">
        <v>12</v>
      </c>
      <c r="E26" s="73" t="s">
        <v>317</v>
      </c>
      <c r="F26" s="73" t="s">
        <v>318</v>
      </c>
      <c r="G26" s="86" t="s">
        <v>135</v>
      </c>
      <c r="H26" s="87"/>
      <c r="I26" s="87"/>
      <c r="J26" s="83">
        <v>1126.9072370700003</v>
      </c>
      <c r="K26" s="84">
        <f t="shared" si="0"/>
        <v>1.5947460998017263E-3</v>
      </c>
      <c r="L26" s="84">
        <f>J26/'סכום נכסי הקרן'!$C$42</f>
        <v>1.9649731558581403E-4</v>
      </c>
    </row>
    <row r="27" spans="2:12">
      <c r="B27" s="76" t="s">
        <v>3086</v>
      </c>
      <c r="C27" s="73">
        <v>31212000</v>
      </c>
      <c r="D27" s="73">
        <v>12</v>
      </c>
      <c r="E27" s="73" t="s">
        <v>317</v>
      </c>
      <c r="F27" s="73" t="s">
        <v>318</v>
      </c>
      <c r="G27" s="86" t="s">
        <v>137</v>
      </c>
      <c r="H27" s="87"/>
      <c r="I27" s="87"/>
      <c r="J27" s="83">
        <v>42.595900000000007</v>
      </c>
      <c r="K27" s="84">
        <f t="shared" si="0"/>
        <v>6.0279713500788152E-5</v>
      </c>
      <c r="L27" s="84">
        <f>J27/'סכום נכסי הקרן'!$C$42</f>
        <v>7.4273904094573288E-6</v>
      </c>
    </row>
    <row r="28" spans="2:12">
      <c r="B28" s="76" t="s">
        <v>3086</v>
      </c>
      <c r="C28" s="73">
        <v>30212000</v>
      </c>
      <c r="D28" s="73">
        <v>12</v>
      </c>
      <c r="E28" s="73" t="s">
        <v>317</v>
      </c>
      <c r="F28" s="73" t="s">
        <v>318</v>
      </c>
      <c r="G28" s="86" t="s">
        <v>136</v>
      </c>
      <c r="H28" s="87"/>
      <c r="I28" s="87"/>
      <c r="J28" s="83">
        <v>1835.8872748890005</v>
      </c>
      <c r="K28" s="84">
        <f t="shared" si="0"/>
        <v>2.5980612911113894E-3</v>
      </c>
      <c r="L28" s="84">
        <f>J28/'סכום נכסי הקרן'!$C$42</f>
        <v>3.2012122148740397E-4</v>
      </c>
    </row>
    <row r="29" spans="2:12">
      <c r="B29" s="76" t="s">
        <v>3086</v>
      </c>
      <c r="C29" s="73">
        <v>30312000</v>
      </c>
      <c r="D29" s="73">
        <v>12</v>
      </c>
      <c r="E29" s="73" t="s">
        <v>317</v>
      </c>
      <c r="F29" s="73" t="s">
        <v>318</v>
      </c>
      <c r="G29" s="86" t="s">
        <v>133</v>
      </c>
      <c r="H29" s="87"/>
      <c r="I29" s="87"/>
      <c r="J29" s="83">
        <v>44565.837099151999</v>
      </c>
      <c r="K29" s="84">
        <f t="shared" si="0"/>
        <v>6.3067475796019748E-2</v>
      </c>
      <c r="L29" s="84">
        <f>J29/'סכום נכסי הקרן'!$C$42</f>
        <v>7.7708857204491309E-3</v>
      </c>
    </row>
    <row r="30" spans="2:12">
      <c r="B30" s="76" t="s">
        <v>3086</v>
      </c>
      <c r="C30" s="73">
        <v>31712000</v>
      </c>
      <c r="D30" s="73">
        <v>12</v>
      </c>
      <c r="E30" s="73" t="s">
        <v>317</v>
      </c>
      <c r="F30" s="73" t="s">
        <v>318</v>
      </c>
      <c r="G30" s="86" t="s">
        <v>142</v>
      </c>
      <c r="H30" s="87"/>
      <c r="I30" s="87"/>
      <c r="J30" s="83">
        <v>5.3391822200000005</v>
      </c>
      <c r="K30" s="84">
        <f t="shared" si="0"/>
        <v>7.5557594639414125E-6</v>
      </c>
      <c r="L30" s="84">
        <f>J30/'סכום נכסי הקרן'!$C$42</f>
        <v>9.3098609995734537E-7</v>
      </c>
    </row>
    <row r="31" spans="2:12">
      <c r="B31" s="76" t="s">
        <v>3086</v>
      </c>
      <c r="C31" s="73">
        <v>31112000</v>
      </c>
      <c r="D31" s="73">
        <v>12</v>
      </c>
      <c r="E31" s="73" t="s">
        <v>317</v>
      </c>
      <c r="F31" s="73" t="s">
        <v>318</v>
      </c>
      <c r="G31" s="86" t="s">
        <v>141</v>
      </c>
      <c r="H31" s="87"/>
      <c r="I31" s="87"/>
      <c r="J31" s="83">
        <v>1.2472693450000001</v>
      </c>
      <c r="K31" s="84">
        <f t="shared" si="0"/>
        <v>1.7650768917880754E-6</v>
      </c>
      <c r="L31" s="84">
        <f>J31/'סכום נכסי הקרן'!$C$42</f>
        <v>2.1748469620463763E-7</v>
      </c>
    </row>
    <row r="32" spans="2:12">
      <c r="B32" s="76" t="s">
        <v>3086</v>
      </c>
      <c r="C32" s="73">
        <v>31012000</v>
      </c>
      <c r="D32" s="73">
        <v>12</v>
      </c>
      <c r="E32" s="73" t="s">
        <v>317</v>
      </c>
      <c r="F32" s="73" t="s">
        <v>318</v>
      </c>
      <c r="G32" s="86" t="s">
        <v>140</v>
      </c>
      <c r="H32" s="87"/>
      <c r="I32" s="87"/>
      <c r="J32" s="83">
        <v>0.31916000000000005</v>
      </c>
      <c r="K32" s="84">
        <f t="shared" si="0"/>
        <v>4.5166021520642939E-7</v>
      </c>
      <c r="L32" s="84">
        <f>J32/'סכום נכסי הקרן'!$C$42</f>
        <v>5.5651504559884902E-8</v>
      </c>
    </row>
    <row r="33" spans="2:12">
      <c r="B33" s="76" t="s">
        <v>3087</v>
      </c>
      <c r="C33" s="73">
        <v>32610000</v>
      </c>
      <c r="D33" s="73">
        <v>10</v>
      </c>
      <c r="E33" s="73" t="s">
        <v>317</v>
      </c>
      <c r="F33" s="73" t="s">
        <v>318</v>
      </c>
      <c r="G33" s="86" t="s">
        <v>138</v>
      </c>
      <c r="H33" s="87"/>
      <c r="I33" s="87"/>
      <c r="J33" s="83">
        <v>2.3622335300000006</v>
      </c>
      <c r="K33" s="84">
        <f t="shared" si="0"/>
        <v>3.342921746232747E-6</v>
      </c>
      <c r="L33" s="84">
        <f>J33/'סכום נכסי הקרן'!$C$42</f>
        <v>4.118995176911518E-7</v>
      </c>
    </row>
    <row r="34" spans="2:12">
      <c r="B34" s="76" t="s">
        <v>3087</v>
      </c>
      <c r="C34" s="73">
        <v>34510000</v>
      </c>
      <c r="D34" s="73">
        <v>10</v>
      </c>
      <c r="E34" s="73" t="s">
        <v>317</v>
      </c>
      <c r="F34" s="73" t="s">
        <v>318</v>
      </c>
      <c r="G34" s="86" t="s">
        <v>135</v>
      </c>
      <c r="H34" s="87"/>
      <c r="I34" s="87"/>
      <c r="J34" s="83">
        <v>6041.2292094160011</v>
      </c>
      <c r="K34" s="84">
        <f t="shared" si="0"/>
        <v>8.5492633313579338E-3</v>
      </c>
      <c r="L34" s="84">
        <f>J34/'סכום נכסי הקרן'!$C$42</f>
        <v>1.0534010994332761E-3</v>
      </c>
    </row>
    <row r="35" spans="2:12">
      <c r="B35" s="76" t="s">
        <v>3087</v>
      </c>
      <c r="C35" s="73">
        <v>30310000</v>
      </c>
      <c r="D35" s="73">
        <v>10</v>
      </c>
      <c r="E35" s="73" t="s">
        <v>317</v>
      </c>
      <c r="F35" s="73" t="s">
        <v>318</v>
      </c>
      <c r="G35" s="86" t="s">
        <v>133</v>
      </c>
      <c r="H35" s="87"/>
      <c r="I35" s="87"/>
      <c r="J35" s="83">
        <v>3839.3172200000008</v>
      </c>
      <c r="K35" s="84">
        <f t="shared" si="0"/>
        <v>5.4332210860726605E-3</v>
      </c>
      <c r="L35" s="84">
        <f>J35/'סכום נכסי הקרן'!$C$42</f>
        <v>6.6945663546708425E-4</v>
      </c>
    </row>
    <row r="36" spans="2:12">
      <c r="B36" s="76" t="s">
        <v>3087</v>
      </c>
      <c r="C36" s="73">
        <v>32010000</v>
      </c>
      <c r="D36" s="73">
        <v>10</v>
      </c>
      <c r="E36" s="73" t="s">
        <v>317</v>
      </c>
      <c r="F36" s="73" t="s">
        <v>318</v>
      </c>
      <c r="G36" s="86" t="s">
        <v>135</v>
      </c>
      <c r="H36" s="87"/>
      <c r="I36" s="87"/>
      <c r="J36" s="83">
        <v>-214.76104000000004</v>
      </c>
      <c r="K36" s="84">
        <f t="shared" si="0"/>
        <v>-3.0391971908872226E-4</v>
      </c>
      <c r="L36" s="84">
        <f>J36/'סכום נכסי הקרן'!$C$42</f>
        <v>-3.7447596806760318E-5</v>
      </c>
    </row>
    <row r="37" spans="2:12">
      <c r="B37" s="76" t="s">
        <v>3087</v>
      </c>
      <c r="C37" s="73">
        <v>31010000</v>
      </c>
      <c r="D37" s="73">
        <v>10</v>
      </c>
      <c r="E37" s="73" t="s">
        <v>317</v>
      </c>
      <c r="F37" s="73" t="s">
        <v>318</v>
      </c>
      <c r="G37" s="86" t="s">
        <v>140</v>
      </c>
      <c r="H37" s="87"/>
      <c r="I37" s="87"/>
      <c r="J37" s="83">
        <v>-71.521530000000013</v>
      </c>
      <c r="K37" s="84">
        <f t="shared" si="0"/>
        <v>-1.0121390409729633E-4</v>
      </c>
      <c r="L37" s="84">
        <f>J37/'סכום נכסי הקרן'!$C$42</f>
        <v>-1.2471114027211884E-5</v>
      </c>
    </row>
    <row r="38" spans="2:12">
      <c r="B38" s="76" t="s">
        <v>3087</v>
      </c>
      <c r="C38" s="73">
        <v>33810000</v>
      </c>
      <c r="D38" s="73">
        <v>10</v>
      </c>
      <c r="E38" s="73" t="s">
        <v>317</v>
      </c>
      <c r="F38" s="73" t="s">
        <v>318</v>
      </c>
      <c r="G38" s="86" t="s">
        <v>136</v>
      </c>
      <c r="H38" s="87"/>
      <c r="I38" s="87"/>
      <c r="J38" s="83">
        <v>936.42491713300012</v>
      </c>
      <c r="K38" s="84">
        <f t="shared" si="0"/>
        <v>1.3251844830083769E-3</v>
      </c>
      <c r="L38" s="84">
        <f>J38/'סכום נכסי הקרן'!$C$42</f>
        <v>1.6328316689377423E-4</v>
      </c>
    </row>
    <row r="39" spans="2:12">
      <c r="B39" s="76" t="s">
        <v>3087</v>
      </c>
      <c r="C39" s="73">
        <v>31110000</v>
      </c>
      <c r="D39" s="73">
        <v>10</v>
      </c>
      <c r="E39" s="73" t="s">
        <v>317</v>
      </c>
      <c r="F39" s="73" t="s">
        <v>318</v>
      </c>
      <c r="G39" s="86" t="s">
        <v>141</v>
      </c>
      <c r="H39" s="87"/>
      <c r="I39" s="87"/>
      <c r="J39" s="83">
        <v>2.9940900000000008</v>
      </c>
      <c r="K39" s="84">
        <f t="shared" si="0"/>
        <v>4.2370952931050831E-6</v>
      </c>
      <c r="L39" s="84">
        <f>J39/'סכום נכסי הקרן'!$C$42</f>
        <v>5.2207548968450243E-7</v>
      </c>
    </row>
    <row r="40" spans="2:12">
      <c r="B40" s="76" t="s">
        <v>3087</v>
      </c>
      <c r="C40" s="73">
        <v>34610000</v>
      </c>
      <c r="D40" s="73">
        <v>10</v>
      </c>
      <c r="E40" s="73" t="s">
        <v>317</v>
      </c>
      <c r="F40" s="73" t="s">
        <v>318</v>
      </c>
      <c r="G40" s="86" t="s">
        <v>137</v>
      </c>
      <c r="H40" s="87"/>
      <c r="I40" s="87"/>
      <c r="J40" s="83">
        <v>2.4715041540000007</v>
      </c>
      <c r="K40" s="84">
        <f t="shared" si="0"/>
        <v>3.4975563920266459E-6</v>
      </c>
      <c r="L40" s="84">
        <f>J40/'סכום נכסי הקרן'!$C$42</f>
        <v>4.3095289101424205E-7</v>
      </c>
    </row>
    <row r="41" spans="2:12">
      <c r="B41" s="76" t="s">
        <v>3087</v>
      </c>
      <c r="C41" s="73">
        <v>31710000</v>
      </c>
      <c r="D41" s="73">
        <v>10</v>
      </c>
      <c r="E41" s="73" t="s">
        <v>317</v>
      </c>
      <c r="F41" s="73" t="s">
        <v>318</v>
      </c>
      <c r="G41" s="86" t="s">
        <v>142</v>
      </c>
      <c r="H41" s="87"/>
      <c r="I41" s="87"/>
      <c r="J41" s="83">
        <v>532.62497984799995</v>
      </c>
      <c r="K41" s="84">
        <f t="shared" si="0"/>
        <v>7.5374581094895263E-4</v>
      </c>
      <c r="L41" s="84">
        <f>J41/'סכום נכסי הקרן'!$C$42</f>
        <v>9.287310908233979E-5</v>
      </c>
    </row>
    <row r="42" spans="2:12">
      <c r="B42" s="76" t="s">
        <v>3087</v>
      </c>
      <c r="C42" s="73">
        <v>30710000</v>
      </c>
      <c r="D42" s="73">
        <v>10</v>
      </c>
      <c r="E42" s="73" t="s">
        <v>317</v>
      </c>
      <c r="F42" s="73" t="s">
        <v>318</v>
      </c>
      <c r="G42" s="86" t="s">
        <v>1490</v>
      </c>
      <c r="H42" s="87"/>
      <c r="I42" s="87"/>
      <c r="J42" s="83">
        <v>26.592400891000004</v>
      </c>
      <c r="K42" s="84">
        <f t="shared" si="0"/>
        <v>3.7632314542187945E-5</v>
      </c>
      <c r="L42" s="84">
        <f>J42/'סכום נכסי הקרן'!$C$42</f>
        <v>4.6368815623629954E-6</v>
      </c>
    </row>
    <row r="43" spans="2:12">
      <c r="B43" s="76" t="s">
        <v>3087</v>
      </c>
      <c r="C43" s="73">
        <v>30210000</v>
      </c>
      <c r="D43" s="73">
        <v>10</v>
      </c>
      <c r="E43" s="73" t="s">
        <v>317</v>
      </c>
      <c r="F43" s="73" t="s">
        <v>318</v>
      </c>
      <c r="G43" s="86" t="s">
        <v>136</v>
      </c>
      <c r="H43" s="87"/>
      <c r="I43" s="87"/>
      <c r="J43" s="83">
        <v>64.625700000000009</v>
      </c>
      <c r="K43" s="84">
        <f t="shared" si="0"/>
        <v>9.1455249936916105E-5</v>
      </c>
      <c r="L43" s="84">
        <f>J43/'סכום נכסי הקרן'!$C$42</f>
        <v>1.1268697324964762E-5</v>
      </c>
    </row>
    <row r="44" spans="2:12">
      <c r="B44" s="76" t="s">
        <v>3087</v>
      </c>
      <c r="C44" s="73">
        <v>34710000</v>
      </c>
      <c r="D44" s="73">
        <v>10</v>
      </c>
      <c r="E44" s="73" t="s">
        <v>317</v>
      </c>
      <c r="F44" s="73" t="s">
        <v>318</v>
      </c>
      <c r="G44" s="86" t="s">
        <v>141</v>
      </c>
      <c r="H44" s="87"/>
      <c r="I44" s="87"/>
      <c r="J44" s="83">
        <v>38.221934933000014</v>
      </c>
      <c r="K44" s="84">
        <f t="shared" si="0"/>
        <v>5.4089883937350938E-5</v>
      </c>
      <c r="L44" s="84">
        <f>J44/'סכום נכסי הקרן'!$C$42</f>
        <v>6.664707940254023E-6</v>
      </c>
    </row>
    <row r="45" spans="2:12">
      <c r="B45" s="76" t="s">
        <v>3087</v>
      </c>
      <c r="C45" s="73">
        <v>31410000</v>
      </c>
      <c r="D45" s="73">
        <v>10</v>
      </c>
      <c r="E45" s="73" t="s">
        <v>317</v>
      </c>
      <c r="F45" s="73" t="s">
        <v>318</v>
      </c>
      <c r="G45" s="86" t="s">
        <v>133</v>
      </c>
      <c r="H45" s="87"/>
      <c r="I45" s="87"/>
      <c r="J45" s="83">
        <v>244.73217254800002</v>
      </c>
      <c r="K45" s="84">
        <f t="shared" si="0"/>
        <v>3.4633345569923138E-4</v>
      </c>
      <c r="L45" s="84">
        <f>J45/'סכום נכסי הקרן'!$C$42</f>
        <v>4.2673623312775908E-5</v>
      </c>
    </row>
    <row r="46" spans="2:12">
      <c r="B46" s="76" t="s">
        <v>3087</v>
      </c>
      <c r="C46" s="73">
        <v>30910000</v>
      </c>
      <c r="D46" s="73">
        <v>10</v>
      </c>
      <c r="E46" s="73" t="s">
        <v>317</v>
      </c>
      <c r="F46" s="73" t="s">
        <v>318</v>
      </c>
      <c r="G46" s="86" t="s">
        <v>3082</v>
      </c>
      <c r="H46" s="87"/>
      <c r="I46" s="87"/>
      <c r="J46" s="83">
        <v>56.048521320000013</v>
      </c>
      <c r="K46" s="84">
        <f t="shared" si="0"/>
        <v>7.9317230233717724E-5</v>
      </c>
      <c r="L46" s="84">
        <f>J46/'סכום נכסי הקרן'!$C$42</f>
        <v>9.7731060904085286E-6</v>
      </c>
    </row>
    <row r="47" spans="2:12">
      <c r="B47" s="76" t="s">
        <v>3087</v>
      </c>
      <c r="C47" s="73">
        <v>34010000</v>
      </c>
      <c r="D47" s="73">
        <v>10</v>
      </c>
      <c r="E47" s="73" t="s">
        <v>317</v>
      </c>
      <c r="F47" s="73" t="s">
        <v>318</v>
      </c>
      <c r="G47" s="86" t="s">
        <v>133</v>
      </c>
      <c r="H47" s="87"/>
      <c r="I47" s="87"/>
      <c r="J47" s="83">
        <v>123277.48841932401</v>
      </c>
      <c r="K47" s="84">
        <f t="shared" si="0"/>
        <v>0.17445650128330611</v>
      </c>
      <c r="L47" s="84">
        <f>J47/'סכום נכסי הקרן'!$C$42</f>
        <v>2.1495731635854012E-2</v>
      </c>
    </row>
    <row r="48" spans="2:12">
      <c r="B48" s="76" t="s">
        <v>3087</v>
      </c>
      <c r="C48" s="73">
        <v>30810000</v>
      </c>
      <c r="D48" s="73">
        <v>10</v>
      </c>
      <c r="E48" s="73" t="s">
        <v>317</v>
      </c>
      <c r="F48" s="73" t="s">
        <v>318</v>
      </c>
      <c r="G48" s="86" t="s">
        <v>139</v>
      </c>
      <c r="H48" s="87"/>
      <c r="I48" s="87"/>
      <c r="J48" s="83">
        <v>2.1436132520000002</v>
      </c>
      <c r="K48" s="84">
        <f t="shared" si="0"/>
        <v>3.033540615107388E-6</v>
      </c>
      <c r="L48" s="84">
        <f>J48/'סכום נכסי הקרן'!$C$42</f>
        <v>3.7377899068902021E-7</v>
      </c>
    </row>
    <row r="49" spans="2:12">
      <c r="B49" s="76" t="s">
        <v>3088</v>
      </c>
      <c r="C49" s="73">
        <v>33820000</v>
      </c>
      <c r="D49" s="73">
        <v>20</v>
      </c>
      <c r="E49" s="73" t="s">
        <v>317</v>
      </c>
      <c r="F49" s="73" t="s">
        <v>318</v>
      </c>
      <c r="G49" s="86" t="s">
        <v>136</v>
      </c>
      <c r="H49" s="87"/>
      <c r="I49" s="87"/>
      <c r="J49" s="83">
        <v>0.12521157100000002</v>
      </c>
      <c r="K49" s="84">
        <f t="shared" si="0"/>
        <v>1.7719352395098105E-7</v>
      </c>
      <c r="L49" s="84">
        <f>J49/'סכום נכסי הקרן'!$C$42</f>
        <v>2.1832975042163341E-8</v>
      </c>
    </row>
    <row r="50" spans="2:12">
      <c r="B50" s="76" t="s">
        <v>3088</v>
      </c>
      <c r="C50" s="73">
        <v>32020000</v>
      </c>
      <c r="D50" s="73">
        <v>20</v>
      </c>
      <c r="E50" s="73" t="s">
        <v>317</v>
      </c>
      <c r="F50" s="73" t="s">
        <v>318</v>
      </c>
      <c r="G50" s="86" t="s">
        <v>135</v>
      </c>
      <c r="H50" s="87"/>
      <c r="I50" s="87"/>
      <c r="J50" s="83">
        <v>0.38484125600000002</v>
      </c>
      <c r="K50" s="84">
        <f t="shared" si="0"/>
        <v>5.4460923832959195E-7</v>
      </c>
      <c r="L50" s="84">
        <f>J50/'סכום נכסי הקרן'!$C$42</f>
        <v>6.710425778015989E-8</v>
      </c>
    </row>
    <row r="51" spans="2:12">
      <c r="B51" s="76" t="s">
        <v>3088</v>
      </c>
      <c r="C51" s="73">
        <v>31720000</v>
      </c>
      <c r="D51" s="73">
        <v>20</v>
      </c>
      <c r="E51" s="73" t="s">
        <v>317</v>
      </c>
      <c r="F51" s="73" t="s">
        <v>318</v>
      </c>
      <c r="G51" s="86" t="s">
        <v>142</v>
      </c>
      <c r="H51" s="87"/>
      <c r="I51" s="87"/>
      <c r="J51" s="83">
        <v>2.1751800000000001E-3</v>
      </c>
      <c r="K51" s="84">
        <f t="shared" si="0"/>
        <v>3.0782123916302824E-9</v>
      </c>
      <c r="L51" s="84">
        <f>J51/'סכום נכסי הקרן'!$C$42</f>
        <v>3.7928324253844599E-10</v>
      </c>
    </row>
    <row r="52" spans="2:12">
      <c r="B52" s="76" t="s">
        <v>3088</v>
      </c>
      <c r="C52" s="73">
        <v>34020000</v>
      </c>
      <c r="D52" s="73">
        <v>20</v>
      </c>
      <c r="E52" s="73" t="s">
        <v>317</v>
      </c>
      <c r="F52" s="73" t="s">
        <v>318</v>
      </c>
      <c r="G52" s="86" t="s">
        <v>133</v>
      </c>
      <c r="H52" s="87"/>
      <c r="I52" s="87"/>
      <c r="J52" s="83">
        <v>50870.65924209301</v>
      </c>
      <c r="K52" s="84">
        <f t="shared" si="0"/>
        <v>7.1989763444594124E-2</v>
      </c>
      <c r="L52" s="84">
        <f>J52/'סכום נכסי הקרן'!$C$42</f>
        <v>8.870249168992636E-3</v>
      </c>
    </row>
    <row r="53" spans="2:12">
      <c r="B53" s="76" t="s">
        <v>3088</v>
      </c>
      <c r="C53" s="73">
        <v>30820000</v>
      </c>
      <c r="D53" s="73">
        <v>20</v>
      </c>
      <c r="E53" s="73" t="s">
        <v>317</v>
      </c>
      <c r="F53" s="73" t="s">
        <v>318</v>
      </c>
      <c r="G53" s="86" t="s">
        <v>139</v>
      </c>
      <c r="H53" s="87"/>
      <c r="I53" s="87"/>
      <c r="J53" s="83">
        <v>1.9994000000000005E-5</v>
      </c>
      <c r="K53" s="84">
        <f t="shared" si="0"/>
        <v>2.8294568062530864E-11</v>
      </c>
      <c r="L53" s="84">
        <f>J53/'סכום נכסי הקרן'!$C$42</f>
        <v>3.4863271781248865E-12</v>
      </c>
    </row>
    <row r="54" spans="2:12">
      <c r="B54" s="76" t="s">
        <v>3088</v>
      </c>
      <c r="C54" s="73">
        <v>34520000</v>
      </c>
      <c r="D54" s="73">
        <v>20</v>
      </c>
      <c r="E54" s="73" t="s">
        <v>317</v>
      </c>
      <c r="F54" s="73" t="s">
        <v>318</v>
      </c>
      <c r="G54" s="86" t="s">
        <v>135</v>
      </c>
      <c r="H54" s="87"/>
      <c r="I54" s="87"/>
      <c r="J54" s="83">
        <v>18.966520157000001</v>
      </c>
      <c r="K54" s="84">
        <f t="shared" si="0"/>
        <v>2.6840526932659795E-5</v>
      </c>
      <c r="L54" s="84">
        <f>J54/'סכום נכסי הקרן'!$C$42</f>
        <v>3.3071668849556154E-6</v>
      </c>
    </row>
    <row r="55" spans="2:12">
      <c r="B55" s="76" t="s">
        <v>3088</v>
      </c>
      <c r="C55" s="73">
        <v>31120000</v>
      </c>
      <c r="D55" s="73">
        <v>20</v>
      </c>
      <c r="E55" s="73" t="s">
        <v>317</v>
      </c>
      <c r="F55" s="73" t="s">
        <v>318</v>
      </c>
      <c r="G55" s="86" t="s">
        <v>141</v>
      </c>
      <c r="H55" s="87"/>
      <c r="I55" s="87"/>
      <c r="J55" s="83">
        <v>18.210034846000003</v>
      </c>
      <c r="K55" s="84">
        <f t="shared" si="0"/>
        <v>2.5769984513914457E-5</v>
      </c>
      <c r="L55" s="84">
        <f>J55/'סכום נכסי הקרן'!$C$42</f>
        <v>3.1752595477748838E-6</v>
      </c>
    </row>
    <row r="56" spans="2:12">
      <c r="B56" s="76" t="s">
        <v>3088</v>
      </c>
      <c r="C56" s="73">
        <v>31220000</v>
      </c>
      <c r="D56" s="73">
        <v>20</v>
      </c>
      <c r="E56" s="73" t="s">
        <v>317</v>
      </c>
      <c r="F56" s="73" t="s">
        <v>318</v>
      </c>
      <c r="G56" s="86" t="s">
        <v>137</v>
      </c>
      <c r="H56" s="87"/>
      <c r="I56" s="87"/>
      <c r="J56" s="83">
        <v>0.26355202200000005</v>
      </c>
      <c r="K56" s="84">
        <f t="shared" si="0"/>
        <v>3.7296642115117688E-7</v>
      </c>
      <c r="L56" s="84">
        <f>J56/'סכום נכסי הקרן'!$C$42</f>
        <v>4.5955215422045008E-8</v>
      </c>
    </row>
    <row r="57" spans="2:12">
      <c r="B57" s="72"/>
      <c r="C57" s="73"/>
      <c r="D57" s="73"/>
      <c r="E57" s="73"/>
      <c r="F57" s="73"/>
      <c r="G57" s="73"/>
      <c r="H57" s="73"/>
      <c r="I57" s="73"/>
      <c r="J57" s="73"/>
      <c r="K57" s="84"/>
      <c r="L57" s="73"/>
    </row>
    <row r="58" spans="2:12">
      <c r="B58" s="70" t="s">
        <v>200</v>
      </c>
      <c r="C58" s="71"/>
      <c r="D58" s="71"/>
      <c r="E58" s="71"/>
      <c r="F58" s="71"/>
      <c r="G58" s="71"/>
      <c r="H58" s="71"/>
      <c r="I58" s="71"/>
      <c r="J58" s="80">
        <f>SUM(J59)</f>
        <v>29491.678293376004</v>
      </c>
      <c r="K58" s="81">
        <f t="shared" ref="K58:K59" si="1">IFERROR(J58/$J$10,0)</f>
        <v>4.1735235508162008E-2</v>
      </c>
      <c r="L58" s="84">
        <f>J58/'סכום נכסי הקרן'!$C$42</f>
        <v>5.1424247055472895E-3</v>
      </c>
    </row>
    <row r="59" spans="2:12">
      <c r="B59" s="118" t="s">
        <v>44</v>
      </c>
      <c r="C59" s="71"/>
      <c r="D59" s="71"/>
      <c r="E59" s="71"/>
      <c r="F59" s="71"/>
      <c r="G59" s="71"/>
      <c r="H59" s="71"/>
      <c r="I59" s="71"/>
      <c r="J59" s="80">
        <f>SUM(J60:J62)</f>
        <v>29491.678293376004</v>
      </c>
      <c r="K59" s="81">
        <f t="shared" si="1"/>
        <v>4.1735235508162008E-2</v>
      </c>
      <c r="L59" s="84">
        <f>J59/'סכום נכסי הקרן'!$C$42</f>
        <v>5.1424247055472895E-3</v>
      </c>
    </row>
    <row r="60" spans="2:12">
      <c r="B60" s="76" t="s">
        <v>3089</v>
      </c>
      <c r="C60" s="73">
        <v>31785000</v>
      </c>
      <c r="D60" s="73">
        <v>85</v>
      </c>
      <c r="E60" s="73" t="s">
        <v>703</v>
      </c>
      <c r="F60" s="73" t="s">
        <v>660</v>
      </c>
      <c r="G60" s="86" t="s">
        <v>142</v>
      </c>
      <c r="H60" s="87"/>
      <c r="I60" s="87"/>
      <c r="J60" s="83">
        <v>1160.1124750430001</v>
      </c>
      <c r="K60" s="84">
        <f>IFERROR(J60/$J$10,0)</f>
        <v>1.6417365902418374E-3</v>
      </c>
      <c r="L60" s="84">
        <f>J60/'סכום נכסי הקרן'!$C$42</f>
        <v>2.0228726875183253E-4</v>
      </c>
    </row>
    <row r="61" spans="2:12">
      <c r="B61" s="76" t="s">
        <v>3089</v>
      </c>
      <c r="C61" s="73">
        <v>32085000</v>
      </c>
      <c r="D61" s="73">
        <v>85</v>
      </c>
      <c r="E61" s="73" t="s">
        <v>703</v>
      </c>
      <c r="F61" s="73" t="s">
        <v>660</v>
      </c>
      <c r="G61" s="86" t="s">
        <v>135</v>
      </c>
      <c r="H61" s="87"/>
      <c r="I61" s="87"/>
      <c r="J61" s="83">
        <v>4253.5895812800009</v>
      </c>
      <c r="K61" s="84">
        <f>IFERROR(J61/$J$10,0)</f>
        <v>6.0194798398319049E-3</v>
      </c>
      <c r="L61" s="84">
        <f>J61/'סכום נכסי הקרן'!$C$42</f>
        <v>7.4169275591704105E-4</v>
      </c>
    </row>
    <row r="62" spans="2:12">
      <c r="B62" s="76" t="s">
        <v>3089</v>
      </c>
      <c r="C62" s="73">
        <v>30385000</v>
      </c>
      <c r="D62" s="73">
        <v>85</v>
      </c>
      <c r="E62" s="73" t="s">
        <v>703</v>
      </c>
      <c r="F62" s="73" t="s">
        <v>660</v>
      </c>
      <c r="G62" s="86" t="s">
        <v>133</v>
      </c>
      <c r="H62" s="87"/>
      <c r="I62" s="87"/>
      <c r="J62" s="83">
        <v>24077.976237053004</v>
      </c>
      <c r="K62" s="84">
        <f>IFERROR(J62/$J$10,0)</f>
        <v>3.4074019078088269E-2</v>
      </c>
      <c r="L62" s="84">
        <f>J62/'סכום נכסי הקרן'!$C$42</f>
        <v>4.1984446808784161E-3</v>
      </c>
    </row>
    <row r="63" spans="2:12">
      <c r="B63" s="119"/>
      <c r="C63" s="119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2:12">
      <c r="B64" s="119"/>
      <c r="C64" s="119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2:12">
      <c r="B65" s="119"/>
      <c r="C65" s="119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2:12">
      <c r="B66" s="121" t="s">
        <v>224</v>
      </c>
      <c r="C66" s="119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>
      <c r="B67" s="122"/>
      <c r="C67" s="119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2:12">
      <c r="B68" s="119"/>
      <c r="C68" s="119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2:12">
      <c r="B69" s="119"/>
      <c r="C69" s="119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2:12">
      <c r="B70" s="119"/>
      <c r="C70" s="119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2:12">
      <c r="B71" s="119"/>
      <c r="C71" s="119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2:12">
      <c r="B72" s="119"/>
      <c r="C72" s="119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2:12">
      <c r="B73" s="119"/>
      <c r="C73" s="119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2:12">
      <c r="B74" s="119"/>
      <c r="C74" s="119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2:12">
      <c r="B75" s="119"/>
      <c r="C75" s="119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2:12">
      <c r="B76" s="119"/>
      <c r="C76" s="119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2:12"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2:12"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2:12"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</row>
    <row r="80" spans="2:12">
      <c r="B80" s="119"/>
      <c r="C80" s="119"/>
      <c r="D80" s="120"/>
      <c r="E80" s="120"/>
      <c r="F80" s="120"/>
      <c r="G80" s="120"/>
      <c r="H80" s="120"/>
      <c r="I80" s="120"/>
      <c r="J80" s="120"/>
      <c r="K80" s="120"/>
      <c r="L80" s="120"/>
    </row>
    <row r="81" spans="2:12">
      <c r="B81" s="119"/>
      <c r="C81" s="119"/>
      <c r="D81" s="120"/>
      <c r="E81" s="120"/>
      <c r="F81" s="120"/>
      <c r="G81" s="120"/>
      <c r="H81" s="120"/>
      <c r="I81" s="120"/>
      <c r="J81" s="120"/>
      <c r="K81" s="120"/>
      <c r="L81" s="120"/>
    </row>
    <row r="82" spans="2:12">
      <c r="B82" s="119"/>
      <c r="C82" s="119"/>
      <c r="D82" s="120"/>
      <c r="E82" s="120"/>
      <c r="F82" s="120"/>
      <c r="G82" s="120"/>
      <c r="H82" s="120"/>
      <c r="I82" s="120"/>
      <c r="J82" s="120"/>
      <c r="K82" s="120"/>
      <c r="L82" s="120"/>
    </row>
    <row r="83" spans="2:12">
      <c r="B83" s="119"/>
      <c r="C83" s="119"/>
      <c r="D83" s="120"/>
      <c r="E83" s="120"/>
      <c r="F83" s="120"/>
      <c r="G83" s="120"/>
      <c r="H83" s="120"/>
      <c r="I83" s="120"/>
      <c r="J83" s="120"/>
      <c r="K83" s="120"/>
      <c r="L83" s="120"/>
    </row>
    <row r="84" spans="2:12">
      <c r="B84" s="119"/>
      <c r="C84" s="119"/>
      <c r="D84" s="120"/>
      <c r="E84" s="120"/>
      <c r="F84" s="120"/>
      <c r="G84" s="120"/>
      <c r="H84" s="120"/>
      <c r="I84" s="120"/>
      <c r="J84" s="120"/>
      <c r="K84" s="120"/>
      <c r="L84" s="120"/>
    </row>
    <row r="85" spans="2:12"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2:12"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</row>
    <row r="87" spans="2:12"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2:12"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2:12"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</row>
    <row r="90" spans="2:12"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2:12"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2:12"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2:12"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2:12"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2:12"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2:12"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2:12"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</row>
    <row r="98" spans="2:12"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</row>
    <row r="99" spans="2:12"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</row>
    <row r="100" spans="2:12"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</row>
    <row r="101" spans="2:12"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</row>
    <row r="102" spans="2:12"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</row>
    <row r="103" spans="2:12"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</row>
    <row r="104" spans="2:12"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2:12"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</row>
    <row r="106" spans="2:12"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2:12"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2:12"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</row>
    <row r="109" spans="2:12"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2:12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3.57031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8802</v>
      </c>
    </row>
    <row r="6" spans="2:11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ht="26.25" customHeight="1">
      <c r="B7" s="157" t="s">
        <v>102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-28983.129280954003</v>
      </c>
      <c r="J11" s="78">
        <f>IFERROR(I11/$I$11,0)</f>
        <v>1</v>
      </c>
      <c r="K11" s="78">
        <f>I11/'סכום נכסי הקרן'!$C$42</f>
        <v>-5.0537496908721171E-3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-32149.174265910999</v>
      </c>
      <c r="J12" s="81">
        <f t="shared" ref="J12:J75" si="0">IFERROR(I12/$I$11,0)</f>
        <v>1.1092375138055757</v>
      </c>
      <c r="K12" s="81">
        <f>I12/'סכום נכסי הקרן'!$C$42</f>
        <v>-5.6058087424986835E-3</v>
      </c>
    </row>
    <row r="13" spans="2:11">
      <c r="B13" s="92" t="s">
        <v>193</v>
      </c>
      <c r="C13" s="71"/>
      <c r="D13" s="71"/>
      <c r="E13" s="71"/>
      <c r="F13" s="71"/>
      <c r="G13" s="80"/>
      <c r="H13" s="82"/>
      <c r="I13" s="80">
        <v>649.85915149200014</v>
      </c>
      <c r="J13" s="81">
        <f t="shared" si="0"/>
        <v>-2.2421980221405874E-2</v>
      </c>
      <c r="K13" s="81">
        <f>I13/'סכום נכסי הקרן'!$C$42</f>
        <v>1.1331507561267067E-4</v>
      </c>
    </row>
    <row r="14" spans="2:11">
      <c r="B14" s="76" t="s">
        <v>2385</v>
      </c>
      <c r="C14" s="73" t="s">
        <v>2386</v>
      </c>
      <c r="D14" s="86" t="s">
        <v>528</v>
      </c>
      <c r="E14" s="86" t="s">
        <v>134</v>
      </c>
      <c r="F14" s="95">
        <v>44952</v>
      </c>
      <c r="G14" s="83">
        <v>1862304.6952190003</v>
      </c>
      <c r="H14" s="85">
        <v>-35.132581999999999</v>
      </c>
      <c r="I14" s="83">
        <v>-654.27572386200018</v>
      </c>
      <c r="J14" s="84">
        <f t="shared" si="0"/>
        <v>2.2574364469745214E-2</v>
      </c>
      <c r="K14" s="84">
        <f>I14/'סכום נכסי הקרן'!$C$42</f>
        <v>-1.1408518746060938E-4</v>
      </c>
    </row>
    <row r="15" spans="2:11">
      <c r="B15" s="76" t="s">
        <v>925</v>
      </c>
      <c r="C15" s="73" t="s">
        <v>2387</v>
      </c>
      <c r="D15" s="86" t="s">
        <v>528</v>
      </c>
      <c r="E15" s="86" t="s">
        <v>134</v>
      </c>
      <c r="F15" s="95">
        <v>44952</v>
      </c>
      <c r="G15" s="83">
        <v>3099579.0946570002</v>
      </c>
      <c r="H15" s="85">
        <v>-6.1673660000000003</v>
      </c>
      <c r="I15" s="83">
        <v>-191.16239514400007</v>
      </c>
      <c r="J15" s="84">
        <f t="shared" si="0"/>
        <v>6.595643737807866E-3</v>
      </c>
      <c r="K15" s="84">
        <f>I15/'סכום נכסי הקרן'!$C$42</f>
        <v>-3.3332732501049121E-5</v>
      </c>
    </row>
    <row r="16" spans="2:11" s="6" customFormat="1">
      <c r="B16" s="76" t="s">
        <v>938</v>
      </c>
      <c r="C16" s="73" t="s">
        <v>2388</v>
      </c>
      <c r="D16" s="86" t="s">
        <v>528</v>
      </c>
      <c r="E16" s="86" t="s">
        <v>134</v>
      </c>
      <c r="F16" s="95">
        <v>44882</v>
      </c>
      <c r="G16" s="83">
        <v>837842.66995600017</v>
      </c>
      <c r="H16" s="85">
        <v>1.585175</v>
      </c>
      <c r="I16" s="83">
        <v>13.281274399000001</v>
      </c>
      <c r="J16" s="84">
        <f t="shared" si="0"/>
        <v>-4.5824156081474845E-4</v>
      </c>
      <c r="K16" s="84">
        <f>I16/'סכום נכסי הקרן'!$C$42</f>
        <v>2.3158381463122917E-6</v>
      </c>
    </row>
    <row r="17" spans="2:11" s="6" customFormat="1">
      <c r="B17" s="76" t="s">
        <v>938</v>
      </c>
      <c r="C17" s="73" t="s">
        <v>2389</v>
      </c>
      <c r="D17" s="86" t="s">
        <v>528</v>
      </c>
      <c r="E17" s="86" t="s">
        <v>134</v>
      </c>
      <c r="F17" s="95">
        <v>44965</v>
      </c>
      <c r="G17" s="83">
        <v>871039.41134400014</v>
      </c>
      <c r="H17" s="85">
        <v>2.1349860000000001</v>
      </c>
      <c r="I17" s="83">
        <v>18.596571993000005</v>
      </c>
      <c r="J17" s="84">
        <f t="shared" si="0"/>
        <v>-6.4163437331870752E-4</v>
      </c>
      <c r="K17" s="84">
        <f>I17/'סכום נכסי הקרן'!$C$42</f>
        <v>3.2426595158123432E-6</v>
      </c>
    </row>
    <row r="18" spans="2:11" s="6" customFormat="1">
      <c r="B18" s="76" t="s">
        <v>1053</v>
      </c>
      <c r="C18" s="73" t="s">
        <v>2390</v>
      </c>
      <c r="D18" s="86" t="s">
        <v>528</v>
      </c>
      <c r="E18" s="86" t="s">
        <v>134</v>
      </c>
      <c r="F18" s="95">
        <v>44965</v>
      </c>
      <c r="G18" s="83">
        <v>744907.18074000021</v>
      </c>
      <c r="H18" s="85">
        <v>19.151985</v>
      </c>
      <c r="I18" s="83">
        <v>142.66451189400001</v>
      </c>
      <c r="J18" s="84">
        <f t="shared" si="0"/>
        <v>-4.9223294873045574E-3</v>
      </c>
      <c r="K18" s="84">
        <f>I18/'סכום נכסי הקרן'!$C$42</f>
        <v>2.4876221124836114E-5</v>
      </c>
    </row>
    <row r="19" spans="2:11">
      <c r="B19" s="76" t="s">
        <v>1053</v>
      </c>
      <c r="C19" s="73" t="s">
        <v>2391</v>
      </c>
      <c r="D19" s="86" t="s">
        <v>528</v>
      </c>
      <c r="E19" s="86" t="s">
        <v>134</v>
      </c>
      <c r="F19" s="95">
        <v>44952</v>
      </c>
      <c r="G19" s="83">
        <v>2144653.6609960003</v>
      </c>
      <c r="H19" s="85">
        <v>31.591823000000002</v>
      </c>
      <c r="I19" s="83">
        <v>677.53518785300014</v>
      </c>
      <c r="J19" s="84">
        <f t="shared" si="0"/>
        <v>-2.3376881815802966E-2</v>
      </c>
      <c r="K19" s="84">
        <f>I19/'סכום נכסי הקרן'!$C$42</f>
        <v>1.1814090925016826E-4</v>
      </c>
    </row>
    <row r="20" spans="2:11">
      <c r="B20" s="76" t="s">
        <v>951</v>
      </c>
      <c r="C20" s="73" t="s">
        <v>2392</v>
      </c>
      <c r="D20" s="86" t="s">
        <v>528</v>
      </c>
      <c r="E20" s="86" t="s">
        <v>134</v>
      </c>
      <c r="F20" s="95">
        <v>45091</v>
      </c>
      <c r="G20" s="83">
        <v>1824955.2761300001</v>
      </c>
      <c r="H20" s="85">
        <v>14.614584000000001</v>
      </c>
      <c r="I20" s="83">
        <v>266.70962778600011</v>
      </c>
      <c r="J20" s="84">
        <f t="shared" si="0"/>
        <v>-9.2022371083741433E-3</v>
      </c>
      <c r="K20" s="84">
        <f>I20/'סכום נכסי הקרן'!$C$42</f>
        <v>4.6505802941777753E-5</v>
      </c>
    </row>
    <row r="21" spans="2:11">
      <c r="B21" s="76" t="s">
        <v>970</v>
      </c>
      <c r="C21" s="73" t="s">
        <v>2393</v>
      </c>
      <c r="D21" s="86" t="s">
        <v>528</v>
      </c>
      <c r="E21" s="86" t="s">
        <v>134</v>
      </c>
      <c r="F21" s="95">
        <v>44917</v>
      </c>
      <c r="G21" s="83">
        <v>2950356.7442180007</v>
      </c>
      <c r="H21" s="85">
        <v>4.195055</v>
      </c>
      <c r="I21" s="83">
        <v>123.76907690900001</v>
      </c>
      <c r="J21" s="84">
        <f t="shared" si="0"/>
        <v>-4.2703834947986005E-3</v>
      </c>
      <c r="K21" s="84">
        <f>I21/'סכום נכסי הקרן'!$C$42</f>
        <v>2.1581449266743818E-5</v>
      </c>
    </row>
    <row r="22" spans="2:11">
      <c r="B22" s="76" t="s">
        <v>970</v>
      </c>
      <c r="C22" s="73" t="s">
        <v>2394</v>
      </c>
      <c r="D22" s="86" t="s">
        <v>528</v>
      </c>
      <c r="E22" s="86" t="s">
        <v>134</v>
      </c>
      <c r="F22" s="95">
        <v>45043</v>
      </c>
      <c r="G22" s="83">
        <v>2431478.58996</v>
      </c>
      <c r="H22" s="85">
        <v>10.394539999999999</v>
      </c>
      <c r="I22" s="83">
        <v>252.74101966400002</v>
      </c>
      <c r="J22" s="84">
        <f t="shared" si="0"/>
        <v>-8.7202805885452286E-3</v>
      </c>
      <c r="K22" s="84">
        <f>I22/'סכום נכסי הקרן'!$C$42</f>
        <v>4.4070115328678577E-5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92" t="s">
        <v>2374</v>
      </c>
      <c r="C24" s="71"/>
      <c r="D24" s="71"/>
      <c r="E24" s="71"/>
      <c r="F24" s="71"/>
      <c r="G24" s="80"/>
      <c r="H24" s="82"/>
      <c r="I24" s="80">
        <v>-38560.828328178999</v>
      </c>
      <c r="J24" s="81">
        <f t="shared" si="0"/>
        <v>1.3304577278175029</v>
      </c>
      <c r="K24" s="81">
        <f>I24/'סכום נכסי הקרן'!$C$42</f>
        <v>-6.7238003306761248E-3</v>
      </c>
    </row>
    <row r="25" spans="2:11">
      <c r="B25" s="76" t="s">
        <v>2395</v>
      </c>
      <c r="C25" s="73" t="s">
        <v>2396</v>
      </c>
      <c r="D25" s="86" t="s">
        <v>528</v>
      </c>
      <c r="E25" s="86" t="s">
        <v>133</v>
      </c>
      <c r="F25" s="95">
        <v>44951</v>
      </c>
      <c r="G25" s="83">
        <v>2545399.6652000006</v>
      </c>
      <c r="H25" s="85">
        <v>-15.460433999999999</v>
      </c>
      <c r="I25" s="83">
        <v>-393.52982870500006</v>
      </c>
      <c r="J25" s="84">
        <f t="shared" si="0"/>
        <v>1.357789301804635E-2</v>
      </c>
      <c r="K25" s="84">
        <f>I25/'סכום נכסי הקרן'!$C$42</f>
        <v>-6.8619272642646417E-5</v>
      </c>
    </row>
    <row r="26" spans="2:11">
      <c r="B26" s="76" t="s">
        <v>2395</v>
      </c>
      <c r="C26" s="73" t="s">
        <v>2397</v>
      </c>
      <c r="D26" s="86" t="s">
        <v>528</v>
      </c>
      <c r="E26" s="86" t="s">
        <v>133</v>
      </c>
      <c r="F26" s="95">
        <v>44951</v>
      </c>
      <c r="G26" s="83">
        <v>954935.23170000012</v>
      </c>
      <c r="H26" s="85">
        <v>-15.460433999999999</v>
      </c>
      <c r="I26" s="83">
        <v>-147.63712872000005</v>
      </c>
      <c r="J26" s="84">
        <f t="shared" si="0"/>
        <v>5.0938988433184276E-3</v>
      </c>
      <c r="K26" s="84">
        <f>I26/'סכום נכסי הקרן'!$C$42</f>
        <v>-2.5743289704754341E-5</v>
      </c>
    </row>
    <row r="27" spans="2:11">
      <c r="B27" s="76" t="s">
        <v>2398</v>
      </c>
      <c r="C27" s="73" t="s">
        <v>2399</v>
      </c>
      <c r="D27" s="86" t="s">
        <v>528</v>
      </c>
      <c r="E27" s="86" t="s">
        <v>133</v>
      </c>
      <c r="F27" s="95">
        <v>44951</v>
      </c>
      <c r="G27" s="83">
        <v>2909028.1888000006</v>
      </c>
      <c r="H27" s="85">
        <v>-15.460433999999999</v>
      </c>
      <c r="I27" s="83">
        <v>-449.74837578800009</v>
      </c>
      <c r="J27" s="84">
        <f t="shared" si="0"/>
        <v>1.5517592024942182E-2</v>
      </c>
      <c r="K27" s="84">
        <f>I27/'סכום נכסי הקרן'!$C$42</f>
        <v>-7.842202589913119E-5</v>
      </c>
    </row>
    <row r="28" spans="2:11">
      <c r="B28" s="76" t="s">
        <v>2400</v>
      </c>
      <c r="C28" s="73" t="s">
        <v>2401</v>
      </c>
      <c r="D28" s="86" t="s">
        <v>528</v>
      </c>
      <c r="E28" s="86" t="s">
        <v>133</v>
      </c>
      <c r="F28" s="95">
        <v>44951</v>
      </c>
      <c r="G28" s="83">
        <v>3150509.5068300003</v>
      </c>
      <c r="H28" s="85">
        <v>-15.408134</v>
      </c>
      <c r="I28" s="83">
        <v>-485.43472596900006</v>
      </c>
      <c r="J28" s="84">
        <f t="shared" si="0"/>
        <v>1.6748872120168165E-2</v>
      </c>
      <c r="K28" s="84">
        <f>I28/'סכום נכסי הקרן'!$C$42</f>
        <v>-8.4644607299756475E-5</v>
      </c>
    </row>
    <row r="29" spans="2:11">
      <c r="B29" s="76" t="s">
        <v>2400</v>
      </c>
      <c r="C29" s="73" t="s">
        <v>2402</v>
      </c>
      <c r="D29" s="86" t="s">
        <v>528</v>
      </c>
      <c r="E29" s="86" t="s">
        <v>133</v>
      </c>
      <c r="F29" s="95">
        <v>44951</v>
      </c>
      <c r="G29" s="83">
        <v>5456899.649100001</v>
      </c>
      <c r="H29" s="85">
        <v>-15.408134</v>
      </c>
      <c r="I29" s="83">
        <v>-840.80640939299997</v>
      </c>
      <c r="J29" s="84">
        <f t="shared" si="0"/>
        <v>2.9010201115361556E-2</v>
      </c>
      <c r="K29" s="84">
        <f>I29/'סכום נכסי הקרן'!$C$42</f>
        <v>-1.4661029491889641E-4</v>
      </c>
    </row>
    <row r="30" spans="2:11">
      <c r="B30" s="76" t="s">
        <v>2403</v>
      </c>
      <c r="C30" s="73" t="s">
        <v>2404</v>
      </c>
      <c r="D30" s="86" t="s">
        <v>528</v>
      </c>
      <c r="E30" s="86" t="s">
        <v>133</v>
      </c>
      <c r="F30" s="95">
        <v>44950</v>
      </c>
      <c r="G30" s="83">
        <v>2883846.6997200008</v>
      </c>
      <c r="H30" s="85">
        <v>-14.7034</v>
      </c>
      <c r="I30" s="83">
        <v>-424.02351391600001</v>
      </c>
      <c r="J30" s="84">
        <f t="shared" si="0"/>
        <v>1.4630011473420959E-2</v>
      </c>
      <c r="K30" s="84">
        <f>I30/'סכום נכסי הקרן'!$C$42</f>
        <v>-7.3936415961256696E-5</v>
      </c>
    </row>
    <row r="31" spans="2:11">
      <c r="B31" s="76" t="s">
        <v>2405</v>
      </c>
      <c r="C31" s="73" t="s">
        <v>2406</v>
      </c>
      <c r="D31" s="86" t="s">
        <v>528</v>
      </c>
      <c r="E31" s="86" t="s">
        <v>133</v>
      </c>
      <c r="F31" s="95">
        <v>44950</v>
      </c>
      <c r="G31" s="83">
        <v>4397554.1837760005</v>
      </c>
      <c r="H31" s="85">
        <v>-14.572735</v>
      </c>
      <c r="I31" s="83">
        <v>-640.84390696500009</v>
      </c>
      <c r="J31" s="84">
        <f t="shared" si="0"/>
        <v>2.2110928766623027E-2</v>
      </c>
      <c r="K31" s="84">
        <f>I31/'סכום נכסי הקרן'!$C$42</f>
        <v>-1.1174309941921654E-4</v>
      </c>
    </row>
    <row r="32" spans="2:11">
      <c r="B32" s="76" t="s">
        <v>2407</v>
      </c>
      <c r="C32" s="73" t="s">
        <v>2408</v>
      </c>
      <c r="D32" s="86" t="s">
        <v>528</v>
      </c>
      <c r="E32" s="86" t="s">
        <v>133</v>
      </c>
      <c r="F32" s="95">
        <v>44950</v>
      </c>
      <c r="G32" s="83">
        <v>2565393.7411200004</v>
      </c>
      <c r="H32" s="85">
        <v>-14.565866</v>
      </c>
      <c r="I32" s="83">
        <v>-373.67181181200004</v>
      </c>
      <c r="J32" s="84">
        <f t="shared" si="0"/>
        <v>1.2892735225024685E-2</v>
      </c>
      <c r="K32" s="84">
        <f>I32/'סכום נכסי הקרן'!$C$42</f>
        <v>-6.515665665796456E-5</v>
      </c>
    </row>
    <row r="33" spans="2:11">
      <c r="B33" s="76" t="s">
        <v>2409</v>
      </c>
      <c r="C33" s="73" t="s">
        <v>2410</v>
      </c>
      <c r="D33" s="86" t="s">
        <v>528</v>
      </c>
      <c r="E33" s="86" t="s">
        <v>133</v>
      </c>
      <c r="F33" s="95">
        <v>44952</v>
      </c>
      <c r="G33" s="83">
        <v>3448261.8249090002</v>
      </c>
      <c r="H33" s="85">
        <v>-14.445479000000001</v>
      </c>
      <c r="I33" s="83">
        <v>-498.11793176000009</v>
      </c>
      <c r="J33" s="84">
        <f t="shared" si="0"/>
        <v>1.7186478621110581E-2</v>
      </c>
      <c r="K33" s="84">
        <f>I33/'סכום נכסי הקרן'!$C$42</f>
        <v>-8.6856161018617856E-5</v>
      </c>
    </row>
    <row r="34" spans="2:11">
      <c r="B34" s="76" t="s">
        <v>2411</v>
      </c>
      <c r="C34" s="73" t="s">
        <v>2412</v>
      </c>
      <c r="D34" s="86" t="s">
        <v>528</v>
      </c>
      <c r="E34" s="86" t="s">
        <v>133</v>
      </c>
      <c r="F34" s="95">
        <v>44952</v>
      </c>
      <c r="G34" s="83">
        <v>6971560.7576000011</v>
      </c>
      <c r="H34" s="85">
        <v>-14.418067000000001</v>
      </c>
      <c r="I34" s="83">
        <v>-1005.164282498</v>
      </c>
      <c r="J34" s="84">
        <f t="shared" si="0"/>
        <v>3.4681012969794624E-2</v>
      </c>
      <c r="K34" s="84">
        <f>I34/'סכום נכסי הקרן'!$C$42</f>
        <v>-1.7526915857523146E-4</v>
      </c>
    </row>
    <row r="35" spans="2:11">
      <c r="B35" s="76" t="s">
        <v>2413</v>
      </c>
      <c r="C35" s="73" t="s">
        <v>2414</v>
      </c>
      <c r="D35" s="86" t="s">
        <v>528</v>
      </c>
      <c r="E35" s="86" t="s">
        <v>133</v>
      </c>
      <c r="F35" s="95">
        <v>44952</v>
      </c>
      <c r="G35" s="83">
        <v>3523843.8261890006</v>
      </c>
      <c r="H35" s="85">
        <v>-14.37355</v>
      </c>
      <c r="I35" s="83">
        <v>-506.50145724100008</v>
      </c>
      <c r="J35" s="84">
        <f t="shared" si="0"/>
        <v>1.7475733980658978E-2</v>
      </c>
      <c r="K35" s="84">
        <f>I35/'סכום נכסי הקרן'!$C$42</f>
        <v>-8.8317985202518662E-5</v>
      </c>
    </row>
    <row r="36" spans="2:11">
      <c r="B36" s="76" t="s">
        <v>2415</v>
      </c>
      <c r="C36" s="73" t="s">
        <v>2416</v>
      </c>
      <c r="D36" s="86" t="s">
        <v>528</v>
      </c>
      <c r="E36" s="86" t="s">
        <v>133</v>
      </c>
      <c r="F36" s="95">
        <v>44959</v>
      </c>
      <c r="G36" s="83">
        <v>4595631.758758001</v>
      </c>
      <c r="H36" s="85">
        <v>-13.245649</v>
      </c>
      <c r="I36" s="83">
        <v>-608.72125123700016</v>
      </c>
      <c r="J36" s="84">
        <f t="shared" si="0"/>
        <v>2.1002606217438907E-2</v>
      </c>
      <c r="K36" s="84">
        <f>I36/'סכום נכסי הקרן'!$C$42</f>
        <v>-1.0614191467889068E-4</v>
      </c>
    </row>
    <row r="37" spans="2:11">
      <c r="B37" s="76" t="s">
        <v>2417</v>
      </c>
      <c r="C37" s="73" t="s">
        <v>2418</v>
      </c>
      <c r="D37" s="86" t="s">
        <v>528</v>
      </c>
      <c r="E37" s="86" t="s">
        <v>133</v>
      </c>
      <c r="F37" s="95">
        <v>44959</v>
      </c>
      <c r="G37" s="83">
        <v>887713.70576000016</v>
      </c>
      <c r="H37" s="85">
        <v>-13.232222999999999</v>
      </c>
      <c r="I37" s="83">
        <v>-117.46425977400004</v>
      </c>
      <c r="J37" s="84">
        <f t="shared" si="0"/>
        <v>4.052849457190622E-3</v>
      </c>
      <c r="K37" s="84">
        <f>I37/'סכום נכסי הקרן'!$C$42</f>
        <v>-2.0482086691428333E-5</v>
      </c>
    </row>
    <row r="38" spans="2:11">
      <c r="B38" s="76" t="s">
        <v>2419</v>
      </c>
      <c r="C38" s="73" t="s">
        <v>2420</v>
      </c>
      <c r="D38" s="86" t="s">
        <v>528</v>
      </c>
      <c r="E38" s="86" t="s">
        <v>133</v>
      </c>
      <c r="F38" s="95">
        <v>44959</v>
      </c>
      <c r="G38" s="83">
        <v>3709560.2285200004</v>
      </c>
      <c r="H38" s="85">
        <v>-13.141683</v>
      </c>
      <c r="I38" s="83">
        <v>-487.49865047300011</v>
      </c>
      <c r="J38" s="84">
        <f t="shared" si="0"/>
        <v>1.6820083357712356E-2</v>
      </c>
      <c r="K38" s="84">
        <f>I38/'סכום נכסי הקרן'!$C$42</f>
        <v>-8.5004491069482063E-5</v>
      </c>
    </row>
    <row r="39" spans="2:11">
      <c r="B39" s="76" t="s">
        <v>2419</v>
      </c>
      <c r="C39" s="73" t="s">
        <v>2421</v>
      </c>
      <c r="D39" s="86" t="s">
        <v>528</v>
      </c>
      <c r="E39" s="86" t="s">
        <v>133</v>
      </c>
      <c r="F39" s="95">
        <v>44959</v>
      </c>
      <c r="G39" s="83">
        <v>2597808.4969840003</v>
      </c>
      <c r="H39" s="85">
        <v>-13.141683</v>
      </c>
      <c r="I39" s="83">
        <v>-341.39576080500007</v>
      </c>
      <c r="J39" s="84">
        <f t="shared" si="0"/>
        <v>1.177912010451353E-2</v>
      </c>
      <c r="K39" s="84">
        <f>I39/'סכום נכסי הקרן'!$C$42</f>
        <v>-5.9528724586930797E-5</v>
      </c>
    </row>
    <row r="40" spans="2:11">
      <c r="B40" s="76" t="s">
        <v>2422</v>
      </c>
      <c r="C40" s="73" t="s">
        <v>2423</v>
      </c>
      <c r="D40" s="86" t="s">
        <v>528</v>
      </c>
      <c r="E40" s="86" t="s">
        <v>133</v>
      </c>
      <c r="F40" s="95">
        <v>44958</v>
      </c>
      <c r="G40" s="83">
        <v>1956895.9748100003</v>
      </c>
      <c r="H40" s="85">
        <v>-12.652526</v>
      </c>
      <c r="I40" s="83">
        <v>-247.59677760800002</v>
      </c>
      <c r="J40" s="84">
        <f t="shared" si="0"/>
        <v>8.5427896762930288E-3</v>
      </c>
      <c r="K40" s="84">
        <f>I40/'סכום נכסי הקרן'!$C$42</f>
        <v>-4.3173120685751406E-5</v>
      </c>
    </row>
    <row r="41" spans="2:11">
      <c r="B41" s="76" t="s">
        <v>2422</v>
      </c>
      <c r="C41" s="73" t="s">
        <v>2424</v>
      </c>
      <c r="D41" s="86" t="s">
        <v>528</v>
      </c>
      <c r="E41" s="86" t="s">
        <v>133</v>
      </c>
      <c r="F41" s="95">
        <v>44958</v>
      </c>
      <c r="G41" s="83">
        <v>5365179.5722560007</v>
      </c>
      <c r="H41" s="85">
        <v>-12.652526</v>
      </c>
      <c r="I41" s="83">
        <v>-678.83075573099995</v>
      </c>
      <c r="J41" s="84">
        <f t="shared" si="0"/>
        <v>2.3421582574835609E-2</v>
      </c>
      <c r="K41" s="84">
        <f>I41/'סכום נכסי הקרן'!$C$42</f>
        <v>-1.1836681569731122E-4</v>
      </c>
    </row>
    <row r="42" spans="2:11">
      <c r="B42" s="76" t="s">
        <v>2425</v>
      </c>
      <c r="C42" s="73" t="s">
        <v>2426</v>
      </c>
      <c r="D42" s="86" t="s">
        <v>528</v>
      </c>
      <c r="E42" s="86" t="s">
        <v>133</v>
      </c>
      <c r="F42" s="95">
        <v>44958</v>
      </c>
      <c r="G42" s="83">
        <v>3749393.2825440005</v>
      </c>
      <c r="H42" s="85">
        <v>-12.602724</v>
      </c>
      <c r="I42" s="83">
        <v>-472.52569119300006</v>
      </c>
      <c r="J42" s="84">
        <f t="shared" si="0"/>
        <v>1.6303473880010463E-2</v>
      </c>
      <c r="K42" s="84">
        <f>I42/'סכום נכסי הקרן'!$C$42</f>
        <v>-8.2393676081244518E-5</v>
      </c>
    </row>
    <row r="43" spans="2:11">
      <c r="B43" s="76" t="s">
        <v>2425</v>
      </c>
      <c r="C43" s="73" t="s">
        <v>2427</v>
      </c>
      <c r="D43" s="86" t="s">
        <v>528</v>
      </c>
      <c r="E43" s="86" t="s">
        <v>133</v>
      </c>
      <c r="F43" s="95">
        <v>44958</v>
      </c>
      <c r="G43" s="83">
        <v>3354720.3097200003</v>
      </c>
      <c r="H43" s="85">
        <v>-12.602724</v>
      </c>
      <c r="I43" s="83">
        <v>-422.78614513500008</v>
      </c>
      <c r="J43" s="84">
        <f t="shared" si="0"/>
        <v>1.4587318747973501E-2</v>
      </c>
      <c r="K43" s="84">
        <f>I43/'סכום נכסי הקרן'!$C$42</f>
        <v>-7.3720657613224121E-5</v>
      </c>
    </row>
    <row r="44" spans="2:11">
      <c r="B44" s="76" t="s">
        <v>2428</v>
      </c>
      <c r="C44" s="73" t="s">
        <v>2429</v>
      </c>
      <c r="D44" s="86" t="s">
        <v>528</v>
      </c>
      <c r="E44" s="86" t="s">
        <v>133</v>
      </c>
      <c r="F44" s="95">
        <v>44958</v>
      </c>
      <c r="G44" s="83">
        <v>2758569.471775</v>
      </c>
      <c r="H44" s="85">
        <v>-12.592769000000001</v>
      </c>
      <c r="I44" s="83">
        <v>-347.380280019</v>
      </c>
      <c r="J44" s="84">
        <f t="shared" si="0"/>
        <v>1.1985602957209929E-2</v>
      </c>
      <c r="K44" s="84">
        <f>I44/'סכום נכסי הקרן'!$C$42</f>
        <v>-6.0572237239915615E-5</v>
      </c>
    </row>
    <row r="45" spans="2:11">
      <c r="B45" s="76" t="s">
        <v>2428</v>
      </c>
      <c r="C45" s="73" t="s">
        <v>2430</v>
      </c>
      <c r="D45" s="86" t="s">
        <v>528</v>
      </c>
      <c r="E45" s="86" t="s">
        <v>133</v>
      </c>
      <c r="F45" s="95">
        <v>44958</v>
      </c>
      <c r="G45" s="83">
        <v>4463958.0879600011</v>
      </c>
      <c r="H45" s="85">
        <v>-12.592769000000001</v>
      </c>
      <c r="I45" s="83">
        <v>-562.13592833100017</v>
      </c>
      <c r="J45" s="84">
        <f t="shared" si="0"/>
        <v>1.9395280712507557E-2</v>
      </c>
      <c r="K45" s="84">
        <f>I45/'סכום נכסי הקרן'!$C$42</f>
        <v>-9.8018893905213003E-5</v>
      </c>
    </row>
    <row r="46" spans="2:11">
      <c r="B46" s="76" t="s">
        <v>2431</v>
      </c>
      <c r="C46" s="73" t="s">
        <v>2432</v>
      </c>
      <c r="D46" s="86" t="s">
        <v>528</v>
      </c>
      <c r="E46" s="86" t="s">
        <v>133</v>
      </c>
      <c r="F46" s="95">
        <v>44963</v>
      </c>
      <c r="G46" s="83">
        <v>3356203.3867800003</v>
      </c>
      <c r="H46" s="85">
        <v>-12.527127</v>
      </c>
      <c r="I46" s="83">
        <v>-420.43586743700001</v>
      </c>
      <c r="J46" s="84">
        <f t="shared" si="0"/>
        <v>1.4506227514683364E-2</v>
      </c>
      <c r="K46" s="84">
        <f>I46/'סכום נכסי הקרן'!$C$42</f>
        <v>-7.3310842818051652E-5</v>
      </c>
    </row>
    <row r="47" spans="2:11">
      <c r="B47" s="76" t="s">
        <v>2433</v>
      </c>
      <c r="C47" s="73" t="s">
        <v>2434</v>
      </c>
      <c r="D47" s="86" t="s">
        <v>528</v>
      </c>
      <c r="E47" s="86" t="s">
        <v>133</v>
      </c>
      <c r="F47" s="95">
        <v>44963</v>
      </c>
      <c r="G47" s="83">
        <v>8933441.3649600018</v>
      </c>
      <c r="H47" s="85">
        <v>-12.518561</v>
      </c>
      <c r="I47" s="83">
        <v>-1118.3382903750003</v>
      </c>
      <c r="J47" s="84">
        <f t="shared" si="0"/>
        <v>3.8585836592527845E-2</v>
      </c>
      <c r="K47" s="84">
        <f>I47/'סכום נכסי הקרן'!$C$42</f>
        <v>-1.9500315975152965E-4</v>
      </c>
    </row>
    <row r="48" spans="2:11">
      <c r="B48" s="76" t="s">
        <v>2435</v>
      </c>
      <c r="C48" s="73" t="s">
        <v>2436</v>
      </c>
      <c r="D48" s="86" t="s">
        <v>528</v>
      </c>
      <c r="E48" s="86" t="s">
        <v>133</v>
      </c>
      <c r="F48" s="95">
        <v>44963</v>
      </c>
      <c r="G48" s="83">
        <v>2985489.0505600004</v>
      </c>
      <c r="H48" s="85">
        <v>-12.444314</v>
      </c>
      <c r="I48" s="83">
        <v>-371.52361995199999</v>
      </c>
      <c r="J48" s="84">
        <f t="shared" si="0"/>
        <v>1.2818616525170846E-2</v>
      </c>
      <c r="K48" s="84">
        <f>I48/'סכום נכסי הקרן'!$C$42</f>
        <v>-6.4782079301490373E-5</v>
      </c>
    </row>
    <row r="49" spans="2:11">
      <c r="B49" s="76" t="s">
        <v>2437</v>
      </c>
      <c r="C49" s="73" t="s">
        <v>2438</v>
      </c>
      <c r="D49" s="86" t="s">
        <v>528</v>
      </c>
      <c r="E49" s="86" t="s">
        <v>133</v>
      </c>
      <c r="F49" s="95">
        <v>44963</v>
      </c>
      <c r="G49" s="83">
        <v>4631594.7296000011</v>
      </c>
      <c r="H49" s="85">
        <v>-12.345098</v>
      </c>
      <c r="I49" s="83">
        <v>-571.77490978200012</v>
      </c>
      <c r="J49" s="84">
        <f t="shared" si="0"/>
        <v>1.9727852856721607E-2</v>
      </c>
      <c r="K49" s="84">
        <f>I49/'סכום נכסי הקרן'!$C$42</f>
        <v>-9.9699630276227445E-5</v>
      </c>
    </row>
    <row r="50" spans="2:11">
      <c r="B50" s="76" t="s">
        <v>2439</v>
      </c>
      <c r="C50" s="73" t="s">
        <v>2440</v>
      </c>
      <c r="D50" s="86" t="s">
        <v>528</v>
      </c>
      <c r="E50" s="86" t="s">
        <v>133</v>
      </c>
      <c r="F50" s="95">
        <v>44964</v>
      </c>
      <c r="G50" s="83">
        <v>2792258.9078760003</v>
      </c>
      <c r="H50" s="85">
        <v>-11.543341</v>
      </c>
      <c r="I50" s="83">
        <v>-322.31998105400004</v>
      </c>
      <c r="J50" s="84">
        <f t="shared" si="0"/>
        <v>1.1120951707095674E-2</v>
      </c>
      <c r="K50" s="84">
        <f>I50/'סכום נכסי הקרן'!$C$42</f>
        <v>-5.6202506251938511E-5</v>
      </c>
    </row>
    <row r="51" spans="2:11">
      <c r="B51" s="76" t="s">
        <v>2441</v>
      </c>
      <c r="C51" s="73" t="s">
        <v>2442</v>
      </c>
      <c r="D51" s="86" t="s">
        <v>528</v>
      </c>
      <c r="E51" s="86" t="s">
        <v>133</v>
      </c>
      <c r="F51" s="95">
        <v>44964</v>
      </c>
      <c r="G51" s="83">
        <v>1801843.0772160003</v>
      </c>
      <c r="H51" s="85">
        <v>-11.540084</v>
      </c>
      <c r="I51" s="83">
        <v>-207.934204486</v>
      </c>
      <c r="J51" s="84">
        <f t="shared" si="0"/>
        <v>7.1743186344837527E-3</v>
      </c>
      <c r="K51" s="84">
        <f>I51/'סכום נכסי הקרן'!$C$42</f>
        <v>-3.6257210581240341E-5</v>
      </c>
    </row>
    <row r="52" spans="2:11">
      <c r="B52" s="76" t="s">
        <v>2443</v>
      </c>
      <c r="C52" s="73" t="s">
        <v>2444</v>
      </c>
      <c r="D52" s="86" t="s">
        <v>528</v>
      </c>
      <c r="E52" s="86" t="s">
        <v>133</v>
      </c>
      <c r="F52" s="95">
        <v>44964</v>
      </c>
      <c r="G52" s="83">
        <v>1505180.4010720002</v>
      </c>
      <c r="H52" s="85">
        <v>-11.504263999999999</v>
      </c>
      <c r="I52" s="83">
        <v>-173.15992754600003</v>
      </c>
      <c r="J52" s="84">
        <f t="shared" si="0"/>
        <v>5.9745076477918648E-3</v>
      </c>
      <c r="K52" s="84">
        <f>I52/'סכום נכסי הקרן'!$C$42</f>
        <v>-3.019366617814124E-5</v>
      </c>
    </row>
    <row r="53" spans="2:11">
      <c r="B53" s="76" t="s">
        <v>2443</v>
      </c>
      <c r="C53" s="73" t="s">
        <v>2445</v>
      </c>
      <c r="D53" s="86" t="s">
        <v>528</v>
      </c>
      <c r="E53" s="86" t="s">
        <v>133</v>
      </c>
      <c r="F53" s="95">
        <v>44964</v>
      </c>
      <c r="G53" s="83">
        <v>1802421.9065440001</v>
      </c>
      <c r="H53" s="85">
        <v>-11.504263999999999</v>
      </c>
      <c r="I53" s="83">
        <v>-207.35537515800004</v>
      </c>
      <c r="J53" s="84">
        <f t="shared" si="0"/>
        <v>7.1543473842302363E-3</v>
      </c>
      <c r="K53" s="84">
        <f>I53/'סכום נכסי הקרן'!$C$42</f>
        <v>-3.6156280881445297E-5</v>
      </c>
    </row>
    <row r="54" spans="2:11">
      <c r="B54" s="76" t="s">
        <v>2443</v>
      </c>
      <c r="C54" s="73" t="s">
        <v>2446</v>
      </c>
      <c r="D54" s="86" t="s">
        <v>528</v>
      </c>
      <c r="E54" s="86" t="s">
        <v>133</v>
      </c>
      <c r="F54" s="95">
        <v>44964</v>
      </c>
      <c r="G54" s="83">
        <v>1317599.0530280003</v>
      </c>
      <c r="H54" s="85">
        <v>-11.504263999999999</v>
      </c>
      <c r="I54" s="83">
        <v>-151.58007398700005</v>
      </c>
      <c r="J54" s="84">
        <f t="shared" si="0"/>
        <v>5.2299416159527498E-3</v>
      </c>
      <c r="K54" s="84">
        <f>I54/'סכום נכסי הקרן'!$C$42</f>
        <v>-2.6430815824900433E-5</v>
      </c>
    </row>
    <row r="55" spans="2:11">
      <c r="B55" s="76" t="s">
        <v>2447</v>
      </c>
      <c r="C55" s="73" t="s">
        <v>2448</v>
      </c>
      <c r="D55" s="86" t="s">
        <v>528</v>
      </c>
      <c r="E55" s="86" t="s">
        <v>133</v>
      </c>
      <c r="F55" s="95">
        <v>44964</v>
      </c>
      <c r="G55" s="83">
        <v>5408686.4825280011</v>
      </c>
      <c r="H55" s="85">
        <v>-11.474974</v>
      </c>
      <c r="I55" s="83">
        <v>-620.64536257900011</v>
      </c>
      <c r="J55" s="84">
        <f t="shared" si="0"/>
        <v>2.141402181119385E-2</v>
      </c>
      <c r="K55" s="84">
        <f>I55/'סכום נכסי הקרן'!$C$42</f>
        <v>-1.0822110610864969E-4</v>
      </c>
    </row>
    <row r="56" spans="2:11">
      <c r="B56" s="76" t="s">
        <v>2449</v>
      </c>
      <c r="C56" s="73" t="s">
        <v>2450</v>
      </c>
      <c r="D56" s="86" t="s">
        <v>528</v>
      </c>
      <c r="E56" s="86" t="s">
        <v>133</v>
      </c>
      <c r="F56" s="95">
        <v>44964</v>
      </c>
      <c r="G56" s="83">
        <v>2636834.1123880004</v>
      </c>
      <c r="H56" s="85">
        <v>-11.392704</v>
      </c>
      <c r="I56" s="83">
        <v>-300.40671811800007</v>
      </c>
      <c r="J56" s="84">
        <f t="shared" si="0"/>
        <v>1.0364882107999622E-2</v>
      </c>
      <c r="K56" s="84">
        <f>I56/'סכום נכסי הקרן'!$C$42</f>
        <v>-5.2381519749229026E-5</v>
      </c>
    </row>
    <row r="57" spans="2:11">
      <c r="B57" s="76" t="s">
        <v>2451</v>
      </c>
      <c r="C57" s="73" t="s">
        <v>2452</v>
      </c>
      <c r="D57" s="86" t="s">
        <v>528</v>
      </c>
      <c r="E57" s="86" t="s">
        <v>133</v>
      </c>
      <c r="F57" s="95">
        <v>44956</v>
      </c>
      <c r="G57" s="83">
        <v>3391302.8772000005</v>
      </c>
      <c r="H57" s="85">
        <v>-11.39711</v>
      </c>
      <c r="I57" s="83">
        <v>-386.51050341800004</v>
      </c>
      <c r="J57" s="84">
        <f t="shared" si="0"/>
        <v>1.3335706426703616E-2</v>
      </c>
      <c r="K57" s="84">
        <f>I57/'סכום נכסי הקרן'!$C$42</f>
        <v>-6.7395322231514706E-5</v>
      </c>
    </row>
    <row r="58" spans="2:11">
      <c r="B58" s="76" t="s">
        <v>2453</v>
      </c>
      <c r="C58" s="73" t="s">
        <v>2454</v>
      </c>
      <c r="D58" s="86" t="s">
        <v>528</v>
      </c>
      <c r="E58" s="86" t="s">
        <v>133</v>
      </c>
      <c r="F58" s="95">
        <v>44956</v>
      </c>
      <c r="G58" s="83">
        <v>1507245.7232000001</v>
      </c>
      <c r="H58" s="85">
        <v>-11.39711</v>
      </c>
      <c r="I58" s="83">
        <v>-171.78244601300003</v>
      </c>
      <c r="J58" s="84">
        <f t="shared" si="0"/>
        <v>5.9269806357964694E-3</v>
      </c>
      <c r="K58" s="84">
        <f>I58/'סכום נכסי הקרן'!$C$42</f>
        <v>-2.9953476555961433E-5</v>
      </c>
    </row>
    <row r="59" spans="2:11">
      <c r="B59" s="76" t="s">
        <v>2455</v>
      </c>
      <c r="C59" s="73" t="s">
        <v>2456</v>
      </c>
      <c r="D59" s="86" t="s">
        <v>528</v>
      </c>
      <c r="E59" s="86" t="s">
        <v>133</v>
      </c>
      <c r="F59" s="95">
        <v>44957</v>
      </c>
      <c r="G59" s="83">
        <v>11687965.523520002</v>
      </c>
      <c r="H59" s="85">
        <v>-11.327669999999999</v>
      </c>
      <c r="I59" s="83">
        <v>-1323.9741933960001</v>
      </c>
      <c r="J59" s="84">
        <f t="shared" si="0"/>
        <v>4.5680857320884172E-2</v>
      </c>
      <c r="K59" s="84">
        <f>I59/'סכום נכסי הקרן'!$C$42</f>
        <v>-2.3085961856419168E-4</v>
      </c>
    </row>
    <row r="60" spans="2:11">
      <c r="B60" s="76" t="s">
        <v>2457</v>
      </c>
      <c r="C60" s="73" t="s">
        <v>2458</v>
      </c>
      <c r="D60" s="86" t="s">
        <v>528</v>
      </c>
      <c r="E60" s="86" t="s">
        <v>133</v>
      </c>
      <c r="F60" s="95">
        <v>44964</v>
      </c>
      <c r="G60" s="83">
        <v>7721473.0264160009</v>
      </c>
      <c r="H60" s="85">
        <v>-11.292088</v>
      </c>
      <c r="I60" s="83">
        <v>-871.91549274600015</v>
      </c>
      <c r="J60" s="84">
        <f t="shared" si="0"/>
        <v>3.008355254858458E-2</v>
      </c>
      <c r="K60" s="84">
        <f>I60/'סכום נכסי הקרן'!$C$42</f>
        <v>-1.5203474439274441E-4</v>
      </c>
    </row>
    <row r="61" spans="2:11">
      <c r="B61" s="76" t="s">
        <v>2459</v>
      </c>
      <c r="C61" s="73" t="s">
        <v>2460</v>
      </c>
      <c r="D61" s="86" t="s">
        <v>528</v>
      </c>
      <c r="E61" s="86" t="s">
        <v>133</v>
      </c>
      <c r="F61" s="95">
        <v>44956</v>
      </c>
      <c r="G61" s="83">
        <v>3470202.5767920003</v>
      </c>
      <c r="H61" s="85">
        <v>-11.283555</v>
      </c>
      <c r="I61" s="83">
        <v>-391.56221235300006</v>
      </c>
      <c r="J61" s="84">
        <f t="shared" si="0"/>
        <v>1.351000468435655E-2</v>
      </c>
      <c r="K61" s="84">
        <f>I61/'סכום נכסי הקרן'!$C$42</f>
        <v>-6.8276181997247766E-5</v>
      </c>
    </row>
    <row r="62" spans="2:11">
      <c r="B62" s="76" t="s">
        <v>2461</v>
      </c>
      <c r="C62" s="73" t="s">
        <v>2462</v>
      </c>
      <c r="D62" s="86" t="s">
        <v>528</v>
      </c>
      <c r="E62" s="86" t="s">
        <v>133</v>
      </c>
      <c r="F62" s="95">
        <v>44956</v>
      </c>
      <c r="G62" s="83">
        <v>2715889.8097150004</v>
      </c>
      <c r="H62" s="85">
        <v>-11.280314000000001</v>
      </c>
      <c r="I62" s="83">
        <v>-306.36089482300008</v>
      </c>
      <c r="J62" s="84">
        <f t="shared" si="0"/>
        <v>1.0570318058247848E-2</v>
      </c>
      <c r="K62" s="84">
        <f>I62/'סכום נכסי הקרן'!$C$42</f>
        <v>-5.3419741619290025E-5</v>
      </c>
    </row>
    <row r="63" spans="2:11">
      <c r="B63" s="76" t="s">
        <v>2463</v>
      </c>
      <c r="C63" s="73" t="s">
        <v>2464</v>
      </c>
      <c r="D63" s="86" t="s">
        <v>528</v>
      </c>
      <c r="E63" s="86" t="s">
        <v>133</v>
      </c>
      <c r="F63" s="95">
        <v>44972</v>
      </c>
      <c r="G63" s="83">
        <v>3211976.5619200002</v>
      </c>
      <c r="H63" s="85">
        <v>-9.4944570000000006</v>
      </c>
      <c r="I63" s="83">
        <v>-304.95973995200001</v>
      </c>
      <c r="J63" s="84">
        <f t="shared" si="0"/>
        <v>1.0521974249081568E-2</v>
      </c>
      <c r="K63" s="84">
        <f>I63/'סכום נכסי הקרן'!$C$42</f>
        <v>-5.3175424108660353E-5</v>
      </c>
    </row>
    <row r="64" spans="2:11">
      <c r="B64" s="76" t="s">
        <v>2465</v>
      </c>
      <c r="C64" s="73" t="s">
        <v>2466</v>
      </c>
      <c r="D64" s="86" t="s">
        <v>528</v>
      </c>
      <c r="E64" s="86" t="s">
        <v>133</v>
      </c>
      <c r="F64" s="95">
        <v>44972</v>
      </c>
      <c r="G64" s="83">
        <v>1836467.5952000003</v>
      </c>
      <c r="H64" s="85">
        <v>-9.4317100000000007</v>
      </c>
      <c r="I64" s="83">
        <v>-173.21029150900003</v>
      </c>
      <c r="J64" s="84">
        <f t="shared" si="0"/>
        <v>5.9762453470758791E-3</v>
      </c>
      <c r="K64" s="84">
        <f>I64/'סכום נכסי הקרן'!$C$42</f>
        <v>-3.0202448075360652E-5</v>
      </c>
    </row>
    <row r="65" spans="2:11">
      <c r="B65" s="76" t="s">
        <v>2467</v>
      </c>
      <c r="C65" s="73" t="s">
        <v>2468</v>
      </c>
      <c r="D65" s="86" t="s">
        <v>528</v>
      </c>
      <c r="E65" s="86" t="s">
        <v>133</v>
      </c>
      <c r="F65" s="95">
        <v>44972</v>
      </c>
      <c r="G65" s="83">
        <v>3835127.4196000011</v>
      </c>
      <c r="H65" s="85">
        <v>-9.4003630000000005</v>
      </c>
      <c r="I65" s="83">
        <v>-360.51589310000003</v>
      </c>
      <c r="J65" s="84">
        <f t="shared" si="0"/>
        <v>1.2438818790243942E-2</v>
      </c>
      <c r="K65" s="84">
        <f>I65/'סכום נכסי הקרן'!$C$42</f>
        <v>-6.2862676616009608E-5</v>
      </c>
    </row>
    <row r="66" spans="2:11">
      <c r="B66" s="76" t="s">
        <v>2467</v>
      </c>
      <c r="C66" s="73" t="s">
        <v>2469</v>
      </c>
      <c r="D66" s="86" t="s">
        <v>528</v>
      </c>
      <c r="E66" s="86" t="s">
        <v>133</v>
      </c>
      <c r="F66" s="95">
        <v>44972</v>
      </c>
      <c r="G66" s="83">
        <v>2685743.3183200001</v>
      </c>
      <c r="H66" s="85">
        <v>-9.4003630000000005</v>
      </c>
      <c r="I66" s="83">
        <v>-252.46961707000006</v>
      </c>
      <c r="J66" s="84">
        <f t="shared" si="0"/>
        <v>8.7109164308185362E-3</v>
      </c>
      <c r="K66" s="84">
        <f>I66/'סכום נכסי הקרן'!$C$42</f>
        <v>-4.4022791219462025E-5</v>
      </c>
    </row>
    <row r="67" spans="2:11">
      <c r="B67" s="76" t="s">
        <v>2470</v>
      </c>
      <c r="C67" s="73" t="s">
        <v>2471</v>
      </c>
      <c r="D67" s="86" t="s">
        <v>528</v>
      </c>
      <c r="E67" s="86" t="s">
        <v>133</v>
      </c>
      <c r="F67" s="95">
        <v>44972</v>
      </c>
      <c r="G67" s="83">
        <v>767157.31299200014</v>
      </c>
      <c r="H67" s="85">
        <v>-9.3815629999999999</v>
      </c>
      <c r="I67" s="83">
        <v>-71.971349547999992</v>
      </c>
      <c r="J67" s="84">
        <f t="shared" si="0"/>
        <v>2.4832152819086826E-3</v>
      </c>
      <c r="K67" s="84">
        <f>I67/'סכום נכסי הקרן'!$C$42</f>
        <v>-1.2549548463314923E-5</v>
      </c>
    </row>
    <row r="68" spans="2:11">
      <c r="B68" s="76" t="s">
        <v>2472</v>
      </c>
      <c r="C68" s="73" t="s">
        <v>2473</v>
      </c>
      <c r="D68" s="86" t="s">
        <v>528</v>
      </c>
      <c r="E68" s="86" t="s">
        <v>133</v>
      </c>
      <c r="F68" s="95">
        <v>44973</v>
      </c>
      <c r="G68" s="83">
        <v>3847211.7512000008</v>
      </c>
      <c r="H68" s="85">
        <v>-9.0248799999999996</v>
      </c>
      <c r="I68" s="83">
        <v>-347.20624652800001</v>
      </c>
      <c r="J68" s="84">
        <f t="shared" si="0"/>
        <v>1.1979598309150262E-2</v>
      </c>
      <c r="K68" s="84">
        <f>I68/'סכום נכסי הקרן'!$C$42</f>
        <v>-6.0541891251640274E-5</v>
      </c>
    </row>
    <row r="69" spans="2:11">
      <c r="B69" s="76" t="s">
        <v>2474</v>
      </c>
      <c r="C69" s="73" t="s">
        <v>2475</v>
      </c>
      <c r="D69" s="86" t="s">
        <v>528</v>
      </c>
      <c r="E69" s="86" t="s">
        <v>133</v>
      </c>
      <c r="F69" s="95">
        <v>44973</v>
      </c>
      <c r="G69" s="83">
        <v>9542174.929971002</v>
      </c>
      <c r="H69" s="85">
        <v>-9.0124289999999991</v>
      </c>
      <c r="I69" s="83">
        <v>-859.98170439500029</v>
      </c>
      <c r="J69" s="84">
        <f t="shared" si="0"/>
        <v>2.9671803070627344E-2</v>
      </c>
      <c r="K69" s="84">
        <f>I69/'סכום נכסי הקרן'!$C$42</f>
        <v>-1.4995386559580129E-4</v>
      </c>
    </row>
    <row r="70" spans="2:11">
      <c r="B70" s="76" t="s">
        <v>2476</v>
      </c>
      <c r="C70" s="73" t="s">
        <v>2477</v>
      </c>
      <c r="D70" s="86" t="s">
        <v>528</v>
      </c>
      <c r="E70" s="86" t="s">
        <v>133</v>
      </c>
      <c r="F70" s="95">
        <v>44977</v>
      </c>
      <c r="G70" s="83">
        <v>6715366.3362260023</v>
      </c>
      <c r="H70" s="85">
        <v>-8.6751989999999992</v>
      </c>
      <c r="I70" s="83">
        <v>-582.57136253000021</v>
      </c>
      <c r="J70" s="84">
        <f t="shared" si="0"/>
        <v>2.0100361037026861E-2</v>
      </c>
      <c r="K70" s="84">
        <f>I70/'סכום נכסי הקרן'!$C$42</f>
        <v>-1.0158219337729245E-4</v>
      </c>
    </row>
    <row r="71" spans="2:11">
      <c r="B71" s="76" t="s">
        <v>2478</v>
      </c>
      <c r="C71" s="73" t="s">
        <v>2479</v>
      </c>
      <c r="D71" s="86" t="s">
        <v>528</v>
      </c>
      <c r="E71" s="86" t="s">
        <v>133</v>
      </c>
      <c r="F71" s="95">
        <v>44977</v>
      </c>
      <c r="G71" s="83">
        <v>6353621.6549400007</v>
      </c>
      <c r="H71" s="85">
        <v>-8.63809</v>
      </c>
      <c r="I71" s="83">
        <v>-548.83156247200009</v>
      </c>
      <c r="J71" s="84">
        <f t="shared" si="0"/>
        <v>1.8936242430959989E-2</v>
      </c>
      <c r="K71" s="84">
        <f>I71/'סכום נכסי הקרן'!$C$42</f>
        <v>-9.5699029331743516E-5</v>
      </c>
    </row>
    <row r="72" spans="2:11">
      <c r="B72" s="76" t="s">
        <v>2480</v>
      </c>
      <c r="C72" s="73" t="s">
        <v>2481</v>
      </c>
      <c r="D72" s="86" t="s">
        <v>528</v>
      </c>
      <c r="E72" s="86" t="s">
        <v>133</v>
      </c>
      <c r="F72" s="95">
        <v>45013</v>
      </c>
      <c r="G72" s="83">
        <v>3863690.3852000004</v>
      </c>
      <c r="H72" s="85">
        <v>-8.4818820000000006</v>
      </c>
      <c r="I72" s="83">
        <v>-327.71367037000005</v>
      </c>
      <c r="J72" s="84">
        <f t="shared" si="0"/>
        <v>1.1307049255904679E-2</v>
      </c>
      <c r="K72" s="84">
        <f>I72/'סכום נכסי הקרן'!$C$42</f>
        <v>-5.714299668170407E-5</v>
      </c>
    </row>
    <row r="73" spans="2:11">
      <c r="B73" s="76" t="s">
        <v>2480</v>
      </c>
      <c r="C73" s="73" t="s">
        <v>2482</v>
      </c>
      <c r="D73" s="86" t="s">
        <v>528</v>
      </c>
      <c r="E73" s="86" t="s">
        <v>133</v>
      </c>
      <c r="F73" s="95">
        <v>45013</v>
      </c>
      <c r="G73" s="83">
        <v>1014654.7461900002</v>
      </c>
      <c r="H73" s="85">
        <v>-8.4818820000000006</v>
      </c>
      <c r="I73" s="83">
        <v>-86.061821182000003</v>
      </c>
      <c r="J73" s="84">
        <f t="shared" si="0"/>
        <v>2.9693764378491295E-3</v>
      </c>
      <c r="K73" s="84">
        <f>I73/'סכום נכסי הקרן'!$C$42</f>
        <v>-1.5006485254862988E-5</v>
      </c>
    </row>
    <row r="74" spans="2:11">
      <c r="B74" s="76" t="s">
        <v>2483</v>
      </c>
      <c r="C74" s="73" t="s">
        <v>2484</v>
      </c>
      <c r="D74" s="86" t="s">
        <v>528</v>
      </c>
      <c r="E74" s="86" t="s">
        <v>133</v>
      </c>
      <c r="F74" s="95">
        <v>45013</v>
      </c>
      <c r="G74" s="83">
        <v>1314775.2780800003</v>
      </c>
      <c r="H74" s="85">
        <v>-8.3894260000000003</v>
      </c>
      <c r="I74" s="83">
        <v>-110.30210081400001</v>
      </c>
      <c r="J74" s="84">
        <f t="shared" si="0"/>
        <v>3.8057346998235978E-3</v>
      </c>
      <c r="K74" s="84">
        <f>I74/'סכום נכסי הקרן'!$C$42</f>
        <v>-1.9233230562774798E-5</v>
      </c>
    </row>
    <row r="75" spans="2:11">
      <c r="B75" s="76" t="s">
        <v>2485</v>
      </c>
      <c r="C75" s="73" t="s">
        <v>2486</v>
      </c>
      <c r="D75" s="86" t="s">
        <v>528</v>
      </c>
      <c r="E75" s="86" t="s">
        <v>133</v>
      </c>
      <c r="F75" s="95">
        <v>45013</v>
      </c>
      <c r="G75" s="83">
        <v>1548552.1657600002</v>
      </c>
      <c r="H75" s="85">
        <v>-8.2663960000000003</v>
      </c>
      <c r="I75" s="83">
        <v>-128.00945646800002</v>
      </c>
      <c r="J75" s="84">
        <f t="shared" si="0"/>
        <v>4.4166885924260867E-3</v>
      </c>
      <c r="K75" s="84">
        <f>I75/'סכום נכסי הקרן'!$C$42</f>
        <v>-2.2320838608651742E-5</v>
      </c>
    </row>
    <row r="76" spans="2:11">
      <c r="B76" s="76" t="s">
        <v>2487</v>
      </c>
      <c r="C76" s="73" t="s">
        <v>2488</v>
      </c>
      <c r="D76" s="86" t="s">
        <v>528</v>
      </c>
      <c r="E76" s="86" t="s">
        <v>133</v>
      </c>
      <c r="F76" s="95">
        <v>45014</v>
      </c>
      <c r="G76" s="83">
        <v>1317016.3723040002</v>
      </c>
      <c r="H76" s="85">
        <v>-8.1790500000000002</v>
      </c>
      <c r="I76" s="83">
        <v>-107.719426478</v>
      </c>
      <c r="J76" s="84">
        <f t="shared" ref="J76:J139" si="1">IFERROR(I76/$I$11,0)</f>
        <v>3.7166251246992447E-3</v>
      </c>
      <c r="K76" s="84">
        <f>I76/'סכום נכסי הקרן'!$C$42</f>
        <v>-1.8782893075036352E-5</v>
      </c>
    </row>
    <row r="77" spans="2:11">
      <c r="B77" s="76" t="s">
        <v>2487</v>
      </c>
      <c r="C77" s="73" t="s">
        <v>2489</v>
      </c>
      <c r="D77" s="86" t="s">
        <v>528</v>
      </c>
      <c r="E77" s="86" t="s">
        <v>133</v>
      </c>
      <c r="F77" s="95">
        <v>45014</v>
      </c>
      <c r="G77" s="83">
        <v>1695418.7447000004</v>
      </c>
      <c r="H77" s="85">
        <v>-8.1790500000000002</v>
      </c>
      <c r="I77" s="83">
        <v>-138.66914539600003</v>
      </c>
      <c r="J77" s="84">
        <f t="shared" si="1"/>
        <v>4.7844780338169067E-3</v>
      </c>
      <c r="K77" s="84">
        <f>I77/'סכום נכסי הקרן'!$C$42</f>
        <v>-2.417955438438663E-5</v>
      </c>
    </row>
    <row r="78" spans="2:11">
      <c r="B78" s="76" t="s">
        <v>2490</v>
      </c>
      <c r="C78" s="73" t="s">
        <v>2491</v>
      </c>
      <c r="D78" s="86" t="s">
        <v>528</v>
      </c>
      <c r="E78" s="86" t="s">
        <v>133</v>
      </c>
      <c r="F78" s="95">
        <v>45012</v>
      </c>
      <c r="G78" s="83">
        <v>5425315.6006000005</v>
      </c>
      <c r="H78" s="85">
        <v>-8.1382340000000006</v>
      </c>
      <c r="I78" s="83">
        <v>-441.52487212500006</v>
      </c>
      <c r="J78" s="84">
        <f t="shared" si="1"/>
        <v>1.5233857871073434E-2</v>
      </c>
      <c r="K78" s="84">
        <f>I78/'סכום נכסי הקרן'!$C$42</f>
        <v>-7.698810450672714E-5</v>
      </c>
    </row>
    <row r="79" spans="2:11">
      <c r="B79" s="76" t="s">
        <v>2492</v>
      </c>
      <c r="C79" s="73" t="s">
        <v>2493</v>
      </c>
      <c r="D79" s="86" t="s">
        <v>528</v>
      </c>
      <c r="E79" s="86" t="s">
        <v>133</v>
      </c>
      <c r="F79" s="95">
        <v>45014</v>
      </c>
      <c r="G79" s="83">
        <v>6588817.0185600007</v>
      </c>
      <c r="H79" s="85">
        <v>-8.1177240000000008</v>
      </c>
      <c r="I79" s="83">
        <v>-534.86197535200006</v>
      </c>
      <c r="J79" s="84">
        <f t="shared" si="1"/>
        <v>1.8454252132928922E-2</v>
      </c>
      <c r="K79" s="84">
        <f>I79/'סכום נכסי הקרן'!$C$42</f>
        <v>-9.3263171012065638E-5</v>
      </c>
    </row>
    <row r="80" spans="2:11">
      <c r="B80" s="76" t="s">
        <v>2494</v>
      </c>
      <c r="C80" s="73" t="s">
        <v>2495</v>
      </c>
      <c r="D80" s="86" t="s">
        <v>528</v>
      </c>
      <c r="E80" s="86" t="s">
        <v>133</v>
      </c>
      <c r="F80" s="95">
        <v>45012</v>
      </c>
      <c r="G80" s="83">
        <v>2326783.1208000006</v>
      </c>
      <c r="H80" s="85">
        <v>-8.0616489999999992</v>
      </c>
      <c r="I80" s="83">
        <v>-187.57708179600004</v>
      </c>
      <c r="J80" s="84">
        <f t="shared" si="1"/>
        <v>6.4719402786939436E-3</v>
      </c>
      <c r="K80" s="84">
        <f>I80/'סכום נכסי הקרן'!$C$42</f>
        <v>-3.2707566182792324E-5</v>
      </c>
    </row>
    <row r="81" spans="2:11">
      <c r="B81" s="76" t="s">
        <v>2496</v>
      </c>
      <c r="C81" s="73" t="s">
        <v>2497</v>
      </c>
      <c r="D81" s="86" t="s">
        <v>528</v>
      </c>
      <c r="E81" s="86" t="s">
        <v>133</v>
      </c>
      <c r="F81" s="95">
        <v>45090</v>
      </c>
      <c r="G81" s="83">
        <v>6605625.2252400005</v>
      </c>
      <c r="H81" s="85">
        <v>-7.7926339999999996</v>
      </c>
      <c r="I81" s="83">
        <v>-514.75220162400012</v>
      </c>
      <c r="J81" s="84">
        <f t="shared" si="1"/>
        <v>1.7760408016475462E-2</v>
      </c>
      <c r="K81" s="84">
        <f>I81/'סכום נכסי הקרן'!$C$42</f>
        <v>-8.9756656523025532E-5</v>
      </c>
    </row>
    <row r="82" spans="2:11">
      <c r="B82" s="76" t="s">
        <v>2498</v>
      </c>
      <c r="C82" s="73" t="s">
        <v>2499</v>
      </c>
      <c r="D82" s="86" t="s">
        <v>528</v>
      </c>
      <c r="E82" s="86" t="s">
        <v>133</v>
      </c>
      <c r="F82" s="95">
        <v>45090</v>
      </c>
      <c r="G82" s="83">
        <v>2723808.3426400004</v>
      </c>
      <c r="H82" s="85">
        <v>-7.6404709999999998</v>
      </c>
      <c r="I82" s="83">
        <v>-208.11177424000002</v>
      </c>
      <c r="J82" s="84">
        <f t="shared" si="1"/>
        <v>7.1804452936266878E-3</v>
      </c>
      <c r="K82" s="84">
        <f>I82/'סכום נכסי הקרן'!$C$42</f>
        <v>-3.6288173182990025E-5</v>
      </c>
    </row>
    <row r="83" spans="2:11">
      <c r="B83" s="76" t="s">
        <v>2500</v>
      </c>
      <c r="C83" s="73" t="s">
        <v>2501</v>
      </c>
      <c r="D83" s="86" t="s">
        <v>528</v>
      </c>
      <c r="E83" s="86" t="s">
        <v>133</v>
      </c>
      <c r="F83" s="95">
        <v>45090</v>
      </c>
      <c r="G83" s="83">
        <v>1364412.9977200001</v>
      </c>
      <c r="H83" s="85">
        <v>-7.4887360000000003</v>
      </c>
      <c r="I83" s="83">
        <v>-102.177287764</v>
      </c>
      <c r="J83" s="84">
        <f t="shared" si="1"/>
        <v>3.5254056514575486E-3</v>
      </c>
      <c r="K83" s="84">
        <f>I83/'סכום נכסי הקרן'!$C$42</f>
        <v>-1.7816517721252401E-5</v>
      </c>
    </row>
    <row r="84" spans="2:11">
      <c r="B84" s="76" t="s">
        <v>2502</v>
      </c>
      <c r="C84" s="73" t="s">
        <v>2503</v>
      </c>
      <c r="D84" s="86" t="s">
        <v>528</v>
      </c>
      <c r="E84" s="86" t="s">
        <v>133</v>
      </c>
      <c r="F84" s="95">
        <v>44993</v>
      </c>
      <c r="G84" s="83">
        <v>3269070.1820000005</v>
      </c>
      <c r="H84" s="85">
        <v>-7.4786109999999999</v>
      </c>
      <c r="I84" s="83">
        <v>-244.48105097700002</v>
      </c>
      <c r="J84" s="84">
        <f t="shared" si="1"/>
        <v>8.4352882881303815E-3</v>
      </c>
      <c r="K84" s="84">
        <f>I84/'סכום נכסי הקרן'!$C$42</f>
        <v>-4.2629835578556109E-5</v>
      </c>
    </row>
    <row r="85" spans="2:11">
      <c r="B85" s="76" t="s">
        <v>2504</v>
      </c>
      <c r="C85" s="73" t="s">
        <v>2505</v>
      </c>
      <c r="D85" s="86" t="s">
        <v>528</v>
      </c>
      <c r="E85" s="86" t="s">
        <v>133</v>
      </c>
      <c r="F85" s="95">
        <v>45019</v>
      </c>
      <c r="G85" s="83">
        <v>6639241.6386000011</v>
      </c>
      <c r="H85" s="85">
        <v>-7.2914320000000004</v>
      </c>
      <c r="I85" s="83">
        <v>-484.09577520100004</v>
      </c>
      <c r="J85" s="84">
        <f t="shared" si="1"/>
        <v>1.6702674528630664E-2</v>
      </c>
      <c r="K85" s="84">
        <f>I85/'סכום נכסי הקרן'!$C$42</f>
        <v>-8.4411136235804812E-5</v>
      </c>
    </row>
    <row r="86" spans="2:11">
      <c r="B86" s="76" t="s">
        <v>2504</v>
      </c>
      <c r="C86" s="73" t="s">
        <v>2506</v>
      </c>
      <c r="D86" s="86" t="s">
        <v>528</v>
      </c>
      <c r="E86" s="86" t="s">
        <v>133</v>
      </c>
      <c r="F86" s="95">
        <v>45019</v>
      </c>
      <c r="G86" s="83">
        <v>2393108.0806500004</v>
      </c>
      <c r="H86" s="85">
        <v>-7.2914320000000004</v>
      </c>
      <c r="I86" s="83">
        <v>-174.49184327100002</v>
      </c>
      <c r="J86" s="84">
        <f t="shared" si="1"/>
        <v>6.0204625104324306E-3</v>
      </c>
      <c r="K86" s="84">
        <f>I86/'סכום נכסי הקרן'!$C$42</f>
        <v>-3.0425910551005066E-5</v>
      </c>
    </row>
    <row r="87" spans="2:11">
      <c r="B87" s="76" t="s">
        <v>2507</v>
      </c>
      <c r="C87" s="73" t="s">
        <v>2508</v>
      </c>
      <c r="D87" s="86" t="s">
        <v>528</v>
      </c>
      <c r="E87" s="86" t="s">
        <v>133</v>
      </c>
      <c r="F87" s="95">
        <v>45019</v>
      </c>
      <c r="G87" s="83">
        <v>1026137.0489760003</v>
      </c>
      <c r="H87" s="85">
        <v>-7.2371350000000003</v>
      </c>
      <c r="I87" s="83">
        <v>-74.262918419000002</v>
      </c>
      <c r="J87" s="84">
        <f t="shared" si="1"/>
        <v>2.5622808944857863E-3</v>
      </c>
      <c r="K87" s="84">
        <f>I87/'סכום נכסי הקרן'!$C$42</f>
        <v>-1.2949126278435073E-5</v>
      </c>
    </row>
    <row r="88" spans="2:11">
      <c r="B88" s="76" t="s">
        <v>2507</v>
      </c>
      <c r="C88" s="73" t="s">
        <v>2509</v>
      </c>
      <c r="D88" s="86" t="s">
        <v>528</v>
      </c>
      <c r="E88" s="86" t="s">
        <v>133</v>
      </c>
      <c r="F88" s="95">
        <v>45019</v>
      </c>
      <c r="G88" s="83">
        <v>1562965.4776320003</v>
      </c>
      <c r="H88" s="85">
        <v>-7.2371350000000003</v>
      </c>
      <c r="I88" s="83">
        <v>-113.11391385000002</v>
      </c>
      <c r="J88" s="84">
        <f t="shared" si="1"/>
        <v>3.9027502086992306E-3</v>
      </c>
      <c r="K88" s="84">
        <f>I88/'סכום נכסי הקרן'!$C$42</f>
        <v>-1.9723522660764827E-5</v>
      </c>
    </row>
    <row r="89" spans="2:11">
      <c r="B89" s="76" t="s">
        <v>2510</v>
      </c>
      <c r="C89" s="73" t="s">
        <v>2511</v>
      </c>
      <c r="D89" s="86" t="s">
        <v>528</v>
      </c>
      <c r="E89" s="86" t="s">
        <v>133</v>
      </c>
      <c r="F89" s="95">
        <v>45091</v>
      </c>
      <c r="G89" s="83">
        <v>3695339.6966160005</v>
      </c>
      <c r="H89" s="85">
        <v>-7.3895689999999998</v>
      </c>
      <c r="I89" s="83">
        <v>-273.06966837500005</v>
      </c>
      <c r="J89" s="84">
        <f t="shared" si="1"/>
        <v>9.4216765114609365E-3</v>
      </c>
      <c r="K89" s="84">
        <f>I89/'סכום נכסי הקרן'!$C$42</f>
        <v>-4.7614794757292802E-5</v>
      </c>
    </row>
    <row r="90" spans="2:11">
      <c r="B90" s="76" t="s">
        <v>2512</v>
      </c>
      <c r="C90" s="73" t="s">
        <v>2513</v>
      </c>
      <c r="D90" s="86" t="s">
        <v>528</v>
      </c>
      <c r="E90" s="86" t="s">
        <v>133</v>
      </c>
      <c r="F90" s="95">
        <v>45019</v>
      </c>
      <c r="G90" s="83">
        <v>781746.39696000004</v>
      </c>
      <c r="H90" s="85">
        <v>-7.2009670000000003</v>
      </c>
      <c r="I90" s="83">
        <v>-56.293298781000004</v>
      </c>
      <c r="J90" s="84">
        <f t="shared" si="1"/>
        <v>1.942278152069405E-3</v>
      </c>
      <c r="K90" s="84">
        <f>I90/'סכום נכסי הקרן'!$C$42</f>
        <v>-9.8157876106084228E-6</v>
      </c>
    </row>
    <row r="91" spans="2:11">
      <c r="B91" s="76" t="s">
        <v>2514</v>
      </c>
      <c r="C91" s="73" t="s">
        <v>2515</v>
      </c>
      <c r="D91" s="86" t="s">
        <v>528</v>
      </c>
      <c r="E91" s="86" t="s">
        <v>133</v>
      </c>
      <c r="F91" s="95">
        <v>45091</v>
      </c>
      <c r="G91" s="83">
        <v>3081180.7476000004</v>
      </c>
      <c r="H91" s="85">
        <v>-7.3292380000000001</v>
      </c>
      <c r="I91" s="83">
        <v>-225.82705643100005</v>
      </c>
      <c r="J91" s="84">
        <f t="shared" si="1"/>
        <v>7.7916726741925763E-3</v>
      </c>
      <c r="K91" s="84">
        <f>I91/'סכום נכסי הקרן'!$C$42</f>
        <v>-3.9377163368577454E-5</v>
      </c>
    </row>
    <row r="92" spans="2:11">
      <c r="B92" s="76" t="s">
        <v>2514</v>
      </c>
      <c r="C92" s="73" t="s">
        <v>2516</v>
      </c>
      <c r="D92" s="86" t="s">
        <v>528</v>
      </c>
      <c r="E92" s="86" t="s">
        <v>133</v>
      </c>
      <c r="F92" s="95">
        <v>45091</v>
      </c>
      <c r="G92" s="83">
        <v>4495925.2531200005</v>
      </c>
      <c r="H92" s="85">
        <v>-7.3292380000000001</v>
      </c>
      <c r="I92" s="83">
        <v>-329.51704225500004</v>
      </c>
      <c r="J92" s="84">
        <f t="shared" si="1"/>
        <v>1.1369270690571675E-2</v>
      </c>
      <c r="K92" s="84">
        <f>I92/'סכום נכסי הקרן'!$C$42</f>
        <v>-5.7457448237918024E-5</v>
      </c>
    </row>
    <row r="93" spans="2:11">
      <c r="B93" s="76" t="s">
        <v>2517</v>
      </c>
      <c r="C93" s="73" t="s">
        <v>2518</v>
      </c>
      <c r="D93" s="86" t="s">
        <v>528</v>
      </c>
      <c r="E93" s="86" t="s">
        <v>133</v>
      </c>
      <c r="F93" s="95">
        <v>45131</v>
      </c>
      <c r="G93" s="83">
        <v>3746604.3776000007</v>
      </c>
      <c r="H93" s="85">
        <v>-6.7494379999999996</v>
      </c>
      <c r="I93" s="83">
        <v>-252.87474714900006</v>
      </c>
      <c r="J93" s="84">
        <f t="shared" si="1"/>
        <v>8.7248945653074939E-3</v>
      </c>
      <c r="K93" s="84">
        <f>I93/'סכום נכסי הקרן'!$C$42</f>
        <v>-4.4093433212314559E-5</v>
      </c>
    </row>
    <row r="94" spans="2:11">
      <c r="B94" s="76" t="s">
        <v>2517</v>
      </c>
      <c r="C94" s="73" t="s">
        <v>2519</v>
      </c>
      <c r="D94" s="86" t="s">
        <v>528</v>
      </c>
      <c r="E94" s="86" t="s">
        <v>133</v>
      </c>
      <c r="F94" s="95">
        <v>45131</v>
      </c>
      <c r="G94" s="83">
        <v>2815868.9779200004</v>
      </c>
      <c r="H94" s="85">
        <v>-6.7494379999999996</v>
      </c>
      <c r="I94" s="83">
        <v>-190.05533652100002</v>
      </c>
      <c r="J94" s="84">
        <f t="shared" si="1"/>
        <v>6.557447081668063E-3</v>
      </c>
      <c r="K94" s="84">
        <f>I94/'סכום נכסי הקרן'!$C$42</f>
        <v>-3.3139696161890242E-5</v>
      </c>
    </row>
    <row r="95" spans="2:11">
      <c r="B95" s="76" t="s">
        <v>2520</v>
      </c>
      <c r="C95" s="73" t="s">
        <v>2521</v>
      </c>
      <c r="D95" s="86" t="s">
        <v>528</v>
      </c>
      <c r="E95" s="86" t="s">
        <v>133</v>
      </c>
      <c r="F95" s="95">
        <v>45019</v>
      </c>
      <c r="G95" s="83">
        <v>3840593.1052550008</v>
      </c>
      <c r="H95" s="85">
        <v>-7.1317139999999997</v>
      </c>
      <c r="I95" s="83">
        <v>-273.90010156200003</v>
      </c>
      <c r="J95" s="84">
        <f t="shared" si="1"/>
        <v>9.4503288070412386E-3</v>
      </c>
      <c r="K95" s="84">
        <f>I95/'סכום נכסי הקרן'!$C$42</f>
        <v>-4.7759596287224527E-5</v>
      </c>
    </row>
    <row r="96" spans="2:11">
      <c r="B96" s="76" t="s">
        <v>2522</v>
      </c>
      <c r="C96" s="73" t="s">
        <v>2523</v>
      </c>
      <c r="D96" s="86" t="s">
        <v>528</v>
      </c>
      <c r="E96" s="86" t="s">
        <v>133</v>
      </c>
      <c r="F96" s="95">
        <v>44993</v>
      </c>
      <c r="G96" s="83">
        <v>2191719.8422340001</v>
      </c>
      <c r="H96" s="85">
        <v>-7.1036210000000004</v>
      </c>
      <c r="I96" s="83">
        <v>-155.69146990000002</v>
      </c>
      <c r="J96" s="84">
        <f t="shared" si="1"/>
        <v>5.3717964126914078E-3</v>
      </c>
      <c r="K96" s="84">
        <f>I96/'סכום נכסי הקרן'!$C$42</f>
        <v>-2.7147714460067151E-5</v>
      </c>
    </row>
    <row r="97" spans="2:11">
      <c r="B97" s="76" t="s">
        <v>2524</v>
      </c>
      <c r="C97" s="73" t="s">
        <v>2525</v>
      </c>
      <c r="D97" s="86" t="s">
        <v>528</v>
      </c>
      <c r="E97" s="86" t="s">
        <v>133</v>
      </c>
      <c r="F97" s="95">
        <v>45131</v>
      </c>
      <c r="G97" s="83">
        <v>4968434.1577360006</v>
      </c>
      <c r="H97" s="85">
        <v>-6.6595570000000004</v>
      </c>
      <c r="I97" s="83">
        <v>-330.87568255600007</v>
      </c>
      <c r="J97" s="84">
        <f t="shared" si="1"/>
        <v>1.1416147626730976E-2</v>
      </c>
      <c r="K97" s="84">
        <f>I97/'סכום נכסי הקרן'!$C$42</f>
        <v>-5.7694352539542122E-5</v>
      </c>
    </row>
    <row r="98" spans="2:11">
      <c r="B98" s="76" t="s">
        <v>2526</v>
      </c>
      <c r="C98" s="73" t="s">
        <v>2527</v>
      </c>
      <c r="D98" s="86" t="s">
        <v>528</v>
      </c>
      <c r="E98" s="86" t="s">
        <v>133</v>
      </c>
      <c r="F98" s="95">
        <v>45131</v>
      </c>
      <c r="G98" s="83">
        <v>2823190.9491400002</v>
      </c>
      <c r="H98" s="85">
        <v>-6.6296299999999997</v>
      </c>
      <c r="I98" s="83">
        <v>-187.16710370900003</v>
      </c>
      <c r="J98" s="84">
        <f t="shared" si="1"/>
        <v>6.4577948742061877E-3</v>
      </c>
      <c r="K98" s="84">
        <f>I98/'סכום נכסי הקרן'!$C$42</f>
        <v>-3.2636078849235068E-5</v>
      </c>
    </row>
    <row r="99" spans="2:11">
      <c r="B99" s="76" t="s">
        <v>2528</v>
      </c>
      <c r="C99" s="73" t="s">
        <v>2529</v>
      </c>
      <c r="D99" s="86" t="s">
        <v>528</v>
      </c>
      <c r="E99" s="86" t="s">
        <v>133</v>
      </c>
      <c r="F99" s="95">
        <v>44993</v>
      </c>
      <c r="G99" s="83">
        <v>2741956.8115520007</v>
      </c>
      <c r="H99" s="85">
        <v>-7.0135069999999997</v>
      </c>
      <c r="I99" s="83">
        <v>-192.30732861500005</v>
      </c>
      <c r="J99" s="84">
        <f t="shared" si="1"/>
        <v>6.6351471834124216E-3</v>
      </c>
      <c r="K99" s="84">
        <f>I99/'סכום נכסי הקרן'!$C$42</f>
        <v>-3.3532373027061527E-5</v>
      </c>
    </row>
    <row r="100" spans="2:11">
      <c r="B100" s="76" t="s">
        <v>2530</v>
      </c>
      <c r="C100" s="73" t="s">
        <v>2531</v>
      </c>
      <c r="D100" s="86" t="s">
        <v>528</v>
      </c>
      <c r="E100" s="86" t="s">
        <v>133</v>
      </c>
      <c r="F100" s="95">
        <v>44993</v>
      </c>
      <c r="G100" s="83">
        <v>6463065.5128600011</v>
      </c>
      <c r="H100" s="85">
        <v>-7.0105060000000003</v>
      </c>
      <c r="I100" s="83">
        <v>-453.09357298600003</v>
      </c>
      <c r="J100" s="84">
        <f t="shared" si="1"/>
        <v>1.5633010797206991E-2</v>
      </c>
      <c r="K100" s="84">
        <f>I100/'סכום נכסי הקרן'!$C$42</f>
        <v>-7.9005323483785311E-5</v>
      </c>
    </row>
    <row r="101" spans="2:11">
      <c r="B101" s="76" t="s">
        <v>2532</v>
      </c>
      <c r="C101" s="73" t="s">
        <v>2533</v>
      </c>
      <c r="D101" s="86" t="s">
        <v>528</v>
      </c>
      <c r="E101" s="86" t="s">
        <v>133</v>
      </c>
      <c r="F101" s="95">
        <v>44986</v>
      </c>
      <c r="G101" s="83">
        <v>3996095.1108140005</v>
      </c>
      <c r="H101" s="85">
        <v>-7.0262739999999999</v>
      </c>
      <c r="I101" s="83">
        <v>-280.77661040100008</v>
      </c>
      <c r="J101" s="84">
        <f t="shared" si="1"/>
        <v>9.687587826670941E-3</v>
      </c>
      <c r="K101" s="84">
        <f>I101/'סכום נכסי הקרן'!$C$42</f>
        <v>-4.8958643984334752E-5</v>
      </c>
    </row>
    <row r="102" spans="2:11">
      <c r="B102" s="76" t="s">
        <v>2534</v>
      </c>
      <c r="C102" s="73" t="s">
        <v>2535</v>
      </c>
      <c r="D102" s="86" t="s">
        <v>528</v>
      </c>
      <c r="E102" s="86" t="s">
        <v>133</v>
      </c>
      <c r="F102" s="95">
        <v>44986</v>
      </c>
      <c r="G102" s="83">
        <v>3605331.7698940011</v>
      </c>
      <c r="H102" s="85">
        <v>-6.9962720000000003</v>
      </c>
      <c r="I102" s="83">
        <v>-252.23880218200003</v>
      </c>
      <c r="J102" s="84">
        <f t="shared" si="1"/>
        <v>8.7029526638366279E-3</v>
      </c>
      <c r="K102" s="84">
        <f>I102/'סכום נכסי הקרן'!$C$42</f>
        <v>-4.3982544334539032E-5</v>
      </c>
    </row>
    <row r="103" spans="2:11">
      <c r="B103" s="76" t="s">
        <v>2536</v>
      </c>
      <c r="C103" s="73" t="s">
        <v>2537</v>
      </c>
      <c r="D103" s="86" t="s">
        <v>528</v>
      </c>
      <c r="E103" s="86" t="s">
        <v>133</v>
      </c>
      <c r="F103" s="95">
        <v>44993</v>
      </c>
      <c r="G103" s="83">
        <v>4706297.8704000004</v>
      </c>
      <c r="H103" s="85">
        <v>-6.8816129999999998</v>
      </c>
      <c r="I103" s="83">
        <v>-323.86922702900006</v>
      </c>
      <c r="J103" s="84">
        <f t="shared" si="1"/>
        <v>1.1174405078537456E-2</v>
      </c>
      <c r="K103" s="84">
        <f>I103/'סכום נכסי הקרן'!$C$42</f>
        <v>-5.6472646211338486E-5</v>
      </c>
    </row>
    <row r="104" spans="2:11">
      <c r="B104" s="76" t="s">
        <v>2536</v>
      </c>
      <c r="C104" s="73" t="s">
        <v>2538</v>
      </c>
      <c r="D104" s="86" t="s">
        <v>528</v>
      </c>
      <c r="E104" s="86" t="s">
        <v>133</v>
      </c>
      <c r="F104" s="95">
        <v>44993</v>
      </c>
      <c r="G104" s="83">
        <v>686630.16660000011</v>
      </c>
      <c r="H104" s="85">
        <v>-6.8816129999999998</v>
      </c>
      <c r="I104" s="83">
        <v>-47.25123386500001</v>
      </c>
      <c r="J104" s="84">
        <f t="shared" si="1"/>
        <v>1.6303013179481184E-3</v>
      </c>
      <c r="K104" s="84">
        <f>I104/'סכום נכסי הקרן'!$C$42</f>
        <v>-8.2391347816087087E-6</v>
      </c>
    </row>
    <row r="105" spans="2:11">
      <c r="B105" s="76" t="s">
        <v>2539</v>
      </c>
      <c r="C105" s="73" t="s">
        <v>2540</v>
      </c>
      <c r="D105" s="86" t="s">
        <v>528</v>
      </c>
      <c r="E105" s="86" t="s">
        <v>133</v>
      </c>
      <c r="F105" s="95">
        <v>44980</v>
      </c>
      <c r="G105" s="83">
        <v>3091307.1000570003</v>
      </c>
      <c r="H105" s="85">
        <v>-6.8717079999999999</v>
      </c>
      <c r="I105" s="83">
        <v>-212.42560194200007</v>
      </c>
      <c r="J105" s="84">
        <f t="shared" si="1"/>
        <v>7.329284560090397E-3</v>
      </c>
      <c r="K105" s="84">
        <f>I105/'סכום נכסי הקרן'!$C$42</f>
        <v>-3.7040369579870625E-5</v>
      </c>
    </row>
    <row r="106" spans="2:11">
      <c r="B106" s="76" t="s">
        <v>2539</v>
      </c>
      <c r="C106" s="73" t="s">
        <v>2541</v>
      </c>
      <c r="D106" s="86" t="s">
        <v>528</v>
      </c>
      <c r="E106" s="86" t="s">
        <v>133</v>
      </c>
      <c r="F106" s="95">
        <v>44980</v>
      </c>
      <c r="G106" s="83">
        <v>2819188.2420240003</v>
      </c>
      <c r="H106" s="85">
        <v>-6.8717079999999999</v>
      </c>
      <c r="I106" s="83">
        <v>-193.72638819600004</v>
      </c>
      <c r="J106" s="84">
        <f t="shared" si="1"/>
        <v>6.6841087557548712E-3</v>
      </c>
      <c r="K106" s="84">
        <f>I106/'סכום נכסי הקרן'!$C$42</f>
        <v>-3.3779812558151796E-5</v>
      </c>
    </row>
    <row r="107" spans="2:11">
      <c r="B107" s="76" t="s">
        <v>2539</v>
      </c>
      <c r="C107" s="73" t="s">
        <v>2542</v>
      </c>
      <c r="D107" s="86" t="s">
        <v>528</v>
      </c>
      <c r="E107" s="86" t="s">
        <v>133</v>
      </c>
      <c r="F107" s="95">
        <v>44980</v>
      </c>
      <c r="G107" s="83">
        <v>3139025.9764160006</v>
      </c>
      <c r="H107" s="85">
        <v>-6.8717079999999999</v>
      </c>
      <c r="I107" s="83">
        <v>-215.70470385800004</v>
      </c>
      <c r="J107" s="84">
        <f t="shared" si="1"/>
        <v>7.4424228580365339E-3</v>
      </c>
      <c r="K107" s="84">
        <f>I107/'סכום נכסי הקרן'!$C$42</f>
        <v>-3.7612142218141714E-5</v>
      </c>
    </row>
    <row r="108" spans="2:11">
      <c r="B108" s="76" t="s">
        <v>2543</v>
      </c>
      <c r="C108" s="73" t="s">
        <v>2544</v>
      </c>
      <c r="D108" s="86" t="s">
        <v>528</v>
      </c>
      <c r="E108" s="86" t="s">
        <v>133</v>
      </c>
      <c r="F108" s="95">
        <v>44998</v>
      </c>
      <c r="G108" s="83">
        <v>2354467.2259200006</v>
      </c>
      <c r="H108" s="85">
        <v>-6.6408940000000003</v>
      </c>
      <c r="I108" s="83">
        <v>-156.35767229000001</v>
      </c>
      <c r="J108" s="84">
        <f t="shared" si="1"/>
        <v>5.3947822809026014E-3</v>
      </c>
      <c r="K108" s="84">
        <f>I108/'סכום נכסי הקרן'!$C$42</f>
        <v>-2.7263879284433898E-5</v>
      </c>
    </row>
    <row r="109" spans="2:11">
      <c r="B109" s="76" t="s">
        <v>2545</v>
      </c>
      <c r="C109" s="73" t="s">
        <v>2546</v>
      </c>
      <c r="D109" s="86" t="s">
        <v>528</v>
      </c>
      <c r="E109" s="86" t="s">
        <v>133</v>
      </c>
      <c r="F109" s="95">
        <v>45126</v>
      </c>
      <c r="G109" s="83">
        <v>5015208.283528001</v>
      </c>
      <c r="H109" s="85">
        <v>-6.7910469999999998</v>
      </c>
      <c r="I109" s="83">
        <v>-340.58515331100006</v>
      </c>
      <c r="J109" s="84">
        <f t="shared" si="1"/>
        <v>1.1751151851460445E-2</v>
      </c>
      <c r="K109" s="84">
        <f>I109/'סכום נכסי הקרן'!$C$42</f>
        <v>-5.9387380036709532E-5</v>
      </c>
    </row>
    <row r="110" spans="2:11">
      <c r="B110" s="76" t="s">
        <v>2547</v>
      </c>
      <c r="C110" s="73" t="s">
        <v>2548</v>
      </c>
      <c r="D110" s="86" t="s">
        <v>528</v>
      </c>
      <c r="E110" s="86" t="s">
        <v>133</v>
      </c>
      <c r="F110" s="95">
        <v>44991</v>
      </c>
      <c r="G110" s="83">
        <v>3763337.8072640006</v>
      </c>
      <c r="H110" s="85">
        <v>-6.7052659999999999</v>
      </c>
      <c r="I110" s="83">
        <v>-252.34180320000004</v>
      </c>
      <c r="J110" s="84">
        <f t="shared" si="1"/>
        <v>8.7065064905128848E-3</v>
      </c>
      <c r="K110" s="84">
        <f>I110/'סכום נכסי הקרן'!$C$42</f>
        <v>-4.4000504485005568E-5</v>
      </c>
    </row>
    <row r="111" spans="2:11">
      <c r="B111" s="76" t="s">
        <v>2549</v>
      </c>
      <c r="C111" s="73" t="s">
        <v>2550</v>
      </c>
      <c r="D111" s="86" t="s">
        <v>528</v>
      </c>
      <c r="E111" s="86" t="s">
        <v>133</v>
      </c>
      <c r="F111" s="95">
        <v>44991</v>
      </c>
      <c r="G111" s="83">
        <v>3296696.1272000005</v>
      </c>
      <c r="H111" s="85">
        <v>-6.757466</v>
      </c>
      <c r="I111" s="83">
        <v>-222.77312286600002</v>
      </c>
      <c r="J111" s="84">
        <f t="shared" si="1"/>
        <v>7.6863033217187257E-3</v>
      </c>
      <c r="K111" s="84">
        <f>I111/'סכום נכסי הקרן'!$C$42</f>
        <v>-3.8844653036085341E-5</v>
      </c>
    </row>
    <row r="112" spans="2:11">
      <c r="B112" s="76" t="s">
        <v>2551</v>
      </c>
      <c r="C112" s="73" t="s">
        <v>2552</v>
      </c>
      <c r="D112" s="86" t="s">
        <v>528</v>
      </c>
      <c r="E112" s="86" t="s">
        <v>133</v>
      </c>
      <c r="F112" s="95">
        <v>45092</v>
      </c>
      <c r="G112" s="83">
        <v>4133629.0029600007</v>
      </c>
      <c r="H112" s="85">
        <v>-6.6657080000000004</v>
      </c>
      <c r="I112" s="83">
        <v>-275.53561887600006</v>
      </c>
      <c r="J112" s="84">
        <f t="shared" si="1"/>
        <v>9.5067587838786535E-3</v>
      </c>
      <c r="K112" s="84">
        <f>I112/'סכום נכסי הקרן'!$C$42</f>
        <v>-4.804477926522253E-5</v>
      </c>
    </row>
    <row r="113" spans="2:11">
      <c r="B113" s="76" t="s">
        <v>2553</v>
      </c>
      <c r="C113" s="73" t="s">
        <v>2554</v>
      </c>
      <c r="D113" s="86" t="s">
        <v>528</v>
      </c>
      <c r="E113" s="86" t="s">
        <v>133</v>
      </c>
      <c r="F113" s="95">
        <v>44998</v>
      </c>
      <c r="G113" s="83">
        <v>3941908.9679200007</v>
      </c>
      <c r="H113" s="85">
        <v>-6.1594319999999998</v>
      </c>
      <c r="I113" s="83">
        <v>-242.79919576300003</v>
      </c>
      <c r="J113" s="84">
        <f t="shared" si="1"/>
        <v>8.3772595225786502E-3</v>
      </c>
      <c r="K113" s="84">
        <f>I113/'סכום נכסי הקרן'!$C$42</f>
        <v>-4.2336572722587355E-5</v>
      </c>
    </row>
    <row r="114" spans="2:11">
      <c r="B114" s="76" t="s">
        <v>2553</v>
      </c>
      <c r="C114" s="73" t="s">
        <v>2555</v>
      </c>
      <c r="D114" s="86" t="s">
        <v>528</v>
      </c>
      <c r="E114" s="86" t="s">
        <v>133</v>
      </c>
      <c r="F114" s="95">
        <v>44998</v>
      </c>
      <c r="G114" s="83">
        <v>3450653.1705800011</v>
      </c>
      <c r="H114" s="85">
        <v>-6.1594319999999998</v>
      </c>
      <c r="I114" s="83">
        <v>-212.54062980500007</v>
      </c>
      <c r="J114" s="84">
        <f t="shared" si="1"/>
        <v>7.3332533469624064E-3</v>
      </c>
      <c r="K114" s="84">
        <f>I114/'סכום נכסי הקרן'!$C$42</f>
        <v>-3.7060426835298179E-5</v>
      </c>
    </row>
    <row r="115" spans="2:11">
      <c r="B115" s="76" t="s">
        <v>2556</v>
      </c>
      <c r="C115" s="73" t="s">
        <v>2557</v>
      </c>
      <c r="D115" s="86" t="s">
        <v>528</v>
      </c>
      <c r="E115" s="86" t="s">
        <v>133</v>
      </c>
      <c r="F115" s="95">
        <v>44987</v>
      </c>
      <c r="G115" s="83">
        <v>472929.87140000006</v>
      </c>
      <c r="H115" s="85">
        <v>-6.2355119999999999</v>
      </c>
      <c r="I115" s="83">
        <v>-29.489600409000001</v>
      </c>
      <c r="J115" s="84">
        <f t="shared" si="1"/>
        <v>1.0174746875375815E-3</v>
      </c>
      <c r="K115" s="84">
        <f>I115/'סכום נכסי הקרן'!$C$42</f>
        <v>-5.1420623876132564E-6</v>
      </c>
    </row>
    <row r="116" spans="2:11">
      <c r="B116" s="76" t="s">
        <v>2556</v>
      </c>
      <c r="C116" s="73" t="s">
        <v>2558</v>
      </c>
      <c r="D116" s="86" t="s">
        <v>528</v>
      </c>
      <c r="E116" s="86" t="s">
        <v>133</v>
      </c>
      <c r="F116" s="95">
        <v>44987</v>
      </c>
      <c r="G116" s="83">
        <v>2420034.75385</v>
      </c>
      <c r="H116" s="85">
        <v>-6.2355119999999999</v>
      </c>
      <c r="I116" s="83">
        <v>-150.90156471199998</v>
      </c>
      <c r="J116" s="84">
        <f t="shared" si="1"/>
        <v>5.2065311253731168E-3</v>
      </c>
      <c r="K116" s="84">
        <f>I116/'סכום נכסי הקרן'!$C$42</f>
        <v>-2.6312505065370448E-5</v>
      </c>
    </row>
    <row r="117" spans="2:11">
      <c r="B117" s="76" t="s">
        <v>2559</v>
      </c>
      <c r="C117" s="73" t="s">
        <v>2560</v>
      </c>
      <c r="D117" s="86" t="s">
        <v>528</v>
      </c>
      <c r="E117" s="86" t="s">
        <v>133</v>
      </c>
      <c r="F117" s="95">
        <v>45097</v>
      </c>
      <c r="G117" s="83">
        <v>2370286.7145600007</v>
      </c>
      <c r="H117" s="85">
        <v>-6.216475</v>
      </c>
      <c r="I117" s="83">
        <v>-147.34828301600004</v>
      </c>
      <c r="J117" s="84">
        <f t="shared" si="1"/>
        <v>5.0839328489221697E-3</v>
      </c>
      <c r="K117" s="84">
        <f>I117/'סכום נכסי הקרן'!$C$42</f>
        <v>-2.5692924063655019E-5</v>
      </c>
    </row>
    <row r="118" spans="2:11">
      <c r="B118" s="76" t="s">
        <v>2561</v>
      </c>
      <c r="C118" s="73" t="s">
        <v>2562</v>
      </c>
      <c r="D118" s="86" t="s">
        <v>528</v>
      </c>
      <c r="E118" s="86" t="s">
        <v>133</v>
      </c>
      <c r="F118" s="95">
        <v>44987</v>
      </c>
      <c r="G118" s="83">
        <v>2838368.5411200006</v>
      </c>
      <c r="H118" s="85">
        <v>-6.2059699999999998</v>
      </c>
      <c r="I118" s="83">
        <v>-176.14828894300001</v>
      </c>
      <c r="J118" s="84">
        <f t="shared" si="1"/>
        <v>6.0776145748607704E-3</v>
      </c>
      <c r="K118" s="84">
        <f>I118/'סכום נכסי הקרן'!$C$42</f>
        <v>-3.0714742778942497E-5</v>
      </c>
    </row>
    <row r="119" spans="2:11">
      <c r="B119" s="76" t="s">
        <v>2563</v>
      </c>
      <c r="C119" s="73" t="s">
        <v>2564</v>
      </c>
      <c r="D119" s="86" t="s">
        <v>528</v>
      </c>
      <c r="E119" s="86" t="s">
        <v>133</v>
      </c>
      <c r="F119" s="95">
        <v>44987</v>
      </c>
      <c r="G119" s="83">
        <v>3482220.9938560002</v>
      </c>
      <c r="H119" s="85">
        <v>-5.957471</v>
      </c>
      <c r="I119" s="83">
        <v>-207.45230062500002</v>
      </c>
      <c r="J119" s="84">
        <f t="shared" si="1"/>
        <v>7.1576915871995024E-3</v>
      </c>
      <c r="K119" s="84">
        <f>I119/'סכום נכסי הקרן'!$C$42</f>
        <v>-3.6173181646167442E-5</v>
      </c>
    </row>
    <row r="120" spans="2:11">
      <c r="B120" s="76" t="s">
        <v>2565</v>
      </c>
      <c r="C120" s="73" t="s">
        <v>2566</v>
      </c>
      <c r="D120" s="86" t="s">
        <v>528</v>
      </c>
      <c r="E120" s="86" t="s">
        <v>133</v>
      </c>
      <c r="F120" s="95">
        <v>44987</v>
      </c>
      <c r="G120" s="83">
        <v>4748483.173440001</v>
      </c>
      <c r="H120" s="85">
        <v>-5.957471</v>
      </c>
      <c r="I120" s="83">
        <v>-282.88950085200008</v>
      </c>
      <c r="J120" s="84">
        <f t="shared" si="1"/>
        <v>9.7604885279899134E-3</v>
      </c>
      <c r="K120" s="84">
        <f>I120/'סכום נכסי הקרן'!$C$42</f>
        <v>-4.9327065881089874E-5</v>
      </c>
    </row>
    <row r="121" spans="2:11">
      <c r="B121" s="76" t="s">
        <v>2567</v>
      </c>
      <c r="C121" s="73" t="s">
        <v>2568</v>
      </c>
      <c r="D121" s="86" t="s">
        <v>528</v>
      </c>
      <c r="E121" s="86" t="s">
        <v>133</v>
      </c>
      <c r="F121" s="95">
        <v>44987</v>
      </c>
      <c r="G121" s="83">
        <v>3958167.8868000004</v>
      </c>
      <c r="H121" s="85">
        <v>-5.9280629999999999</v>
      </c>
      <c r="I121" s="83">
        <v>-234.64267511000003</v>
      </c>
      <c r="J121" s="84">
        <f t="shared" si="1"/>
        <v>8.0958364721573847E-3</v>
      </c>
      <c r="K121" s="84">
        <f>I121/'סכום נכסי הקרן'!$C$42</f>
        <v>-4.091433106851659E-5</v>
      </c>
    </row>
    <row r="122" spans="2:11">
      <c r="B122" s="76" t="s">
        <v>2569</v>
      </c>
      <c r="C122" s="73" t="s">
        <v>2570</v>
      </c>
      <c r="D122" s="86" t="s">
        <v>528</v>
      </c>
      <c r="E122" s="86" t="s">
        <v>133</v>
      </c>
      <c r="F122" s="95">
        <v>44987</v>
      </c>
      <c r="G122" s="83">
        <v>5384602.3888640013</v>
      </c>
      <c r="H122" s="85">
        <v>-5.8986710000000002</v>
      </c>
      <c r="I122" s="83">
        <v>-317.61997533400006</v>
      </c>
      <c r="J122" s="84">
        <f t="shared" si="1"/>
        <v>1.095878820589332E-2</v>
      </c>
      <c r="K122" s="84">
        <f>I122/'סכום נכסי הקרן'!$C$42</f>
        <v>-5.5382972507866371E-5</v>
      </c>
    </row>
    <row r="123" spans="2:11">
      <c r="B123" s="76" t="s">
        <v>2571</v>
      </c>
      <c r="C123" s="73" t="s">
        <v>2572</v>
      </c>
      <c r="D123" s="86" t="s">
        <v>528</v>
      </c>
      <c r="E123" s="86" t="s">
        <v>133</v>
      </c>
      <c r="F123" s="95">
        <v>45033</v>
      </c>
      <c r="G123" s="83">
        <v>3959376.3199600005</v>
      </c>
      <c r="H123" s="85">
        <v>-5.8957329999999999</v>
      </c>
      <c r="I123" s="83">
        <v>-233.43424195000006</v>
      </c>
      <c r="J123" s="84">
        <f t="shared" si="1"/>
        <v>8.0541421075397551E-3</v>
      </c>
      <c r="K123" s="84">
        <f>I123/'סכום נכסי הקרן'!$C$42</f>
        <v>-4.070361818621914E-5</v>
      </c>
    </row>
    <row r="124" spans="2:11">
      <c r="B124" s="76" t="s">
        <v>2573</v>
      </c>
      <c r="C124" s="73" t="s">
        <v>2574</v>
      </c>
      <c r="D124" s="86" t="s">
        <v>528</v>
      </c>
      <c r="E124" s="86" t="s">
        <v>133</v>
      </c>
      <c r="F124" s="95">
        <v>45034</v>
      </c>
      <c r="G124" s="83">
        <v>3168731.4606400006</v>
      </c>
      <c r="H124" s="85">
        <v>-5.7633029999999996</v>
      </c>
      <c r="I124" s="83">
        <v>-182.62360441600001</v>
      </c>
      <c r="J124" s="84">
        <f t="shared" si="1"/>
        <v>6.3010312877432948E-3</v>
      </c>
      <c r="K124" s="84">
        <f>I124/'סכום נכסי הקרן'!$C$42</f>
        <v>-3.1843834922608216E-5</v>
      </c>
    </row>
    <row r="125" spans="2:11">
      <c r="B125" s="76" t="s">
        <v>2575</v>
      </c>
      <c r="C125" s="73" t="s">
        <v>2576</v>
      </c>
      <c r="D125" s="86" t="s">
        <v>528</v>
      </c>
      <c r="E125" s="86" t="s">
        <v>133</v>
      </c>
      <c r="F125" s="95">
        <v>45033</v>
      </c>
      <c r="G125" s="83">
        <v>3170577.0676480005</v>
      </c>
      <c r="H125" s="85">
        <v>-5.7929950000000003</v>
      </c>
      <c r="I125" s="83">
        <v>-183.67138188000001</v>
      </c>
      <c r="J125" s="84">
        <f t="shared" si="1"/>
        <v>6.3371825760960175E-3</v>
      </c>
      <c r="K125" s="84">
        <f>I125/'סכום נכסי הקרן'!$C$42</f>
        <v>-3.2026534484945419E-5</v>
      </c>
    </row>
    <row r="126" spans="2:11">
      <c r="B126" s="76" t="s">
        <v>2577</v>
      </c>
      <c r="C126" s="73" t="s">
        <v>2578</v>
      </c>
      <c r="D126" s="86" t="s">
        <v>528</v>
      </c>
      <c r="E126" s="86" t="s">
        <v>133</v>
      </c>
      <c r="F126" s="95">
        <v>45034</v>
      </c>
      <c r="G126" s="83">
        <v>3079447.3213880006</v>
      </c>
      <c r="H126" s="85">
        <v>-5.6900190000000004</v>
      </c>
      <c r="I126" s="83">
        <v>-175.22115001</v>
      </c>
      <c r="J126" s="84">
        <f t="shared" si="1"/>
        <v>6.0456256573076456E-3</v>
      </c>
      <c r="K126" s="84">
        <f>I126/'סכום נכסי הקרן'!$C$42</f>
        <v>-3.0553078796747051E-5</v>
      </c>
    </row>
    <row r="127" spans="2:11">
      <c r="B127" s="76" t="s">
        <v>2579</v>
      </c>
      <c r="C127" s="73" t="s">
        <v>2580</v>
      </c>
      <c r="D127" s="86" t="s">
        <v>528</v>
      </c>
      <c r="E127" s="86" t="s">
        <v>133</v>
      </c>
      <c r="F127" s="95">
        <v>45034</v>
      </c>
      <c r="G127" s="83">
        <v>3964210.0526000005</v>
      </c>
      <c r="H127" s="85">
        <v>-5.6753749999999998</v>
      </c>
      <c r="I127" s="83">
        <v>-224.98377872000006</v>
      </c>
      <c r="J127" s="84">
        <f t="shared" si="1"/>
        <v>7.762577206176494E-3</v>
      </c>
      <c r="K127" s="84">
        <f>I127/'סכום נכסי הקרן'!$C$42</f>
        <v>-3.92301221560854E-5</v>
      </c>
    </row>
    <row r="128" spans="2:11">
      <c r="B128" s="76" t="s">
        <v>2579</v>
      </c>
      <c r="C128" s="73" t="s">
        <v>2581</v>
      </c>
      <c r="D128" s="86" t="s">
        <v>528</v>
      </c>
      <c r="E128" s="86" t="s">
        <v>133</v>
      </c>
      <c r="F128" s="95">
        <v>45034</v>
      </c>
      <c r="G128" s="83">
        <v>4164210.0103800003</v>
      </c>
      <c r="H128" s="85">
        <v>-5.6753749999999998</v>
      </c>
      <c r="I128" s="83">
        <v>-236.33452594300002</v>
      </c>
      <c r="J128" s="84">
        <f t="shared" si="1"/>
        <v>8.154210114858269E-3</v>
      </c>
      <c r="K128" s="84">
        <f>I128/'סכום נכסי הקרן'!$C$42</f>
        <v>-4.1209336847271272E-5</v>
      </c>
    </row>
    <row r="129" spans="2:11">
      <c r="B129" s="76" t="s">
        <v>2582</v>
      </c>
      <c r="C129" s="73" t="s">
        <v>2583</v>
      </c>
      <c r="D129" s="86" t="s">
        <v>528</v>
      </c>
      <c r="E129" s="86" t="s">
        <v>133</v>
      </c>
      <c r="F129" s="95">
        <v>45034</v>
      </c>
      <c r="G129" s="83">
        <v>3567789.04734</v>
      </c>
      <c r="H129" s="85">
        <v>-5.6753749999999998</v>
      </c>
      <c r="I129" s="83">
        <v>-202.48540084800001</v>
      </c>
      <c r="J129" s="84">
        <f t="shared" si="1"/>
        <v>6.9863194855588435E-3</v>
      </c>
      <c r="K129" s="84">
        <f>I129/'סכום נכסי הקרן'!$C$42</f>
        <v>-3.5307109940476854E-5</v>
      </c>
    </row>
    <row r="130" spans="2:11">
      <c r="B130" s="76" t="s">
        <v>2584</v>
      </c>
      <c r="C130" s="73" t="s">
        <v>2585</v>
      </c>
      <c r="D130" s="86" t="s">
        <v>528</v>
      </c>
      <c r="E130" s="86" t="s">
        <v>133</v>
      </c>
      <c r="F130" s="95">
        <v>45034</v>
      </c>
      <c r="G130" s="83">
        <v>3171983.2444160003</v>
      </c>
      <c r="H130" s="85">
        <v>-5.7156900000000004</v>
      </c>
      <c r="I130" s="83">
        <v>-181.30074362200003</v>
      </c>
      <c r="J130" s="84">
        <f t="shared" si="1"/>
        <v>6.2553888458531685E-3</v>
      </c>
      <c r="K130" s="84">
        <f>I130/'סכום נכסי הקרן'!$C$42</f>
        <v>-3.1613169446015342E-5</v>
      </c>
    </row>
    <row r="131" spans="2:11">
      <c r="B131" s="76" t="s">
        <v>2586</v>
      </c>
      <c r="C131" s="73" t="s">
        <v>2587</v>
      </c>
      <c r="D131" s="86" t="s">
        <v>528</v>
      </c>
      <c r="E131" s="86" t="s">
        <v>133</v>
      </c>
      <c r="F131" s="95">
        <v>45007</v>
      </c>
      <c r="G131" s="83">
        <v>4601669.5302560003</v>
      </c>
      <c r="H131" s="85">
        <v>-5.4958879999999999</v>
      </c>
      <c r="I131" s="83">
        <v>-252.90258353100006</v>
      </c>
      <c r="J131" s="84">
        <f t="shared" si="1"/>
        <v>8.7258549992803112E-3</v>
      </c>
      <c r="K131" s="84">
        <f>I131/'סכום נכסי הקרן'!$C$42</f>
        <v>-4.4098287005207791E-5</v>
      </c>
    </row>
    <row r="132" spans="2:11">
      <c r="B132" s="76" t="s">
        <v>2588</v>
      </c>
      <c r="C132" s="73" t="s">
        <v>2589</v>
      </c>
      <c r="D132" s="86" t="s">
        <v>528</v>
      </c>
      <c r="E132" s="86" t="s">
        <v>133</v>
      </c>
      <c r="F132" s="95">
        <v>45007</v>
      </c>
      <c r="G132" s="83">
        <v>5952082.6008000001</v>
      </c>
      <c r="H132" s="85">
        <v>-5.4666810000000003</v>
      </c>
      <c r="I132" s="83">
        <v>-325.38133944200001</v>
      </c>
      <c r="J132" s="84">
        <f t="shared" si="1"/>
        <v>1.1226577236979769E-2</v>
      </c>
      <c r="K132" s="84">
        <f>I132/'סכום נכסי הקרן'!$C$42</f>
        <v>-5.6736311240938452E-5</v>
      </c>
    </row>
    <row r="133" spans="2:11">
      <c r="B133" s="76" t="s">
        <v>2590</v>
      </c>
      <c r="C133" s="73" t="s">
        <v>2591</v>
      </c>
      <c r="D133" s="86" t="s">
        <v>528</v>
      </c>
      <c r="E133" s="86" t="s">
        <v>133</v>
      </c>
      <c r="F133" s="95">
        <v>45034</v>
      </c>
      <c r="G133" s="83">
        <v>3968274.7823200007</v>
      </c>
      <c r="H133" s="85">
        <v>-5.6278920000000001</v>
      </c>
      <c r="I133" s="83">
        <v>-223.33020272700006</v>
      </c>
      <c r="J133" s="84">
        <f t="shared" si="1"/>
        <v>7.7055241537965832E-3</v>
      </c>
      <c r="K133" s="84">
        <f>I133/'סכום נכסי הקרן'!$C$42</f>
        <v>-3.8941790310257116E-5</v>
      </c>
    </row>
    <row r="134" spans="2:11">
      <c r="B134" s="76" t="s">
        <v>2592</v>
      </c>
      <c r="C134" s="73" t="s">
        <v>2593</v>
      </c>
      <c r="D134" s="86" t="s">
        <v>528</v>
      </c>
      <c r="E134" s="86" t="s">
        <v>133</v>
      </c>
      <c r="F134" s="95">
        <v>44985</v>
      </c>
      <c r="G134" s="83">
        <v>2381162.6129999999</v>
      </c>
      <c r="H134" s="85">
        <v>-5.659624</v>
      </c>
      <c r="I134" s="83">
        <v>-134.76483951900002</v>
      </c>
      <c r="J134" s="84">
        <f t="shared" si="1"/>
        <v>4.6497684295104562E-3</v>
      </c>
      <c r="K134" s="84">
        <f>I134/'סכום נכסי הקרן'!$C$42</f>
        <v>-2.3498765763265401E-5</v>
      </c>
    </row>
    <row r="135" spans="2:11">
      <c r="B135" s="76" t="s">
        <v>2592</v>
      </c>
      <c r="C135" s="73" t="s">
        <v>2594</v>
      </c>
      <c r="D135" s="86" t="s">
        <v>528</v>
      </c>
      <c r="E135" s="86" t="s">
        <v>133</v>
      </c>
      <c r="F135" s="95">
        <v>44985</v>
      </c>
      <c r="G135" s="83">
        <v>4752320.3350000009</v>
      </c>
      <c r="H135" s="85">
        <v>-5.659624</v>
      </c>
      <c r="I135" s="83">
        <v>-268.96343987300003</v>
      </c>
      <c r="J135" s="84">
        <f t="shared" si="1"/>
        <v>9.2800000050286807E-3</v>
      </c>
      <c r="K135" s="84">
        <f>I135/'סכום נכסי הקרן'!$C$42</f>
        <v>-4.6898797156706941E-5</v>
      </c>
    </row>
    <row r="136" spans="2:11">
      <c r="B136" s="76" t="s">
        <v>2595</v>
      </c>
      <c r="C136" s="73" t="s">
        <v>2596</v>
      </c>
      <c r="D136" s="86" t="s">
        <v>528</v>
      </c>
      <c r="E136" s="86" t="s">
        <v>133</v>
      </c>
      <c r="F136" s="95">
        <v>44991</v>
      </c>
      <c r="G136" s="83">
        <v>2851392.2010000004</v>
      </c>
      <c r="H136" s="85">
        <v>-5.6292460000000002</v>
      </c>
      <c r="I136" s="83">
        <v>-160.51187214500004</v>
      </c>
      <c r="J136" s="84">
        <f t="shared" si="1"/>
        <v>5.5381139348013378E-3</v>
      </c>
      <c r="K136" s="84">
        <f>I136/'סכום נכסי הקרן'!$C$42</f>
        <v>-2.7988241586016827E-5</v>
      </c>
    </row>
    <row r="137" spans="2:11">
      <c r="B137" s="76" t="s">
        <v>2597</v>
      </c>
      <c r="C137" s="73" t="s">
        <v>2598</v>
      </c>
      <c r="D137" s="86" t="s">
        <v>528</v>
      </c>
      <c r="E137" s="86" t="s">
        <v>133</v>
      </c>
      <c r="F137" s="95">
        <v>44985</v>
      </c>
      <c r="G137" s="83">
        <v>1042322.5376030001</v>
      </c>
      <c r="H137" s="85">
        <v>-5.6478609999999998</v>
      </c>
      <c r="I137" s="83">
        <v>-58.868929734000005</v>
      </c>
      <c r="J137" s="84">
        <f t="shared" si="1"/>
        <v>2.0311447105432188E-3</v>
      </c>
      <c r="K137" s="84">
        <f>I137/'סכום נכסי הקרן'!$C$42</f>
        <v>-1.0264896953024328E-5</v>
      </c>
    </row>
    <row r="138" spans="2:11">
      <c r="B138" s="76" t="s">
        <v>2599</v>
      </c>
      <c r="C138" s="73" t="s">
        <v>2600</v>
      </c>
      <c r="D138" s="86" t="s">
        <v>528</v>
      </c>
      <c r="E138" s="86" t="s">
        <v>133</v>
      </c>
      <c r="F138" s="95">
        <v>44985</v>
      </c>
      <c r="G138" s="83">
        <v>2381492.1856800006</v>
      </c>
      <c r="H138" s="85">
        <v>-5.6450009999999997</v>
      </c>
      <c r="I138" s="83">
        <v>-134.43526683900001</v>
      </c>
      <c r="J138" s="84">
        <f t="shared" si="1"/>
        <v>4.6383972391601932E-3</v>
      </c>
      <c r="K138" s="84">
        <f>I138/'סכום נכסי הקרן'!$C$42</f>
        <v>-2.3441298613547909E-5</v>
      </c>
    </row>
    <row r="139" spans="2:11">
      <c r="B139" s="76" t="s">
        <v>2601</v>
      </c>
      <c r="C139" s="73" t="s">
        <v>2602</v>
      </c>
      <c r="D139" s="86" t="s">
        <v>528</v>
      </c>
      <c r="E139" s="86" t="s">
        <v>133</v>
      </c>
      <c r="F139" s="95">
        <v>44985</v>
      </c>
      <c r="G139" s="83">
        <v>9053677.9093730021</v>
      </c>
      <c r="H139" s="85">
        <v>-5.5982380000000003</v>
      </c>
      <c r="I139" s="83">
        <v>-506.84641019900005</v>
      </c>
      <c r="J139" s="84">
        <f t="shared" si="1"/>
        <v>1.7487635834135741E-2</v>
      </c>
      <c r="K139" s="84">
        <f>I139/'סכום נכסי הקרן'!$C$42</f>
        <v>-8.8378134190847656E-5</v>
      </c>
    </row>
    <row r="140" spans="2:11">
      <c r="B140" s="76" t="s">
        <v>2601</v>
      </c>
      <c r="C140" s="73" t="s">
        <v>2603</v>
      </c>
      <c r="D140" s="86" t="s">
        <v>528</v>
      </c>
      <c r="E140" s="86" t="s">
        <v>133</v>
      </c>
      <c r="F140" s="95">
        <v>44985</v>
      </c>
      <c r="G140" s="83">
        <v>69520.823535000018</v>
      </c>
      <c r="H140" s="85">
        <v>-5.5982380000000003</v>
      </c>
      <c r="I140" s="83">
        <v>-3.8919409540000007</v>
      </c>
      <c r="J140" s="84">
        <f t="shared" ref="J140:J203" si="2">IFERROR(I140/$I$11,0)</f>
        <v>1.3428297946273021E-4</v>
      </c>
      <c r="K140" s="84">
        <f>I140/'סכום נכסי הקרן'!$C$42</f>
        <v>-6.7863256594915963E-7</v>
      </c>
    </row>
    <row r="141" spans="2:11">
      <c r="B141" s="76" t="s">
        <v>2604</v>
      </c>
      <c r="C141" s="73" t="s">
        <v>2605</v>
      </c>
      <c r="D141" s="86" t="s">
        <v>528</v>
      </c>
      <c r="E141" s="86" t="s">
        <v>133</v>
      </c>
      <c r="F141" s="95">
        <v>44991</v>
      </c>
      <c r="G141" s="83">
        <v>2781063.7414480005</v>
      </c>
      <c r="H141" s="85">
        <v>-5.5591160000000004</v>
      </c>
      <c r="I141" s="83">
        <v>-154.60257151200003</v>
      </c>
      <c r="J141" s="84">
        <f t="shared" si="2"/>
        <v>5.3342263360635694E-3</v>
      </c>
      <c r="K141" s="84">
        <f>I141/'סכום נכסי הקרן'!$C$42</f>
        <v>-2.6957844696923169E-5</v>
      </c>
    </row>
    <row r="142" spans="2:11">
      <c r="B142" s="76" t="s">
        <v>2606</v>
      </c>
      <c r="C142" s="73" t="s">
        <v>2607</v>
      </c>
      <c r="D142" s="86" t="s">
        <v>528</v>
      </c>
      <c r="E142" s="86" t="s">
        <v>133</v>
      </c>
      <c r="F142" s="95">
        <v>45035</v>
      </c>
      <c r="G142" s="83">
        <v>10563793.112040002</v>
      </c>
      <c r="H142" s="85">
        <v>-5.4803040000000003</v>
      </c>
      <c r="I142" s="83">
        <v>-578.92800686200007</v>
      </c>
      <c r="J142" s="84">
        <f t="shared" si="2"/>
        <v>1.997465495357802E-2</v>
      </c>
      <c r="K142" s="84">
        <f>I142/'סכום נכסי הקרן'!$C$42</f>
        <v>-1.0094690629692213E-4</v>
      </c>
    </row>
    <row r="143" spans="2:11">
      <c r="B143" s="76" t="s">
        <v>2608</v>
      </c>
      <c r="C143" s="73" t="s">
        <v>2609</v>
      </c>
      <c r="D143" s="86" t="s">
        <v>528</v>
      </c>
      <c r="E143" s="86" t="s">
        <v>133</v>
      </c>
      <c r="F143" s="95">
        <v>45035</v>
      </c>
      <c r="G143" s="83">
        <v>491458.00896000006</v>
      </c>
      <c r="H143" s="85">
        <v>-5.4511339999999997</v>
      </c>
      <c r="I143" s="83">
        <v>-26.790033883000003</v>
      </c>
      <c r="J143" s="84">
        <f t="shared" si="2"/>
        <v>9.2433200098254492E-4</v>
      </c>
      <c r="K143" s="84">
        <f>I143/'סכום נכסי הקרן'!$C$42</f>
        <v>-4.6713425642287424E-6</v>
      </c>
    </row>
    <row r="144" spans="2:11">
      <c r="B144" s="76" t="s">
        <v>2610</v>
      </c>
      <c r="C144" s="73" t="s">
        <v>2611</v>
      </c>
      <c r="D144" s="86" t="s">
        <v>528</v>
      </c>
      <c r="E144" s="86" t="s">
        <v>133</v>
      </c>
      <c r="F144" s="95">
        <v>45035</v>
      </c>
      <c r="G144" s="83">
        <v>4090955.2069120007</v>
      </c>
      <c r="H144" s="85">
        <v>-5.4511339999999997</v>
      </c>
      <c r="I144" s="83">
        <v>-223.00344405400006</v>
      </c>
      <c r="J144" s="84">
        <f t="shared" si="2"/>
        <v>7.6942500546531645E-3</v>
      </c>
      <c r="K144" s="84">
        <f>I144/'סכום נכסי הקרן'!$C$42</f>
        <v>-3.8884813835196197E-5</v>
      </c>
    </row>
    <row r="145" spans="2:11">
      <c r="B145" s="76" t="s">
        <v>2612</v>
      </c>
      <c r="C145" s="73" t="s">
        <v>2613</v>
      </c>
      <c r="D145" s="86" t="s">
        <v>528</v>
      </c>
      <c r="E145" s="86" t="s">
        <v>133</v>
      </c>
      <c r="F145" s="95">
        <v>44991</v>
      </c>
      <c r="G145" s="83">
        <v>4092086.5551440008</v>
      </c>
      <c r="H145" s="85">
        <v>-5.4978300000000004</v>
      </c>
      <c r="I145" s="83">
        <v>-224.97594969700006</v>
      </c>
      <c r="J145" s="84">
        <f t="shared" si="2"/>
        <v>7.7623070827221178E-3</v>
      </c>
      <c r="K145" s="84">
        <f>I145/'סכום נכסי הקרן'!$C$42</f>
        <v>-3.9228757019761348E-5</v>
      </c>
    </row>
    <row r="146" spans="2:11">
      <c r="B146" s="76" t="s">
        <v>2614</v>
      </c>
      <c r="C146" s="73" t="s">
        <v>2615</v>
      </c>
      <c r="D146" s="86" t="s">
        <v>528</v>
      </c>
      <c r="E146" s="86" t="s">
        <v>133</v>
      </c>
      <c r="F146" s="95">
        <v>45007</v>
      </c>
      <c r="G146" s="83">
        <v>3178838.3561600004</v>
      </c>
      <c r="H146" s="85">
        <v>-5.4826600000000001</v>
      </c>
      <c r="I146" s="83">
        <v>-174.28488829600002</v>
      </c>
      <c r="J146" s="84">
        <f t="shared" si="2"/>
        <v>6.0133219779870259E-3</v>
      </c>
      <c r="K146" s="84">
        <f>I146/'סכום נכסי הקרן'!$C$42</f>
        <v>-3.0389824087366441E-5</v>
      </c>
    </row>
    <row r="147" spans="2:11">
      <c r="B147" s="76" t="s">
        <v>2614</v>
      </c>
      <c r="C147" s="73" t="s">
        <v>2616</v>
      </c>
      <c r="D147" s="86" t="s">
        <v>528</v>
      </c>
      <c r="E147" s="86" t="s">
        <v>133</v>
      </c>
      <c r="F147" s="95">
        <v>45007</v>
      </c>
      <c r="G147" s="83">
        <v>1427472.0541200002</v>
      </c>
      <c r="H147" s="85">
        <v>-5.4826600000000001</v>
      </c>
      <c r="I147" s="83">
        <v>-78.263434508000017</v>
      </c>
      <c r="J147" s="84">
        <f t="shared" si="2"/>
        <v>2.7003100234393985E-3</v>
      </c>
      <c r="K147" s="84">
        <f>I147/'סכום נכסי הקרן'!$C$42</f>
        <v>-1.364669094621574E-5</v>
      </c>
    </row>
    <row r="148" spans="2:11">
      <c r="B148" s="76" t="s">
        <v>2617</v>
      </c>
      <c r="C148" s="73" t="s">
        <v>2618</v>
      </c>
      <c r="D148" s="86" t="s">
        <v>528</v>
      </c>
      <c r="E148" s="86" t="s">
        <v>133</v>
      </c>
      <c r="F148" s="95">
        <v>45036</v>
      </c>
      <c r="G148" s="83">
        <v>6357676.7123200009</v>
      </c>
      <c r="H148" s="85">
        <v>-5.4152399999999998</v>
      </c>
      <c r="I148" s="83">
        <v>-344.28345626299995</v>
      </c>
      <c r="J148" s="84">
        <f t="shared" si="2"/>
        <v>1.1878753771741364E-2</v>
      </c>
      <c r="K148" s="84">
        <f>I148/'סכום נכסי הקרן'!$C$42</f>
        <v>-6.0032248201883922E-5</v>
      </c>
    </row>
    <row r="149" spans="2:11">
      <c r="B149" s="76" t="s">
        <v>2619</v>
      </c>
      <c r="C149" s="73" t="s">
        <v>2620</v>
      </c>
      <c r="D149" s="86" t="s">
        <v>528</v>
      </c>
      <c r="E149" s="86" t="s">
        <v>133</v>
      </c>
      <c r="F149" s="95">
        <v>45055</v>
      </c>
      <c r="G149" s="83">
        <v>4000236.8649600004</v>
      </c>
      <c r="H149" s="85">
        <v>-5.2874759999999998</v>
      </c>
      <c r="I149" s="83">
        <v>-211.51156627200004</v>
      </c>
      <c r="J149" s="84">
        <f t="shared" si="2"/>
        <v>7.2977477422009407E-3</v>
      </c>
      <c r="K149" s="84">
        <f>I149/'סכום נכסי הקרן'!$C$42</f>
        <v>-3.6880990396210694E-5</v>
      </c>
    </row>
    <row r="150" spans="2:11">
      <c r="B150" s="76" t="s">
        <v>2621</v>
      </c>
      <c r="C150" s="73" t="s">
        <v>2622</v>
      </c>
      <c r="D150" s="86" t="s">
        <v>528</v>
      </c>
      <c r="E150" s="86" t="s">
        <v>133</v>
      </c>
      <c r="F150" s="95">
        <v>45055</v>
      </c>
      <c r="G150" s="83">
        <v>3333530.7208000002</v>
      </c>
      <c r="H150" s="85">
        <v>-5.2874759999999998</v>
      </c>
      <c r="I150" s="83">
        <v>-176.25963860400003</v>
      </c>
      <c r="J150" s="84">
        <f t="shared" si="2"/>
        <v>6.0814564533522419E-3</v>
      </c>
      <c r="K150" s="84">
        <f>I150/'סכום נכסי הקרן'!$C$42</f>
        <v>-3.0734158671181135E-5</v>
      </c>
    </row>
    <row r="151" spans="2:11">
      <c r="B151" s="76" t="s">
        <v>2623</v>
      </c>
      <c r="C151" s="73" t="s">
        <v>2624</v>
      </c>
      <c r="D151" s="86" t="s">
        <v>528</v>
      </c>
      <c r="E151" s="86" t="s">
        <v>133</v>
      </c>
      <c r="F151" s="95">
        <v>45036</v>
      </c>
      <c r="G151" s="83">
        <v>3181474.9376000003</v>
      </c>
      <c r="H151" s="85">
        <v>-5.3278790000000003</v>
      </c>
      <c r="I151" s="83">
        <v>-169.50514669200004</v>
      </c>
      <c r="J151" s="84">
        <f t="shared" si="2"/>
        <v>5.8484073630858347E-3</v>
      </c>
      <c r="K151" s="84">
        <f>I151/'סכום נכסי הקרן'!$C$42</f>
        <v>-2.9556386903289253E-5</v>
      </c>
    </row>
    <row r="152" spans="2:11">
      <c r="B152" s="76" t="s">
        <v>2623</v>
      </c>
      <c r="C152" s="73" t="s">
        <v>2625</v>
      </c>
      <c r="D152" s="86" t="s">
        <v>528</v>
      </c>
      <c r="E152" s="86" t="s">
        <v>133</v>
      </c>
      <c r="F152" s="95">
        <v>45036</v>
      </c>
      <c r="G152" s="83">
        <v>1904874.6976000003</v>
      </c>
      <c r="H152" s="85">
        <v>-5.3278790000000003</v>
      </c>
      <c r="I152" s="83">
        <v>-101.48942593600002</v>
      </c>
      <c r="J152" s="84">
        <f t="shared" si="2"/>
        <v>3.5016724713260298E-3</v>
      </c>
      <c r="K152" s="84">
        <f>I152/'סכום נכסי הקרן'!$C$42</f>
        <v>-1.7696576169499326E-5</v>
      </c>
    </row>
    <row r="153" spans="2:11">
      <c r="B153" s="76" t="s">
        <v>2626</v>
      </c>
      <c r="C153" s="73" t="s">
        <v>2627</v>
      </c>
      <c r="D153" s="86" t="s">
        <v>528</v>
      </c>
      <c r="E153" s="86" t="s">
        <v>133</v>
      </c>
      <c r="F153" s="95">
        <v>45036</v>
      </c>
      <c r="G153" s="83">
        <v>2381093.372</v>
      </c>
      <c r="H153" s="85">
        <v>-5.3278790000000003</v>
      </c>
      <c r="I153" s="83">
        <v>-126.86178228800003</v>
      </c>
      <c r="J153" s="84">
        <f t="shared" si="2"/>
        <v>4.3770905846031638E-3</v>
      </c>
      <c r="K153" s="84">
        <f>I153/'סכום נכסי הקרן'!$C$42</f>
        <v>-2.2120720188857493E-5</v>
      </c>
    </row>
    <row r="154" spans="2:11">
      <c r="B154" s="76" t="s">
        <v>2626</v>
      </c>
      <c r="C154" s="73" t="s">
        <v>2628</v>
      </c>
      <c r="D154" s="86" t="s">
        <v>528</v>
      </c>
      <c r="E154" s="86" t="s">
        <v>133</v>
      </c>
      <c r="F154" s="95">
        <v>45036</v>
      </c>
      <c r="G154" s="83">
        <v>3976843.6720000003</v>
      </c>
      <c r="H154" s="85">
        <v>-5.3278790000000003</v>
      </c>
      <c r="I154" s="83">
        <v>-211.88143336500002</v>
      </c>
      <c r="J154" s="84">
        <f t="shared" si="2"/>
        <v>7.3105092038572919E-3</v>
      </c>
      <c r="K154" s="84">
        <f>I154/'סכום נכסי הקרן'!$C$42</f>
        <v>-3.6945483629111557E-5</v>
      </c>
    </row>
    <row r="155" spans="2:11">
      <c r="B155" s="76" t="s">
        <v>2629</v>
      </c>
      <c r="C155" s="73" t="s">
        <v>2630</v>
      </c>
      <c r="D155" s="86" t="s">
        <v>528</v>
      </c>
      <c r="E155" s="86" t="s">
        <v>133</v>
      </c>
      <c r="F155" s="95">
        <v>45036</v>
      </c>
      <c r="G155" s="83">
        <v>3181474.9376000003</v>
      </c>
      <c r="H155" s="85">
        <v>-5.3278790000000003</v>
      </c>
      <c r="I155" s="83">
        <v>-169.50514669200004</v>
      </c>
      <c r="J155" s="84">
        <f t="shared" si="2"/>
        <v>5.8484073630858347E-3</v>
      </c>
      <c r="K155" s="84">
        <f>I155/'סכום נכסי הקרן'!$C$42</f>
        <v>-2.9556386903289253E-5</v>
      </c>
    </row>
    <row r="156" spans="2:11">
      <c r="B156" s="76" t="s">
        <v>2631</v>
      </c>
      <c r="C156" s="73" t="s">
        <v>2632</v>
      </c>
      <c r="D156" s="86" t="s">
        <v>528</v>
      </c>
      <c r="E156" s="86" t="s">
        <v>133</v>
      </c>
      <c r="F156" s="95">
        <v>45061</v>
      </c>
      <c r="G156" s="83">
        <v>4285968.0696</v>
      </c>
      <c r="H156" s="85">
        <v>-5.3211459999999997</v>
      </c>
      <c r="I156" s="83">
        <v>-228.06259708000005</v>
      </c>
      <c r="J156" s="84">
        <f t="shared" si="2"/>
        <v>7.8688051545168832E-3</v>
      </c>
      <c r="K156" s="84">
        <f>I156/'סכום נכסי הקרן'!$C$42</f>
        <v>-3.9766971617172622E-5</v>
      </c>
    </row>
    <row r="157" spans="2:11">
      <c r="B157" s="76" t="s">
        <v>2633</v>
      </c>
      <c r="C157" s="73" t="s">
        <v>2634</v>
      </c>
      <c r="D157" s="86" t="s">
        <v>528</v>
      </c>
      <c r="E157" s="86" t="s">
        <v>133</v>
      </c>
      <c r="F157" s="95">
        <v>45055</v>
      </c>
      <c r="G157" s="83">
        <v>5049312.4011120014</v>
      </c>
      <c r="H157" s="85">
        <v>-5.2583989999999998</v>
      </c>
      <c r="I157" s="83">
        <v>-265.51300009800002</v>
      </c>
      <c r="J157" s="84">
        <f t="shared" si="2"/>
        <v>9.1609500659571453E-3</v>
      </c>
      <c r="K157" s="84">
        <f>I157/'סכום נכסי הקרן'!$C$42</f>
        <v>-4.6297148563925824E-5</v>
      </c>
    </row>
    <row r="158" spans="2:11">
      <c r="B158" s="76" t="s">
        <v>2635</v>
      </c>
      <c r="C158" s="73" t="s">
        <v>2636</v>
      </c>
      <c r="D158" s="86" t="s">
        <v>528</v>
      </c>
      <c r="E158" s="86" t="s">
        <v>133</v>
      </c>
      <c r="F158" s="95">
        <v>44984</v>
      </c>
      <c r="G158" s="83">
        <v>2389401.9300000006</v>
      </c>
      <c r="H158" s="85">
        <v>-5.29528</v>
      </c>
      <c r="I158" s="83">
        <v>-126.52552251900002</v>
      </c>
      <c r="J158" s="84">
        <f t="shared" si="2"/>
        <v>4.3654886707538898E-3</v>
      </c>
      <c r="K158" s="84">
        <f>I158/'סכום נכסי הקרן'!$C$42</f>
        <v>-2.2062087020328199E-5</v>
      </c>
    </row>
    <row r="159" spans="2:11">
      <c r="B159" s="76" t="s">
        <v>2637</v>
      </c>
      <c r="C159" s="73" t="s">
        <v>2638</v>
      </c>
      <c r="D159" s="86" t="s">
        <v>528</v>
      </c>
      <c r="E159" s="86" t="s">
        <v>133</v>
      </c>
      <c r="F159" s="95">
        <v>45061</v>
      </c>
      <c r="G159" s="83">
        <v>3190263.5424000006</v>
      </c>
      <c r="H159" s="85">
        <v>-5.0310050000000004</v>
      </c>
      <c r="I159" s="83">
        <v>-160.50230558800001</v>
      </c>
      <c r="J159" s="84">
        <f t="shared" si="2"/>
        <v>5.5377838615056872E-3</v>
      </c>
      <c r="K159" s="84">
        <f>I159/'סכום נכסי הקרן'!$C$42</f>
        <v>-2.7986573478200968E-5</v>
      </c>
    </row>
    <row r="160" spans="2:11">
      <c r="B160" s="76" t="s">
        <v>2639</v>
      </c>
      <c r="C160" s="73" t="s">
        <v>2640</v>
      </c>
      <c r="D160" s="86" t="s">
        <v>528</v>
      </c>
      <c r="E160" s="86" t="s">
        <v>133</v>
      </c>
      <c r="F160" s="95">
        <v>45061</v>
      </c>
      <c r="G160" s="83">
        <v>4785395.3136000009</v>
      </c>
      <c r="H160" s="85">
        <v>-5.0310050000000004</v>
      </c>
      <c r="I160" s="83">
        <v>-240.75345838200005</v>
      </c>
      <c r="J160" s="84">
        <f t="shared" si="2"/>
        <v>8.3066757922585326E-3</v>
      </c>
      <c r="K160" s="84">
        <f>I160/'סכום נכסי הקרן'!$C$42</f>
        <v>-4.1979860217301456E-5</v>
      </c>
    </row>
    <row r="161" spans="2:11">
      <c r="B161" s="76" t="s">
        <v>2641</v>
      </c>
      <c r="C161" s="73" t="s">
        <v>2642</v>
      </c>
      <c r="D161" s="86" t="s">
        <v>528</v>
      </c>
      <c r="E161" s="86" t="s">
        <v>133</v>
      </c>
      <c r="F161" s="95">
        <v>45061</v>
      </c>
      <c r="G161" s="83">
        <v>4775341.9560000012</v>
      </c>
      <c r="H161" s="85">
        <v>-5.0310050000000004</v>
      </c>
      <c r="I161" s="83">
        <v>-240.24767349800001</v>
      </c>
      <c r="J161" s="84">
        <f t="shared" si="2"/>
        <v>8.2892247820830229E-3</v>
      </c>
      <c r="K161" s="84">
        <f>I161/'סכום נכסי הקרן'!$C$42</f>
        <v>-4.1891667180021566E-5</v>
      </c>
    </row>
    <row r="162" spans="2:11">
      <c r="B162" s="76" t="s">
        <v>2643</v>
      </c>
      <c r="C162" s="73" t="s">
        <v>2644</v>
      </c>
      <c r="D162" s="86" t="s">
        <v>528</v>
      </c>
      <c r="E162" s="86" t="s">
        <v>133</v>
      </c>
      <c r="F162" s="95">
        <v>45061</v>
      </c>
      <c r="G162" s="83">
        <v>6383515.2104320014</v>
      </c>
      <c r="H162" s="85">
        <v>-4.98184</v>
      </c>
      <c r="I162" s="83">
        <v>-318.01648554400003</v>
      </c>
      <c r="J162" s="84">
        <f t="shared" si="2"/>
        <v>1.0972468930502327E-2</v>
      </c>
      <c r="K162" s="84">
        <f>I162/'סכום נכסי הקרן'!$C$42</f>
        <v>-5.5452111465630044E-5</v>
      </c>
    </row>
    <row r="163" spans="2:11">
      <c r="B163" s="76" t="s">
        <v>2645</v>
      </c>
      <c r="C163" s="73" t="s">
        <v>2646</v>
      </c>
      <c r="D163" s="86" t="s">
        <v>528</v>
      </c>
      <c r="E163" s="86" t="s">
        <v>133</v>
      </c>
      <c r="F163" s="95">
        <v>45005</v>
      </c>
      <c r="G163" s="83">
        <v>3595967.5114800008</v>
      </c>
      <c r="H163" s="85">
        <v>-4.907635</v>
      </c>
      <c r="I163" s="83">
        <v>-176.47697506200004</v>
      </c>
      <c r="J163" s="84">
        <f t="shared" si="2"/>
        <v>6.0889551763470299E-3</v>
      </c>
      <c r="K163" s="84">
        <f>I163/'סכום נכסי הקרן'!$C$42</f>
        <v>-3.0772055340197976E-5</v>
      </c>
    </row>
    <row r="164" spans="2:11">
      <c r="B164" s="76" t="s">
        <v>2647</v>
      </c>
      <c r="C164" s="73" t="s">
        <v>2648</v>
      </c>
      <c r="D164" s="86" t="s">
        <v>528</v>
      </c>
      <c r="E164" s="86" t="s">
        <v>133</v>
      </c>
      <c r="F164" s="95">
        <v>45105</v>
      </c>
      <c r="G164" s="83">
        <v>2683768.4896960002</v>
      </c>
      <c r="H164" s="85">
        <v>-4.9064059999999996</v>
      </c>
      <c r="I164" s="83">
        <v>-131.67656830600004</v>
      </c>
      <c r="J164" s="84">
        <f t="shared" si="2"/>
        <v>4.5432143309842698E-3</v>
      </c>
      <c r="K164" s="84">
        <f>I164/'סכום נכסי הקרן'!$C$42</f>
        <v>-2.2960268020777525E-5</v>
      </c>
    </row>
    <row r="165" spans="2:11">
      <c r="B165" s="76" t="s">
        <v>2649</v>
      </c>
      <c r="C165" s="73" t="s">
        <v>2650</v>
      </c>
      <c r="D165" s="86" t="s">
        <v>528</v>
      </c>
      <c r="E165" s="86" t="s">
        <v>133</v>
      </c>
      <c r="F165" s="95">
        <v>45106</v>
      </c>
      <c r="G165" s="83">
        <v>1630772.7003680002</v>
      </c>
      <c r="H165" s="85">
        <v>-4.5232890000000001</v>
      </c>
      <c r="I165" s="83">
        <v>-73.764554594000018</v>
      </c>
      <c r="J165" s="84">
        <f t="shared" si="2"/>
        <v>2.5450859318518694E-3</v>
      </c>
      <c r="K165" s="84">
        <f>I165/'סכום נכסי הקרן'!$C$42</f>
        <v>-1.2862227241339359E-5</v>
      </c>
    </row>
    <row r="166" spans="2:11">
      <c r="B166" s="76" t="s">
        <v>2651</v>
      </c>
      <c r="C166" s="73" t="s">
        <v>2652</v>
      </c>
      <c r="D166" s="86" t="s">
        <v>528</v>
      </c>
      <c r="E166" s="86" t="s">
        <v>133</v>
      </c>
      <c r="F166" s="95">
        <v>45106</v>
      </c>
      <c r="G166" s="83">
        <v>7616534.4923600005</v>
      </c>
      <c r="H166" s="85">
        <v>-4.4373550000000002</v>
      </c>
      <c r="I166" s="83">
        <v>-337.97270762500006</v>
      </c>
      <c r="J166" s="84">
        <f t="shared" si="2"/>
        <v>1.1661015080490143E-2</v>
      </c>
      <c r="K166" s="84">
        <f>I166/'סכום נכסי הקרן'!$C$42</f>
        <v>-5.893185135828216E-5</v>
      </c>
    </row>
    <row r="167" spans="2:11">
      <c r="B167" s="76" t="s">
        <v>2653</v>
      </c>
      <c r="C167" s="73" t="s">
        <v>2654</v>
      </c>
      <c r="D167" s="86" t="s">
        <v>528</v>
      </c>
      <c r="E167" s="86" t="s">
        <v>133</v>
      </c>
      <c r="F167" s="95">
        <v>45138</v>
      </c>
      <c r="G167" s="83">
        <v>6019150.6411800012</v>
      </c>
      <c r="H167" s="85">
        <v>-4.0221640000000001</v>
      </c>
      <c r="I167" s="83">
        <v>-242.10013585600004</v>
      </c>
      <c r="J167" s="84">
        <f t="shared" si="2"/>
        <v>8.3531399770242869E-3</v>
      </c>
      <c r="K167" s="84">
        <f>I167/'סכום נכסי הקרן'!$C$42</f>
        <v>-4.2214678576698012E-5</v>
      </c>
    </row>
    <row r="168" spans="2:11">
      <c r="B168" s="76" t="s">
        <v>2655</v>
      </c>
      <c r="C168" s="73" t="s">
        <v>2656</v>
      </c>
      <c r="D168" s="86" t="s">
        <v>528</v>
      </c>
      <c r="E168" s="86" t="s">
        <v>133</v>
      </c>
      <c r="F168" s="95">
        <v>45106</v>
      </c>
      <c r="G168" s="83">
        <v>2409377.0778000001</v>
      </c>
      <c r="H168" s="85">
        <v>-4.038195</v>
      </c>
      <c r="I168" s="83">
        <v>-97.295355967000006</v>
      </c>
      <c r="J168" s="84">
        <f t="shared" si="2"/>
        <v>3.3569651856377274E-3</v>
      </c>
      <c r="K168" s="84">
        <f>I168/'סכום נכסי הקרן'!$C$42</f>
        <v>-1.6965261769185126E-5</v>
      </c>
    </row>
    <row r="169" spans="2:11">
      <c r="B169" s="76" t="s">
        <v>2657</v>
      </c>
      <c r="C169" s="73" t="s">
        <v>2658</v>
      </c>
      <c r="D169" s="86" t="s">
        <v>528</v>
      </c>
      <c r="E169" s="86" t="s">
        <v>133</v>
      </c>
      <c r="F169" s="95">
        <v>45132</v>
      </c>
      <c r="G169" s="83">
        <v>2185434.1902610003</v>
      </c>
      <c r="H169" s="85">
        <v>-3.6737929999999999</v>
      </c>
      <c r="I169" s="83">
        <v>-80.288323161000008</v>
      </c>
      <c r="J169" s="84">
        <f t="shared" si="2"/>
        <v>2.7701744136289915E-3</v>
      </c>
      <c r="K169" s="84">
        <f>I169/'סכום נכסי הקרן'!$C$42</f>
        <v>-1.3999768086539364E-5</v>
      </c>
    </row>
    <row r="170" spans="2:11">
      <c r="B170" s="76" t="s">
        <v>2659</v>
      </c>
      <c r="C170" s="73" t="s">
        <v>2660</v>
      </c>
      <c r="D170" s="86" t="s">
        <v>528</v>
      </c>
      <c r="E170" s="86" t="s">
        <v>133</v>
      </c>
      <c r="F170" s="95">
        <v>45132</v>
      </c>
      <c r="G170" s="83">
        <v>2120475.5145000005</v>
      </c>
      <c r="H170" s="85">
        <v>-3.402971</v>
      </c>
      <c r="I170" s="83">
        <v>-72.159175908000023</v>
      </c>
      <c r="J170" s="84">
        <f t="shared" si="2"/>
        <v>2.489695822991024E-3</v>
      </c>
      <c r="K170" s="84">
        <f>I170/'סכום נכסי הקרן'!$C$42</f>
        <v>-1.2582299495806489E-5</v>
      </c>
    </row>
    <row r="171" spans="2:11">
      <c r="B171" s="76" t="s">
        <v>2661</v>
      </c>
      <c r="C171" s="73" t="s">
        <v>2662</v>
      </c>
      <c r="D171" s="86" t="s">
        <v>528</v>
      </c>
      <c r="E171" s="86" t="s">
        <v>133</v>
      </c>
      <c r="F171" s="95">
        <v>45132</v>
      </c>
      <c r="G171" s="83">
        <v>5882906.5612670006</v>
      </c>
      <c r="H171" s="85">
        <v>-3.3804669999999999</v>
      </c>
      <c r="I171" s="83">
        <v>-198.86970533600001</v>
      </c>
      <c r="J171" s="84">
        <f t="shared" si="2"/>
        <v>6.8615677557869988E-3</v>
      </c>
      <c r="K171" s="84">
        <f>I171/'סכום נכסי הקרן'!$C$42</f>
        <v>-3.467664592470663E-5</v>
      </c>
    </row>
    <row r="172" spans="2:11">
      <c r="B172" s="76" t="s">
        <v>2663</v>
      </c>
      <c r="C172" s="73" t="s">
        <v>2664</v>
      </c>
      <c r="D172" s="86" t="s">
        <v>528</v>
      </c>
      <c r="E172" s="86" t="s">
        <v>133</v>
      </c>
      <c r="F172" s="95">
        <v>45132</v>
      </c>
      <c r="G172" s="83">
        <v>3230779.0105280005</v>
      </c>
      <c r="H172" s="85">
        <v>-3.3720300000000001</v>
      </c>
      <c r="I172" s="83">
        <v>-108.94284201200001</v>
      </c>
      <c r="J172" s="84">
        <f t="shared" si="2"/>
        <v>3.7588364236290661E-3</v>
      </c>
      <c r="K172" s="84">
        <f>I172/'סכום נכסי הקרן'!$C$42</f>
        <v>-1.899621841395425E-5</v>
      </c>
    </row>
    <row r="173" spans="2:11">
      <c r="B173" s="76" t="s">
        <v>2665</v>
      </c>
      <c r="C173" s="73" t="s">
        <v>2666</v>
      </c>
      <c r="D173" s="86" t="s">
        <v>528</v>
      </c>
      <c r="E173" s="86" t="s">
        <v>133</v>
      </c>
      <c r="F173" s="95">
        <v>45133</v>
      </c>
      <c r="G173" s="83">
        <v>3280494.1681010006</v>
      </c>
      <c r="H173" s="85">
        <v>-3.3246329999999999</v>
      </c>
      <c r="I173" s="83">
        <v>-109.06439012400001</v>
      </c>
      <c r="J173" s="84">
        <f t="shared" si="2"/>
        <v>3.7630301775478285E-3</v>
      </c>
      <c r="K173" s="84">
        <f>I173/'סכום נכסי הקרן'!$C$42</f>
        <v>-1.9017412596524787E-5</v>
      </c>
    </row>
    <row r="174" spans="2:11">
      <c r="B174" s="76" t="s">
        <v>2667</v>
      </c>
      <c r="C174" s="73" t="s">
        <v>2668</v>
      </c>
      <c r="D174" s="86" t="s">
        <v>528</v>
      </c>
      <c r="E174" s="86" t="s">
        <v>133</v>
      </c>
      <c r="F174" s="95">
        <v>45132</v>
      </c>
      <c r="G174" s="83">
        <v>2425720.8393360004</v>
      </c>
      <c r="H174" s="85">
        <v>-3.2596720000000001</v>
      </c>
      <c r="I174" s="83">
        <v>-79.070550069000021</v>
      </c>
      <c r="J174" s="84">
        <f t="shared" si="2"/>
        <v>2.7281577949196984E-3</v>
      </c>
      <c r="K174" s="84">
        <f>I174/'סכום נכסי הקרן'!$C$42</f>
        <v>-1.3787426612725784E-5</v>
      </c>
    </row>
    <row r="175" spans="2:11">
      <c r="B175" s="76" t="s">
        <v>2669</v>
      </c>
      <c r="C175" s="73" t="s">
        <v>2670</v>
      </c>
      <c r="D175" s="86" t="s">
        <v>528</v>
      </c>
      <c r="E175" s="86" t="s">
        <v>133</v>
      </c>
      <c r="F175" s="95">
        <v>45110</v>
      </c>
      <c r="G175" s="83">
        <v>1623255.3065600002</v>
      </c>
      <c r="H175" s="85">
        <v>-3.2179000000000002</v>
      </c>
      <c r="I175" s="83">
        <v>-52.234735586000006</v>
      </c>
      <c r="J175" s="84">
        <f t="shared" si="2"/>
        <v>1.8022462336503319E-3</v>
      </c>
      <c r="K175" s="84">
        <f>I175/'סכום נכסי הקרן'!$C$42</f>
        <v>-9.1081013461858023E-6</v>
      </c>
    </row>
    <row r="176" spans="2:11">
      <c r="B176" s="76" t="s">
        <v>2669</v>
      </c>
      <c r="C176" s="73" t="s">
        <v>2671</v>
      </c>
      <c r="D176" s="86" t="s">
        <v>528</v>
      </c>
      <c r="E176" s="86" t="s">
        <v>133</v>
      </c>
      <c r="F176" s="95">
        <v>45110</v>
      </c>
      <c r="G176" s="83">
        <v>971907.06256000011</v>
      </c>
      <c r="H176" s="85">
        <v>-3.2179000000000002</v>
      </c>
      <c r="I176" s="83">
        <v>-31.274999208000004</v>
      </c>
      <c r="J176" s="84">
        <f t="shared" si="2"/>
        <v>1.079075999862861E-3</v>
      </c>
      <c r="K176" s="84">
        <f>I176/'סכום נכסי הקרן'!$C$42</f>
        <v>-5.4533800007344543E-6</v>
      </c>
    </row>
    <row r="177" spans="2:11">
      <c r="B177" s="76" t="s">
        <v>2672</v>
      </c>
      <c r="C177" s="73" t="s">
        <v>2673</v>
      </c>
      <c r="D177" s="86" t="s">
        <v>528</v>
      </c>
      <c r="E177" s="86" t="s">
        <v>133</v>
      </c>
      <c r="F177" s="95">
        <v>45110</v>
      </c>
      <c r="G177" s="83">
        <v>5765676.2929920005</v>
      </c>
      <c r="H177" s="85">
        <v>-3.109283</v>
      </c>
      <c r="I177" s="83">
        <v>-179.27119331199998</v>
      </c>
      <c r="J177" s="84">
        <f t="shared" si="2"/>
        <v>6.1853636153017611E-3</v>
      </c>
      <c r="K177" s="84">
        <f>I177/'סכום נכסי הקרן'!$C$42</f>
        <v>-3.1259279458762914E-5</v>
      </c>
    </row>
    <row r="178" spans="2:11">
      <c r="B178" s="76" t="s">
        <v>2674</v>
      </c>
      <c r="C178" s="73" t="s">
        <v>2675</v>
      </c>
      <c r="D178" s="86" t="s">
        <v>528</v>
      </c>
      <c r="E178" s="86" t="s">
        <v>133</v>
      </c>
      <c r="F178" s="95">
        <v>45110</v>
      </c>
      <c r="G178" s="83">
        <v>3404253.1405120003</v>
      </c>
      <c r="H178" s="85">
        <v>-3.1397219999999999</v>
      </c>
      <c r="I178" s="83">
        <v>-106.88407554400003</v>
      </c>
      <c r="J178" s="84">
        <f t="shared" si="2"/>
        <v>3.6878031529272415E-3</v>
      </c>
      <c r="K178" s="84">
        <f>I178/'סכום נכסי הקרן'!$C$42</f>
        <v>-1.8637234044103265E-5</v>
      </c>
    </row>
    <row r="179" spans="2:11">
      <c r="B179" s="76" t="s">
        <v>2674</v>
      </c>
      <c r="C179" s="73" t="s">
        <v>2676</v>
      </c>
      <c r="D179" s="86" t="s">
        <v>528</v>
      </c>
      <c r="E179" s="86" t="s">
        <v>133</v>
      </c>
      <c r="F179" s="95">
        <v>45110</v>
      </c>
      <c r="G179" s="83">
        <v>1777545.0979599999</v>
      </c>
      <c r="H179" s="85">
        <v>-3.1397219999999999</v>
      </c>
      <c r="I179" s="83">
        <v>-55.809969646000006</v>
      </c>
      <c r="J179" s="84">
        <f t="shared" si="2"/>
        <v>1.9256019287977649E-3</v>
      </c>
      <c r="K179" s="84">
        <f>I179/'סכום נכסי הקרן'!$C$42</f>
        <v>-9.7315101524044569E-6</v>
      </c>
    </row>
    <row r="180" spans="2:11">
      <c r="B180" s="76" t="s">
        <v>2677</v>
      </c>
      <c r="C180" s="73" t="s">
        <v>2678</v>
      </c>
      <c r="D180" s="86" t="s">
        <v>528</v>
      </c>
      <c r="E180" s="86" t="s">
        <v>133</v>
      </c>
      <c r="F180" s="95">
        <v>45152</v>
      </c>
      <c r="G180" s="83">
        <v>8208337.1680800011</v>
      </c>
      <c r="H180" s="85">
        <v>-2.1598039999999998</v>
      </c>
      <c r="I180" s="83">
        <v>-177.283955741</v>
      </c>
      <c r="J180" s="84">
        <f t="shared" si="2"/>
        <v>6.1167982940165304E-3</v>
      </c>
      <c r="K180" s="84">
        <f>I180/'סכום נכסי הקרן'!$C$42</f>
        <v>-3.0912767487513136E-5</v>
      </c>
    </row>
    <row r="181" spans="2:11">
      <c r="B181" s="76" t="s">
        <v>2679</v>
      </c>
      <c r="C181" s="73" t="s">
        <v>2680</v>
      </c>
      <c r="D181" s="86" t="s">
        <v>528</v>
      </c>
      <c r="E181" s="86" t="s">
        <v>133</v>
      </c>
      <c r="F181" s="95">
        <v>45160</v>
      </c>
      <c r="G181" s="83">
        <v>2876839.9237200003</v>
      </c>
      <c r="H181" s="85">
        <v>-1.5459579999999999</v>
      </c>
      <c r="I181" s="83">
        <v>-44.474745576000011</v>
      </c>
      <c r="J181" s="84">
        <f t="shared" si="2"/>
        <v>1.5345046128344114E-3</v>
      </c>
      <c r="K181" s="84">
        <f>I181/'סכום נכסי הקרן'!$C$42</f>
        <v>-7.7550022127537444E-6</v>
      </c>
    </row>
    <row r="182" spans="2:11">
      <c r="B182" s="76" t="s">
        <v>2681</v>
      </c>
      <c r="C182" s="73" t="s">
        <v>2682</v>
      </c>
      <c r="D182" s="86" t="s">
        <v>528</v>
      </c>
      <c r="E182" s="86" t="s">
        <v>133</v>
      </c>
      <c r="F182" s="95">
        <v>45155</v>
      </c>
      <c r="G182" s="83">
        <v>4935284.9684640011</v>
      </c>
      <c r="H182" s="85">
        <v>-1.4936449999999999</v>
      </c>
      <c r="I182" s="83">
        <v>-73.715653165000006</v>
      </c>
      <c r="J182" s="84">
        <f t="shared" si="2"/>
        <v>2.5433986941307118E-3</v>
      </c>
      <c r="K182" s="84">
        <f>I182/'סכום נכסי הקרן'!$C$42</f>
        <v>-1.2853700364227632E-5</v>
      </c>
    </row>
    <row r="183" spans="2:11">
      <c r="B183" s="76" t="s">
        <v>2683</v>
      </c>
      <c r="C183" s="73" t="s">
        <v>2684</v>
      </c>
      <c r="D183" s="86" t="s">
        <v>528</v>
      </c>
      <c r="E183" s="86" t="s">
        <v>133</v>
      </c>
      <c r="F183" s="95">
        <v>45155</v>
      </c>
      <c r="G183" s="83">
        <v>4935680.4556800006</v>
      </c>
      <c r="H183" s="85">
        <v>-1.4855130000000001</v>
      </c>
      <c r="I183" s="83">
        <v>-73.320165949</v>
      </c>
      <c r="J183" s="84">
        <f t="shared" si="2"/>
        <v>2.5297532657103964E-3</v>
      </c>
      <c r="K183" s="84">
        <f>I183/'סכום נכסי הקרן'!$C$42</f>
        <v>-1.2784739784566644E-5</v>
      </c>
    </row>
    <row r="184" spans="2:11">
      <c r="B184" s="76" t="s">
        <v>2685</v>
      </c>
      <c r="C184" s="73" t="s">
        <v>2686</v>
      </c>
      <c r="D184" s="86" t="s">
        <v>528</v>
      </c>
      <c r="E184" s="86" t="s">
        <v>133</v>
      </c>
      <c r="F184" s="95">
        <v>45160</v>
      </c>
      <c r="G184" s="83">
        <v>4113067.0464000003</v>
      </c>
      <c r="H184" s="85">
        <v>-1.464591</v>
      </c>
      <c r="I184" s="83">
        <v>-60.239624023000005</v>
      </c>
      <c r="J184" s="84">
        <f t="shared" si="2"/>
        <v>2.0784375434086035E-3</v>
      </c>
      <c r="K184" s="84">
        <f>I184/'סכום נכסי הקרן'!$C$42</f>
        <v>-1.0503903092498233E-5</v>
      </c>
    </row>
    <row r="185" spans="2:11">
      <c r="B185" s="76" t="s">
        <v>2687</v>
      </c>
      <c r="C185" s="73" t="s">
        <v>2688</v>
      </c>
      <c r="D185" s="86" t="s">
        <v>528</v>
      </c>
      <c r="E185" s="86" t="s">
        <v>133</v>
      </c>
      <c r="F185" s="95">
        <v>45160</v>
      </c>
      <c r="G185" s="83">
        <v>4113067.0464000003</v>
      </c>
      <c r="H185" s="85">
        <v>-1.464591</v>
      </c>
      <c r="I185" s="83">
        <v>-60.239624023000005</v>
      </c>
      <c r="J185" s="84">
        <f t="shared" si="2"/>
        <v>2.0784375434086035E-3</v>
      </c>
      <c r="K185" s="84">
        <f>I185/'סכום נכסי הקרן'!$C$42</f>
        <v>-1.0503903092498233E-5</v>
      </c>
    </row>
    <row r="186" spans="2:11">
      <c r="B186" s="76" t="s">
        <v>2689</v>
      </c>
      <c r="C186" s="73" t="s">
        <v>2690</v>
      </c>
      <c r="D186" s="86" t="s">
        <v>528</v>
      </c>
      <c r="E186" s="86" t="s">
        <v>133</v>
      </c>
      <c r="F186" s="95">
        <v>45168</v>
      </c>
      <c r="G186" s="83">
        <v>5769059.9058400011</v>
      </c>
      <c r="H186" s="85">
        <v>-1.2752410000000001</v>
      </c>
      <c r="I186" s="83">
        <v>-73.569432751999997</v>
      </c>
      <c r="J186" s="84">
        <f t="shared" si="2"/>
        <v>2.5383536759898966E-3</v>
      </c>
      <c r="K186" s="84">
        <f>I186/'סכום נכסי הקרן'!$C$42</f>
        <v>-1.2828204105358042E-5</v>
      </c>
    </row>
    <row r="187" spans="2:11">
      <c r="B187" s="76" t="s">
        <v>2691</v>
      </c>
      <c r="C187" s="73" t="s">
        <v>2692</v>
      </c>
      <c r="D187" s="86" t="s">
        <v>528</v>
      </c>
      <c r="E187" s="86" t="s">
        <v>133</v>
      </c>
      <c r="F187" s="95">
        <v>45174</v>
      </c>
      <c r="G187" s="83">
        <v>5575840.8528900007</v>
      </c>
      <c r="H187" s="85">
        <v>-0.79428299999999996</v>
      </c>
      <c r="I187" s="83">
        <v>-44.287948671000002</v>
      </c>
      <c r="J187" s="84">
        <f t="shared" si="2"/>
        <v>1.5280595908635519E-3</v>
      </c>
      <c r="K187" s="84">
        <f>I187/'סכום נכסי הקרן'!$C$42</f>
        <v>-7.7224306849608495E-6</v>
      </c>
    </row>
    <row r="188" spans="2:11">
      <c r="B188" s="76" t="s">
        <v>2691</v>
      </c>
      <c r="C188" s="73" t="s">
        <v>2693</v>
      </c>
      <c r="D188" s="86" t="s">
        <v>528</v>
      </c>
      <c r="E188" s="86" t="s">
        <v>133</v>
      </c>
      <c r="F188" s="95">
        <v>45174</v>
      </c>
      <c r="G188" s="83">
        <v>827227.42680000002</v>
      </c>
      <c r="H188" s="85">
        <v>-0.79428299999999996</v>
      </c>
      <c r="I188" s="83">
        <v>-6.5705257350000004</v>
      </c>
      <c r="J188" s="84">
        <f t="shared" si="2"/>
        <v>2.2670173642422252E-4</v>
      </c>
      <c r="K188" s="84">
        <f>I188/'סכום נכסי הקרן'!$C$42</f>
        <v>-1.1456938303740868E-6</v>
      </c>
    </row>
    <row r="189" spans="2:11">
      <c r="B189" s="76" t="s">
        <v>2694</v>
      </c>
      <c r="C189" s="73" t="s">
        <v>2695</v>
      </c>
      <c r="D189" s="86" t="s">
        <v>528</v>
      </c>
      <c r="E189" s="86" t="s">
        <v>133</v>
      </c>
      <c r="F189" s="95">
        <v>45169</v>
      </c>
      <c r="G189" s="83">
        <v>2482275.5112240002</v>
      </c>
      <c r="H189" s="85">
        <v>-0.801952</v>
      </c>
      <c r="I189" s="83">
        <v>-19.906651274000005</v>
      </c>
      <c r="J189" s="84">
        <f t="shared" si="2"/>
        <v>6.8683581683091335E-4</v>
      </c>
      <c r="K189" s="84">
        <f>I189/'סכום נכסי הקרן'!$C$42</f>
        <v>-3.4710962969891268E-6</v>
      </c>
    </row>
    <row r="190" spans="2:11">
      <c r="B190" s="76" t="s">
        <v>2696</v>
      </c>
      <c r="C190" s="73" t="s">
        <v>2697</v>
      </c>
      <c r="D190" s="86" t="s">
        <v>528</v>
      </c>
      <c r="E190" s="86" t="s">
        <v>133</v>
      </c>
      <c r="F190" s="95">
        <v>45174</v>
      </c>
      <c r="G190" s="83">
        <v>2070265.7182000002</v>
      </c>
      <c r="H190" s="85">
        <v>-0.68731100000000001</v>
      </c>
      <c r="I190" s="83">
        <v>-14.229163137000002</v>
      </c>
      <c r="J190" s="84">
        <f t="shared" si="2"/>
        <v>4.90946405374887E-4</v>
      </c>
      <c r="K190" s="84">
        <f>I190/'סכום נכסי הקרן'!$C$42</f>
        <v>-2.4811202443981127E-6</v>
      </c>
    </row>
    <row r="191" spans="2:11">
      <c r="B191" s="76" t="s">
        <v>2696</v>
      </c>
      <c r="C191" s="73" t="s">
        <v>2698</v>
      </c>
      <c r="D191" s="86" t="s">
        <v>528</v>
      </c>
      <c r="E191" s="86" t="s">
        <v>133</v>
      </c>
      <c r="F191" s="95">
        <v>45174</v>
      </c>
      <c r="G191" s="83">
        <v>72490.450922000018</v>
      </c>
      <c r="H191" s="85">
        <v>-0.68731100000000001</v>
      </c>
      <c r="I191" s="83">
        <v>-0.49823481300000011</v>
      </c>
      <c r="J191" s="84">
        <f t="shared" si="2"/>
        <v>1.7190511354735271E-5</v>
      </c>
      <c r="K191" s="84">
        <f>I191/'סכום נכסי הקרן'!$C$42</f>
        <v>-8.6876541444926998E-8</v>
      </c>
    </row>
    <row r="192" spans="2:11">
      <c r="B192" s="76" t="s">
        <v>2699</v>
      </c>
      <c r="C192" s="73" t="s">
        <v>2700</v>
      </c>
      <c r="D192" s="86" t="s">
        <v>528</v>
      </c>
      <c r="E192" s="86" t="s">
        <v>133</v>
      </c>
      <c r="F192" s="95">
        <v>45181</v>
      </c>
      <c r="G192" s="83">
        <v>2900387.3704000004</v>
      </c>
      <c r="H192" s="85">
        <v>-0.62833700000000003</v>
      </c>
      <c r="I192" s="83">
        <v>-18.224203222000003</v>
      </c>
      <c r="J192" s="84">
        <f t="shared" si="2"/>
        <v>6.2878659669009143E-4</v>
      </c>
      <c r="K192" s="84">
        <f>I192/'סכום נכסי הקרן'!$C$42</f>
        <v>-3.1777300686470801E-6</v>
      </c>
    </row>
    <row r="193" spans="2:11">
      <c r="B193" s="76" t="s">
        <v>2699</v>
      </c>
      <c r="C193" s="73" t="s">
        <v>2701</v>
      </c>
      <c r="D193" s="86" t="s">
        <v>528</v>
      </c>
      <c r="E193" s="86" t="s">
        <v>133</v>
      </c>
      <c r="F193" s="95">
        <v>45181</v>
      </c>
      <c r="G193" s="83">
        <v>1822317.2052800003</v>
      </c>
      <c r="H193" s="85">
        <v>-0.62833700000000003</v>
      </c>
      <c r="I193" s="83">
        <v>-11.450290890000002</v>
      </c>
      <c r="J193" s="84">
        <f t="shared" si="2"/>
        <v>3.9506744696213514E-4</v>
      </c>
      <c r="K193" s="84">
        <f>I193/'סכום נכסי הקרן'!$C$42</f>
        <v>-1.9965719879585273E-6</v>
      </c>
    </row>
    <row r="194" spans="2:11">
      <c r="B194" s="76" t="s">
        <v>2702</v>
      </c>
      <c r="C194" s="73" t="s">
        <v>2703</v>
      </c>
      <c r="D194" s="86" t="s">
        <v>528</v>
      </c>
      <c r="E194" s="86" t="s">
        <v>133</v>
      </c>
      <c r="F194" s="95">
        <v>45181</v>
      </c>
      <c r="G194" s="83">
        <v>2485307.5798800006</v>
      </c>
      <c r="H194" s="85">
        <v>-0.61499300000000001</v>
      </c>
      <c r="I194" s="83">
        <v>-15.284460351000002</v>
      </c>
      <c r="J194" s="84">
        <f t="shared" si="2"/>
        <v>5.2735714638805565E-4</v>
      </c>
      <c r="K194" s="84">
        <f>I194/'סכום נכסי הקרן'!$C$42</f>
        <v>-2.665131015537838E-6</v>
      </c>
    </row>
    <row r="195" spans="2:11">
      <c r="B195" s="76" t="s">
        <v>2704</v>
      </c>
      <c r="C195" s="73" t="s">
        <v>2705</v>
      </c>
      <c r="D195" s="86" t="s">
        <v>528</v>
      </c>
      <c r="E195" s="86" t="s">
        <v>133</v>
      </c>
      <c r="F195" s="95">
        <v>45159</v>
      </c>
      <c r="G195" s="83">
        <v>3315501.1608000007</v>
      </c>
      <c r="H195" s="85">
        <v>-0.71882299999999999</v>
      </c>
      <c r="I195" s="83">
        <v>-23.832586952000007</v>
      </c>
      <c r="J195" s="84">
        <f t="shared" si="2"/>
        <v>8.2229171049729864E-4</v>
      </c>
      <c r="K195" s="84">
        <f>I195/'סכום נכסי הקרן'!$C$42</f>
        <v>-4.1556564777324271E-6</v>
      </c>
    </row>
    <row r="196" spans="2:11">
      <c r="B196" s="76" t="s">
        <v>2706</v>
      </c>
      <c r="C196" s="73" t="s">
        <v>2707</v>
      </c>
      <c r="D196" s="86" t="s">
        <v>528</v>
      </c>
      <c r="E196" s="86" t="s">
        <v>133</v>
      </c>
      <c r="F196" s="95">
        <v>45167</v>
      </c>
      <c r="G196" s="83">
        <v>2901601.8177440003</v>
      </c>
      <c r="H196" s="85">
        <v>-0.67937800000000004</v>
      </c>
      <c r="I196" s="83">
        <v>-19.712851552000004</v>
      </c>
      <c r="J196" s="84">
        <f t="shared" si="2"/>
        <v>6.8014917785134141E-4</v>
      </c>
      <c r="K196" s="84">
        <f>I196/'סכום נכסי הקרן'!$C$42</f>
        <v>-3.4373036973131412E-6</v>
      </c>
    </row>
    <row r="197" spans="2:11">
      <c r="B197" s="76" t="s">
        <v>2708</v>
      </c>
      <c r="C197" s="73" t="s">
        <v>2709</v>
      </c>
      <c r="D197" s="86" t="s">
        <v>528</v>
      </c>
      <c r="E197" s="86" t="s">
        <v>133</v>
      </c>
      <c r="F197" s="95">
        <v>45189</v>
      </c>
      <c r="G197" s="83">
        <v>12256836.268507002</v>
      </c>
      <c r="H197" s="85">
        <v>-0.49394500000000002</v>
      </c>
      <c r="I197" s="83">
        <v>-60.542002123000003</v>
      </c>
      <c r="J197" s="84">
        <f t="shared" si="2"/>
        <v>2.0888704437717369E-3</v>
      </c>
      <c r="K197" s="84">
        <f>I197/'סכום נכסי הקרן'!$C$42</f>
        <v>-1.0556628359483317E-5</v>
      </c>
    </row>
    <row r="198" spans="2:11">
      <c r="B198" s="76" t="s">
        <v>2710</v>
      </c>
      <c r="C198" s="73" t="s">
        <v>2711</v>
      </c>
      <c r="D198" s="86" t="s">
        <v>528</v>
      </c>
      <c r="E198" s="86" t="s">
        <v>133</v>
      </c>
      <c r="F198" s="95">
        <v>45174</v>
      </c>
      <c r="G198" s="83">
        <v>7947852.8819200005</v>
      </c>
      <c r="H198" s="85">
        <v>-0.50065499999999996</v>
      </c>
      <c r="I198" s="83">
        <v>-39.791359049000008</v>
      </c>
      <c r="J198" s="84">
        <f t="shared" si="2"/>
        <v>1.3729145208329363E-3</v>
      </c>
      <c r="K198" s="84">
        <f>I198/'סכום נכסי הקרן'!$C$42</f>
        <v>-6.9383663352532924E-6</v>
      </c>
    </row>
    <row r="199" spans="2:11">
      <c r="B199" s="76" t="s">
        <v>2710</v>
      </c>
      <c r="C199" s="73" t="s">
        <v>2712</v>
      </c>
      <c r="D199" s="86" t="s">
        <v>528</v>
      </c>
      <c r="E199" s="86" t="s">
        <v>133</v>
      </c>
      <c r="F199" s="95">
        <v>45174</v>
      </c>
      <c r="G199" s="83">
        <v>1742253.0155520001</v>
      </c>
      <c r="H199" s="85">
        <v>-0.50065499999999996</v>
      </c>
      <c r="I199" s="83">
        <v>-8.7226847710000026</v>
      </c>
      <c r="J199" s="84">
        <f t="shared" si="2"/>
        <v>3.0095731507957059E-4</v>
      </c>
      <c r="K199" s="84">
        <f>I199/'סכום נכסי הקרן'!$C$42</f>
        <v>-1.5209629380490823E-6</v>
      </c>
    </row>
    <row r="200" spans="2:11">
      <c r="B200" s="76" t="s">
        <v>2713</v>
      </c>
      <c r="C200" s="73" t="s">
        <v>2714</v>
      </c>
      <c r="D200" s="86" t="s">
        <v>528</v>
      </c>
      <c r="E200" s="86" t="s">
        <v>133</v>
      </c>
      <c r="F200" s="95">
        <v>45167</v>
      </c>
      <c r="G200" s="83">
        <v>3268128.7929600007</v>
      </c>
      <c r="H200" s="85">
        <v>-0.60472199999999998</v>
      </c>
      <c r="I200" s="83">
        <v>-19.763091445000001</v>
      </c>
      <c r="J200" s="84">
        <f t="shared" si="2"/>
        <v>6.8188259636916204E-4</v>
      </c>
      <c r="K200" s="84">
        <f>I200/'סכום נכסי הקרן'!$C$42</f>
        <v>-3.4460639606117294E-6</v>
      </c>
    </row>
    <row r="201" spans="2:11">
      <c r="B201" s="76" t="s">
        <v>2715</v>
      </c>
      <c r="C201" s="73" t="s">
        <v>2716</v>
      </c>
      <c r="D201" s="86" t="s">
        <v>528</v>
      </c>
      <c r="E201" s="86" t="s">
        <v>133</v>
      </c>
      <c r="F201" s="95">
        <v>45189</v>
      </c>
      <c r="G201" s="83">
        <v>4358197.457448001</v>
      </c>
      <c r="H201" s="85">
        <v>-0.41411599999999998</v>
      </c>
      <c r="I201" s="83">
        <v>-18.047987379000002</v>
      </c>
      <c r="J201" s="84">
        <f t="shared" si="2"/>
        <v>6.2270665130904521E-4</v>
      </c>
      <c r="K201" s="84">
        <f>I201/'סכום נכסי הקרן'!$C$42</f>
        <v>-3.1470035465570987E-6</v>
      </c>
    </row>
    <row r="202" spans="2:11">
      <c r="B202" s="76" t="s">
        <v>2717</v>
      </c>
      <c r="C202" s="73" t="s">
        <v>2718</v>
      </c>
      <c r="D202" s="86" t="s">
        <v>528</v>
      </c>
      <c r="E202" s="86" t="s">
        <v>133</v>
      </c>
      <c r="F202" s="95">
        <v>45189</v>
      </c>
      <c r="G202" s="83">
        <v>2904216.4276720006</v>
      </c>
      <c r="H202" s="85">
        <v>-0.41411599999999998</v>
      </c>
      <c r="I202" s="83">
        <v>-12.026821167000001</v>
      </c>
      <c r="J202" s="84">
        <f t="shared" si="2"/>
        <v>4.1495937344844666E-4</v>
      </c>
      <c r="K202" s="84">
        <f>I202/'סכום נכסי הקרן'!$C$42</f>
        <v>-2.0971008052895748E-6</v>
      </c>
    </row>
    <row r="203" spans="2:11">
      <c r="B203" s="76" t="s">
        <v>2719</v>
      </c>
      <c r="C203" s="73" t="s">
        <v>2720</v>
      </c>
      <c r="D203" s="86" t="s">
        <v>528</v>
      </c>
      <c r="E203" s="86" t="s">
        <v>133</v>
      </c>
      <c r="F203" s="95">
        <v>45190</v>
      </c>
      <c r="G203" s="83">
        <v>3319456.0329600004</v>
      </c>
      <c r="H203" s="85">
        <v>-0.37950800000000001</v>
      </c>
      <c r="I203" s="83">
        <v>-12.597586120000003</v>
      </c>
      <c r="J203" s="84">
        <f t="shared" si="2"/>
        <v>4.3465237993740001E-4</v>
      </c>
      <c r="K203" s="84">
        <f>I203/'סכום נכסי הקרן'!$C$42</f>
        <v>-2.1966243307454655E-6</v>
      </c>
    </row>
    <row r="204" spans="2:11">
      <c r="B204" s="76" t="s">
        <v>2721</v>
      </c>
      <c r="C204" s="73" t="s">
        <v>2722</v>
      </c>
      <c r="D204" s="86" t="s">
        <v>528</v>
      </c>
      <c r="E204" s="86" t="s">
        <v>133</v>
      </c>
      <c r="F204" s="95">
        <v>45188</v>
      </c>
      <c r="G204" s="83">
        <v>4152615.7680000006</v>
      </c>
      <c r="H204" s="85">
        <v>-0.32858700000000002</v>
      </c>
      <c r="I204" s="83">
        <v>-13.644968097000003</v>
      </c>
      <c r="J204" s="84">
        <f t="shared" ref="J204:J267" si="3">IFERROR(I204/$I$11,0)</f>
        <v>4.7079002286915471E-4</v>
      </c>
      <c r="K204" s="84">
        <f>I204/'סכום נכסי הקרן'!$C$42</f>
        <v>-2.3792549325406677E-6</v>
      </c>
    </row>
    <row r="205" spans="2:11">
      <c r="B205" s="76" t="s">
        <v>2723</v>
      </c>
      <c r="C205" s="73" t="s">
        <v>2724</v>
      </c>
      <c r="D205" s="86" t="s">
        <v>528</v>
      </c>
      <c r="E205" s="86" t="s">
        <v>133</v>
      </c>
      <c r="F205" s="95">
        <v>45188</v>
      </c>
      <c r="G205" s="83">
        <v>8305231.5360000012</v>
      </c>
      <c r="H205" s="85">
        <v>-0.32858700000000002</v>
      </c>
      <c r="I205" s="83">
        <v>-27.289936195000003</v>
      </c>
      <c r="J205" s="84">
        <f t="shared" si="3"/>
        <v>9.4158004577281221E-4</v>
      </c>
      <c r="K205" s="84">
        <f>I205/'סכום נכסי הקרן'!$C$42</f>
        <v>-4.7585098652557039E-6</v>
      </c>
    </row>
    <row r="206" spans="2:11">
      <c r="B206" s="76" t="s">
        <v>2725</v>
      </c>
      <c r="C206" s="73" t="s">
        <v>2726</v>
      </c>
      <c r="D206" s="86" t="s">
        <v>528</v>
      </c>
      <c r="E206" s="86" t="s">
        <v>133</v>
      </c>
      <c r="F206" s="95">
        <v>45190</v>
      </c>
      <c r="G206" s="83">
        <v>5813662.0752000008</v>
      </c>
      <c r="H206" s="85">
        <v>-0.29984100000000002</v>
      </c>
      <c r="I206" s="83">
        <v>-17.431758191000004</v>
      </c>
      <c r="J206" s="84">
        <f t="shared" si="3"/>
        <v>6.0144500002127523E-4</v>
      </c>
      <c r="K206" s="84">
        <f>I206/'סכום נכסי הקרן'!$C$42</f>
        <v>-3.0395524829341006E-6</v>
      </c>
    </row>
    <row r="207" spans="2:11">
      <c r="B207" s="76" t="s">
        <v>2725</v>
      </c>
      <c r="C207" s="73" t="s">
        <v>2727</v>
      </c>
      <c r="D207" s="86" t="s">
        <v>528</v>
      </c>
      <c r="E207" s="86" t="s">
        <v>133</v>
      </c>
      <c r="F207" s="95">
        <v>45190</v>
      </c>
      <c r="G207" s="83">
        <v>994534.02720000013</v>
      </c>
      <c r="H207" s="85">
        <v>-0.29984100000000002</v>
      </c>
      <c r="I207" s="83">
        <v>-2.9820234560000007</v>
      </c>
      <c r="J207" s="84">
        <f t="shared" si="3"/>
        <v>1.02888250164195E-4</v>
      </c>
      <c r="K207" s="84">
        <f>I207/'סכום נכסי הקרן'!$C$42</f>
        <v>-5.1997146246167353E-7</v>
      </c>
    </row>
    <row r="208" spans="2:11">
      <c r="B208" s="76" t="s">
        <v>2728</v>
      </c>
      <c r="C208" s="73" t="s">
        <v>2729</v>
      </c>
      <c r="D208" s="86" t="s">
        <v>528</v>
      </c>
      <c r="E208" s="86" t="s">
        <v>133</v>
      </c>
      <c r="F208" s="95">
        <v>45182</v>
      </c>
      <c r="G208" s="83">
        <v>4155911.4948000009</v>
      </c>
      <c r="H208" s="85">
        <v>-0.27774799999999999</v>
      </c>
      <c r="I208" s="83">
        <v>-11.542953544</v>
      </c>
      <c r="J208" s="84">
        <f t="shared" si="3"/>
        <v>3.9826457081655934E-4</v>
      </c>
      <c r="K208" s="84">
        <f>I208/'סכום נכסי הקרן'!$C$42</f>
        <v>-2.0127294516495032E-6</v>
      </c>
    </row>
    <row r="209" spans="2:11">
      <c r="B209" s="76" t="s">
        <v>2730</v>
      </c>
      <c r="C209" s="73" t="s">
        <v>2731</v>
      </c>
      <c r="D209" s="86" t="s">
        <v>528</v>
      </c>
      <c r="E209" s="86" t="s">
        <v>133</v>
      </c>
      <c r="F209" s="95">
        <v>45182</v>
      </c>
      <c r="G209" s="83">
        <v>1991172.8883200001</v>
      </c>
      <c r="H209" s="85">
        <v>-0.251247</v>
      </c>
      <c r="I209" s="83">
        <v>-5.002769261000001</v>
      </c>
      <c r="J209" s="84">
        <f t="shared" si="3"/>
        <v>1.7260970037101981E-4</v>
      </c>
      <c r="K209" s="84">
        <f>I209/'סכום נכסי הקרן'!$C$42</f>
        <v>-8.7232621989157007E-7</v>
      </c>
    </row>
    <row r="210" spans="2:11">
      <c r="B210" s="76" t="s">
        <v>2732</v>
      </c>
      <c r="C210" s="73" t="s">
        <v>2733</v>
      </c>
      <c r="D210" s="86" t="s">
        <v>528</v>
      </c>
      <c r="E210" s="86" t="s">
        <v>133</v>
      </c>
      <c r="F210" s="95">
        <v>45182</v>
      </c>
      <c r="G210" s="83">
        <v>2494667.4439920005</v>
      </c>
      <c r="H210" s="85">
        <v>-0.232705</v>
      </c>
      <c r="I210" s="83">
        <v>-5.8052250150000013</v>
      </c>
      <c r="J210" s="84">
        <f t="shared" si="3"/>
        <v>2.0029669531974423E-4</v>
      </c>
      <c r="K210" s="84">
        <f>I210/'סכום נכסי הקרן'!$C$42</f>
        <v>-1.012249362054864E-6</v>
      </c>
    </row>
    <row r="211" spans="2:11">
      <c r="B211" s="76" t="s">
        <v>2732</v>
      </c>
      <c r="C211" s="73" t="s">
        <v>2734</v>
      </c>
      <c r="D211" s="86" t="s">
        <v>528</v>
      </c>
      <c r="E211" s="86" t="s">
        <v>133</v>
      </c>
      <c r="F211" s="95">
        <v>45182</v>
      </c>
      <c r="G211" s="83">
        <v>1991541.2342560003</v>
      </c>
      <c r="H211" s="85">
        <v>-0.232705</v>
      </c>
      <c r="I211" s="83">
        <v>-4.6344233249999993</v>
      </c>
      <c r="J211" s="84">
        <f t="shared" si="3"/>
        <v>1.5990072293696277E-4</v>
      </c>
      <c r="K211" s="84">
        <f>I211/'סכום נכסי הקרן'!$C$42</f>
        <v>-8.0809822911290375E-7</v>
      </c>
    </row>
    <row r="212" spans="2:11">
      <c r="B212" s="76" t="s">
        <v>2735</v>
      </c>
      <c r="C212" s="73" t="s">
        <v>2736</v>
      </c>
      <c r="D212" s="86" t="s">
        <v>528</v>
      </c>
      <c r="E212" s="86" t="s">
        <v>133</v>
      </c>
      <c r="F212" s="95">
        <v>45182</v>
      </c>
      <c r="G212" s="83">
        <v>3326486.9168000002</v>
      </c>
      <c r="H212" s="85">
        <v>-0.22476099999999999</v>
      </c>
      <c r="I212" s="83">
        <v>-7.4766418750000012</v>
      </c>
      <c r="J212" s="84">
        <f t="shared" si="3"/>
        <v>2.5796530811161264E-4</v>
      </c>
      <c r="K212" s="84">
        <f>I212/'סכום נכסי הקרן'!$C$42</f>
        <v>-1.3036920961247928E-6</v>
      </c>
    </row>
    <row r="213" spans="2:11">
      <c r="B213" s="76" t="s">
        <v>2737</v>
      </c>
      <c r="C213" s="73" t="s">
        <v>2738</v>
      </c>
      <c r="D213" s="86" t="s">
        <v>528</v>
      </c>
      <c r="E213" s="86" t="s">
        <v>133</v>
      </c>
      <c r="F213" s="95">
        <v>45173</v>
      </c>
      <c r="G213" s="83">
        <v>7902493.7210400011</v>
      </c>
      <c r="H213" s="85">
        <v>-0.26227800000000001</v>
      </c>
      <c r="I213" s="83">
        <v>-20.726512751000001</v>
      </c>
      <c r="J213" s="84">
        <f t="shared" si="3"/>
        <v>7.1512335849187401E-4</v>
      </c>
      <c r="K213" s="84">
        <f>I213/'סכום נכסי הקרן'!$C$42</f>
        <v>-3.6140544519137388E-6</v>
      </c>
    </row>
    <row r="214" spans="2:11">
      <c r="B214" s="76" t="s">
        <v>2739</v>
      </c>
      <c r="C214" s="73" t="s">
        <v>2740</v>
      </c>
      <c r="D214" s="86" t="s">
        <v>528</v>
      </c>
      <c r="E214" s="86" t="s">
        <v>133</v>
      </c>
      <c r="F214" s="95">
        <v>45173</v>
      </c>
      <c r="G214" s="83">
        <v>7070652.2767200014</v>
      </c>
      <c r="H214" s="85">
        <v>-0.26227800000000001</v>
      </c>
      <c r="I214" s="83">
        <v>-18.544774567000001</v>
      </c>
      <c r="J214" s="84">
        <f t="shared" si="3"/>
        <v>6.3984721550362506E-4</v>
      </c>
      <c r="K214" s="84">
        <f>I214/'סכום נכסי הקרן'!$C$42</f>
        <v>-3.2336276675568301E-6</v>
      </c>
    </row>
    <row r="215" spans="2:11">
      <c r="B215" s="76" t="s">
        <v>2741</v>
      </c>
      <c r="C215" s="73" t="s">
        <v>2742</v>
      </c>
      <c r="D215" s="86" t="s">
        <v>528</v>
      </c>
      <c r="E215" s="86" t="s">
        <v>133</v>
      </c>
      <c r="F215" s="95">
        <v>45173</v>
      </c>
      <c r="G215" s="83">
        <v>2913850.7070000004</v>
      </c>
      <c r="H215" s="85">
        <v>-0.22256999999999999</v>
      </c>
      <c r="I215" s="83">
        <v>-6.485366174000001</v>
      </c>
      <c r="J215" s="84">
        <f t="shared" si="3"/>
        <v>2.2376349051659512E-4</v>
      </c>
      <c r="K215" s="84">
        <f>I215/'סכום נכסי הקרן'!$C$42</f>
        <v>-1.1308446710267084E-6</v>
      </c>
    </row>
    <row r="216" spans="2:11">
      <c r="B216" s="76" t="s">
        <v>2741</v>
      </c>
      <c r="C216" s="73" t="s">
        <v>2743</v>
      </c>
      <c r="D216" s="86" t="s">
        <v>528</v>
      </c>
      <c r="E216" s="86" t="s">
        <v>133</v>
      </c>
      <c r="F216" s="95">
        <v>45173</v>
      </c>
      <c r="G216" s="83">
        <v>2496513.0510000004</v>
      </c>
      <c r="H216" s="85">
        <v>-0.22256999999999999</v>
      </c>
      <c r="I216" s="83">
        <v>-5.5564965129999999</v>
      </c>
      <c r="J216" s="84">
        <f t="shared" si="3"/>
        <v>1.9171485794846179E-4</v>
      </c>
      <c r="K216" s="84">
        <f>I216/'סכום נכסי הקרן'!$C$42</f>
        <v>-9.6887890409263054E-7</v>
      </c>
    </row>
    <row r="217" spans="2:11">
      <c r="B217" s="76" t="s">
        <v>2744</v>
      </c>
      <c r="C217" s="73" t="s">
        <v>2745</v>
      </c>
      <c r="D217" s="86" t="s">
        <v>528</v>
      </c>
      <c r="E217" s="86" t="s">
        <v>133</v>
      </c>
      <c r="F217" s="95">
        <v>45195</v>
      </c>
      <c r="G217" s="83">
        <v>6874640.0238660006</v>
      </c>
      <c r="H217" s="85">
        <v>-8.3234000000000002E-2</v>
      </c>
      <c r="I217" s="83">
        <v>-5.7220307630000002</v>
      </c>
      <c r="J217" s="84">
        <f t="shared" si="3"/>
        <v>1.9742625813563134E-4</v>
      </c>
      <c r="K217" s="84">
        <f>I217/'סכום נכסי הקרן'!$C$42</f>
        <v>-9.9774289102298577E-7</v>
      </c>
    </row>
    <row r="218" spans="2:11">
      <c r="B218" s="76" t="s">
        <v>2746</v>
      </c>
      <c r="C218" s="73" t="s">
        <v>2747</v>
      </c>
      <c r="D218" s="86" t="s">
        <v>528</v>
      </c>
      <c r="E218" s="86" t="s">
        <v>133</v>
      </c>
      <c r="F218" s="95">
        <v>45173</v>
      </c>
      <c r="G218" s="83">
        <v>4161404.3728000005</v>
      </c>
      <c r="H218" s="85">
        <v>-0.209341</v>
      </c>
      <c r="I218" s="83">
        <v>-8.7115397220000013</v>
      </c>
      <c r="J218" s="84">
        <f t="shared" si="3"/>
        <v>3.005727793418328E-4</v>
      </c>
      <c r="K218" s="84">
        <f>I218/'סכום נכסי הקרן'!$C$42</f>
        <v>-1.5190195906833607E-6</v>
      </c>
    </row>
    <row r="219" spans="2:11">
      <c r="B219" s="76" t="s">
        <v>2748</v>
      </c>
      <c r="C219" s="73" t="s">
        <v>2749</v>
      </c>
      <c r="D219" s="86" t="s">
        <v>528</v>
      </c>
      <c r="E219" s="86" t="s">
        <v>133</v>
      </c>
      <c r="F219" s="95">
        <v>45195</v>
      </c>
      <c r="G219" s="83">
        <v>4579478.3031360013</v>
      </c>
      <c r="H219" s="85">
        <v>-4.0978000000000001E-2</v>
      </c>
      <c r="I219" s="83">
        <v>-1.8765758540000002</v>
      </c>
      <c r="J219" s="84">
        <f t="shared" si="3"/>
        <v>6.4747178809058917E-5</v>
      </c>
      <c r="K219" s="84">
        <f>I219/'סכום נכסי הקרן'!$C$42</f>
        <v>-3.2721603489112324E-7</v>
      </c>
    </row>
    <row r="220" spans="2:11">
      <c r="B220" s="76" t="s">
        <v>2748</v>
      </c>
      <c r="C220" s="73" t="s">
        <v>2750</v>
      </c>
      <c r="D220" s="86" t="s">
        <v>528</v>
      </c>
      <c r="E220" s="86" t="s">
        <v>133</v>
      </c>
      <c r="F220" s="95">
        <v>45195</v>
      </c>
      <c r="G220" s="83">
        <v>1457733.1536960003</v>
      </c>
      <c r="H220" s="85">
        <v>-4.0978000000000001E-2</v>
      </c>
      <c r="I220" s="83">
        <v>-0.59734901200000012</v>
      </c>
      <c r="J220" s="84">
        <f t="shared" si="3"/>
        <v>2.0610231773438713E-5</v>
      </c>
      <c r="K220" s="84">
        <f>I220/'סכום נכסי הקרן'!$C$42</f>
        <v>-1.0415895245381859E-7</v>
      </c>
    </row>
    <row r="221" spans="2:11">
      <c r="B221" s="76" t="s">
        <v>2751</v>
      </c>
      <c r="C221" s="73" t="s">
        <v>2752</v>
      </c>
      <c r="D221" s="86" t="s">
        <v>528</v>
      </c>
      <c r="E221" s="86" t="s">
        <v>133</v>
      </c>
      <c r="F221" s="95">
        <v>45187</v>
      </c>
      <c r="G221" s="83">
        <v>1665440.6096000003</v>
      </c>
      <c r="H221" s="85">
        <v>-6.8645999999999999E-2</v>
      </c>
      <c r="I221" s="83">
        <v>-1.1432656550000002</v>
      </c>
      <c r="J221" s="84">
        <f t="shared" si="3"/>
        <v>3.9445901231627418E-5</v>
      </c>
      <c r="K221" s="84">
        <f>I221/'סכום נכסי הקרן'!$C$42</f>
        <v>-1.9934971115550914E-7</v>
      </c>
    </row>
    <row r="222" spans="2:11">
      <c r="B222" s="76" t="s">
        <v>2753</v>
      </c>
      <c r="C222" s="73" t="s">
        <v>2754</v>
      </c>
      <c r="D222" s="86" t="s">
        <v>528</v>
      </c>
      <c r="E222" s="86" t="s">
        <v>133</v>
      </c>
      <c r="F222" s="95">
        <v>45195</v>
      </c>
      <c r="G222" s="83">
        <v>8743563.2004000023</v>
      </c>
      <c r="H222" s="85">
        <v>-3.0419999999999999E-2</v>
      </c>
      <c r="I222" s="83">
        <v>-2.6597503990000004</v>
      </c>
      <c r="J222" s="84">
        <f t="shared" si="3"/>
        <v>9.1768917469785806E-5</v>
      </c>
      <c r="K222" s="84">
        <f>I222/'סכום נכסי הקרן'!$C$42</f>
        <v>-4.6377713829459889E-7</v>
      </c>
    </row>
    <row r="223" spans="2:11">
      <c r="B223" s="76" t="s">
        <v>2755</v>
      </c>
      <c r="C223" s="73" t="s">
        <v>2756</v>
      </c>
      <c r="D223" s="86" t="s">
        <v>528</v>
      </c>
      <c r="E223" s="86" t="s">
        <v>133</v>
      </c>
      <c r="F223" s="95">
        <v>45175</v>
      </c>
      <c r="G223" s="83">
        <v>3330881.2192000006</v>
      </c>
      <c r="H223" s="85">
        <v>-0.124905</v>
      </c>
      <c r="I223" s="83">
        <v>-4.1604376260000011</v>
      </c>
      <c r="J223" s="84">
        <f t="shared" si="3"/>
        <v>1.4354687465490467E-4</v>
      </c>
      <c r="K223" s="84">
        <f>I223/'סכום נכסי הקרן'!$C$42</f>
        <v>-7.2544997341288302E-7</v>
      </c>
    </row>
    <row r="224" spans="2:11">
      <c r="B224" s="76" t="s">
        <v>2757</v>
      </c>
      <c r="C224" s="73" t="s">
        <v>2758</v>
      </c>
      <c r="D224" s="86" t="s">
        <v>528</v>
      </c>
      <c r="E224" s="86" t="s">
        <v>133</v>
      </c>
      <c r="F224" s="95">
        <v>45173</v>
      </c>
      <c r="G224" s="83">
        <v>999317.09738900024</v>
      </c>
      <c r="H224" s="85">
        <v>-0.26594899999999999</v>
      </c>
      <c r="I224" s="83">
        <v>-2.6576740920000006</v>
      </c>
      <c r="J224" s="84">
        <f t="shared" si="3"/>
        <v>9.1697279001079658E-5</v>
      </c>
      <c r="K224" s="84">
        <f>I224/'סכום נכסי הקרן'!$C$42</f>
        <v>-4.6341509540552062E-7</v>
      </c>
    </row>
    <row r="225" spans="2:11">
      <c r="B225" s="76" t="s">
        <v>2759</v>
      </c>
      <c r="C225" s="73" t="s">
        <v>2760</v>
      </c>
      <c r="D225" s="86" t="s">
        <v>528</v>
      </c>
      <c r="E225" s="86" t="s">
        <v>133</v>
      </c>
      <c r="F225" s="95">
        <v>45175</v>
      </c>
      <c r="G225" s="83">
        <v>2915520.7705960004</v>
      </c>
      <c r="H225" s="85">
        <v>-9.0573000000000001E-2</v>
      </c>
      <c r="I225" s="83">
        <v>-2.6406791270000003</v>
      </c>
      <c r="J225" s="84">
        <f t="shared" si="3"/>
        <v>9.111090460253711E-5</v>
      </c>
      <c r="K225" s="84">
        <f>I225/'סכום נכסי הקרן'!$C$42</f>
        <v>-4.6045170597015089E-7</v>
      </c>
    </row>
    <row r="226" spans="2:11">
      <c r="B226" s="76" t="s">
        <v>2761</v>
      </c>
      <c r="C226" s="73" t="s">
        <v>2762</v>
      </c>
      <c r="D226" s="86" t="s">
        <v>528</v>
      </c>
      <c r="E226" s="86" t="s">
        <v>133</v>
      </c>
      <c r="F226" s="95">
        <v>45175</v>
      </c>
      <c r="G226" s="83">
        <v>9164757.0854400024</v>
      </c>
      <c r="H226" s="85">
        <v>-7.2096999999999994E-2</v>
      </c>
      <c r="I226" s="83">
        <v>-6.6074708320000006</v>
      </c>
      <c r="J226" s="84">
        <f t="shared" si="3"/>
        <v>2.2797644684771976E-4</v>
      </c>
      <c r="K226" s="84">
        <f>I226/'סכום נכסי הקרן'!$C$42</f>
        <v>-1.1521358977827874E-6</v>
      </c>
    </row>
    <row r="227" spans="2:11">
      <c r="B227" s="76" t="s">
        <v>2763</v>
      </c>
      <c r="C227" s="73" t="s">
        <v>2764</v>
      </c>
      <c r="D227" s="86" t="s">
        <v>528</v>
      </c>
      <c r="E227" s="86" t="s">
        <v>133</v>
      </c>
      <c r="F227" s="95">
        <v>45187</v>
      </c>
      <c r="G227" s="83">
        <v>2793903.9245600002</v>
      </c>
      <c r="H227" s="85">
        <v>-2.6819999999999999E-3</v>
      </c>
      <c r="I227" s="83">
        <v>-7.4921563000000024E-2</v>
      </c>
      <c r="J227" s="84">
        <f t="shared" si="3"/>
        <v>2.5850059968933046E-6</v>
      </c>
      <c r="K227" s="84">
        <f>I227/'סכום נכסי הקרן'!$C$42</f>
        <v>-1.3063973257702106E-8</v>
      </c>
    </row>
    <row r="228" spans="2:11">
      <c r="B228" s="76" t="s">
        <v>2763</v>
      </c>
      <c r="C228" s="73" t="s">
        <v>2765</v>
      </c>
      <c r="D228" s="86" t="s">
        <v>528</v>
      </c>
      <c r="E228" s="86" t="s">
        <v>133</v>
      </c>
      <c r="F228" s="95">
        <v>45187</v>
      </c>
      <c r="G228" s="83">
        <v>4166347.9630000009</v>
      </c>
      <c r="H228" s="85">
        <v>-2.6819999999999999E-3</v>
      </c>
      <c r="I228" s="83">
        <v>-0.11172513900000001</v>
      </c>
      <c r="J228" s="84">
        <f t="shared" si="3"/>
        <v>3.8548335453004095E-6</v>
      </c>
      <c r="K228" s="84">
        <f>I228/'סכום נכסי הקרן'!$C$42</f>
        <v>-1.9481363837925412E-8</v>
      </c>
    </row>
    <row r="229" spans="2:11">
      <c r="B229" s="76" t="s">
        <v>2766</v>
      </c>
      <c r="C229" s="73" t="s">
        <v>2767</v>
      </c>
      <c r="D229" s="86" t="s">
        <v>528</v>
      </c>
      <c r="E229" s="86" t="s">
        <v>133</v>
      </c>
      <c r="F229" s="95">
        <v>45175</v>
      </c>
      <c r="G229" s="83">
        <v>10417243.127000002</v>
      </c>
      <c r="H229" s="85">
        <v>-4.5712999999999997E-2</v>
      </c>
      <c r="I229" s="83">
        <v>-4.7620505819999996</v>
      </c>
      <c r="J229" s="84">
        <f t="shared" si="3"/>
        <v>1.6430422456588693E-4</v>
      </c>
      <c r="K229" s="84">
        <f>I229/'סכום נכסי הקרן'!$C$42</f>
        <v>-8.3035242410883402E-7</v>
      </c>
    </row>
    <row r="230" spans="2:11">
      <c r="B230" s="76" t="s">
        <v>2768</v>
      </c>
      <c r="C230" s="73" t="s">
        <v>2769</v>
      </c>
      <c r="D230" s="86" t="s">
        <v>528</v>
      </c>
      <c r="E230" s="86" t="s">
        <v>133</v>
      </c>
      <c r="F230" s="95">
        <v>45187</v>
      </c>
      <c r="G230" s="83">
        <v>5834578.9546240009</v>
      </c>
      <c r="H230" s="85">
        <v>2.6315000000000002E-2</v>
      </c>
      <c r="I230" s="83">
        <v>1.5353912300000001</v>
      </c>
      <c r="J230" s="84">
        <f t="shared" si="3"/>
        <v>-5.297534352196291E-5</v>
      </c>
      <c r="K230" s="84">
        <f>I230/'סכום נכסי הקרן'!$C$42</f>
        <v>2.6772412594796428E-7</v>
      </c>
    </row>
    <row r="231" spans="2:11">
      <c r="B231" s="76" t="s">
        <v>2770</v>
      </c>
      <c r="C231" s="73" t="s">
        <v>2771</v>
      </c>
      <c r="D231" s="86" t="s">
        <v>528</v>
      </c>
      <c r="E231" s="86" t="s">
        <v>133</v>
      </c>
      <c r="F231" s="95">
        <v>45180</v>
      </c>
      <c r="G231" s="83">
        <v>10472721.194800003</v>
      </c>
      <c r="H231" s="85">
        <v>0.50219000000000003</v>
      </c>
      <c r="I231" s="83">
        <v>52.592933631000008</v>
      </c>
      <c r="J231" s="84">
        <f t="shared" si="3"/>
        <v>-1.8146050801202123E-3</v>
      </c>
      <c r="K231" s="84">
        <f>I231/'סכום נכסי הקרן'!$C$42</f>
        <v>9.1705598627124955E-6</v>
      </c>
    </row>
    <row r="232" spans="2:11">
      <c r="B232" s="76" t="s">
        <v>2772</v>
      </c>
      <c r="C232" s="73" t="s">
        <v>2773</v>
      </c>
      <c r="D232" s="86" t="s">
        <v>528</v>
      </c>
      <c r="E232" s="86" t="s">
        <v>133</v>
      </c>
      <c r="F232" s="95">
        <v>45197</v>
      </c>
      <c r="G232" s="83">
        <v>3355489.3126400006</v>
      </c>
      <c r="H232" s="85">
        <v>0.609379</v>
      </c>
      <c r="I232" s="83">
        <v>20.447655814000004</v>
      </c>
      <c r="J232" s="84">
        <f t="shared" si="3"/>
        <v>-7.0550200483137596E-4</v>
      </c>
      <c r="K232" s="84">
        <f>I232/'סכום נכסי הקרן'!$C$42</f>
        <v>3.565430538826225E-6</v>
      </c>
    </row>
    <row r="233" spans="2:11">
      <c r="B233" s="76" t="s">
        <v>2774</v>
      </c>
      <c r="C233" s="73" t="s">
        <v>2775</v>
      </c>
      <c r="D233" s="86" t="s">
        <v>528</v>
      </c>
      <c r="E233" s="86" t="s">
        <v>133</v>
      </c>
      <c r="F233" s="95">
        <v>45090</v>
      </c>
      <c r="G233" s="83">
        <v>2520571.8566400004</v>
      </c>
      <c r="H233" s="85">
        <v>7.2873749999999999</v>
      </c>
      <c r="I233" s="83">
        <v>183.68353190700003</v>
      </c>
      <c r="J233" s="84">
        <f t="shared" si="3"/>
        <v>-6.3376017864194521E-3</v>
      </c>
      <c r="K233" s="84">
        <f>I233/'סכום נכסי הקרן'!$C$42</f>
        <v>3.2028653068987884E-5</v>
      </c>
    </row>
    <row r="234" spans="2:11">
      <c r="B234" s="76" t="s">
        <v>2776</v>
      </c>
      <c r="C234" s="73" t="s">
        <v>2777</v>
      </c>
      <c r="D234" s="86" t="s">
        <v>528</v>
      </c>
      <c r="E234" s="86" t="s">
        <v>133</v>
      </c>
      <c r="F234" s="95">
        <v>45090</v>
      </c>
      <c r="G234" s="83">
        <v>2520571.8566400004</v>
      </c>
      <c r="H234" s="85">
        <v>7.1618519999999997</v>
      </c>
      <c r="I234" s="83">
        <v>180.51963417899998</v>
      </c>
      <c r="J234" s="84">
        <f t="shared" si="3"/>
        <v>-6.2284383590569294E-3</v>
      </c>
      <c r="K234" s="84">
        <f>I234/'סכום נכסי הקרן'!$C$42</f>
        <v>3.1476968431699994E-5</v>
      </c>
    </row>
    <row r="235" spans="2:11">
      <c r="B235" s="76" t="s">
        <v>2778</v>
      </c>
      <c r="C235" s="73" t="s">
        <v>2779</v>
      </c>
      <c r="D235" s="86" t="s">
        <v>528</v>
      </c>
      <c r="E235" s="86" t="s">
        <v>133</v>
      </c>
      <c r="F235" s="95">
        <v>45126</v>
      </c>
      <c r="G235" s="83">
        <v>7981810.8793600015</v>
      </c>
      <c r="H235" s="85">
        <v>6.7944329999999997</v>
      </c>
      <c r="I235" s="83">
        <v>542.3187549810001</v>
      </c>
      <c r="J235" s="84">
        <f t="shared" si="3"/>
        <v>-1.8711532137331351E-2</v>
      </c>
      <c r="K235" s="84">
        <f>I235/'סכום נכסי הקרן'!$C$42</f>
        <v>9.4563399754782007E-5</v>
      </c>
    </row>
    <row r="236" spans="2:11">
      <c r="B236" s="76" t="s">
        <v>2780</v>
      </c>
      <c r="C236" s="73" t="s">
        <v>2781</v>
      </c>
      <c r="D236" s="86" t="s">
        <v>528</v>
      </c>
      <c r="E236" s="86" t="s">
        <v>133</v>
      </c>
      <c r="F236" s="95">
        <v>45089</v>
      </c>
      <c r="G236" s="83">
        <v>4200953.0944000008</v>
      </c>
      <c r="H236" s="85">
        <v>6.6739730000000002</v>
      </c>
      <c r="I236" s="83">
        <v>280.37048128299995</v>
      </c>
      <c r="J236" s="84">
        <f t="shared" si="3"/>
        <v>-9.6735752225085934E-3</v>
      </c>
      <c r="K236" s="84">
        <f>I236/'סכום נכסי הקרן'!$C$42</f>
        <v>4.8887827790380975E-5</v>
      </c>
    </row>
    <row r="237" spans="2:11">
      <c r="B237" s="76" t="s">
        <v>2782</v>
      </c>
      <c r="C237" s="73" t="s">
        <v>2783</v>
      </c>
      <c r="D237" s="86" t="s">
        <v>528</v>
      </c>
      <c r="E237" s="86" t="s">
        <v>133</v>
      </c>
      <c r="F237" s="95">
        <v>45089</v>
      </c>
      <c r="G237" s="83">
        <v>6721524.9510400007</v>
      </c>
      <c r="H237" s="85">
        <v>6.6847659999999998</v>
      </c>
      <c r="I237" s="83">
        <v>449.31824125600014</v>
      </c>
      <c r="J237" s="84">
        <f t="shared" si="3"/>
        <v>-1.5502751166046984E-2</v>
      </c>
      <c r="K237" s="84">
        <f>I237/'סכום נכסי הקרן'!$C$42</f>
        <v>7.8347023913077302E-5</v>
      </c>
    </row>
    <row r="238" spans="2:11">
      <c r="B238" s="76" t="s">
        <v>2784</v>
      </c>
      <c r="C238" s="73" t="s">
        <v>2785</v>
      </c>
      <c r="D238" s="86" t="s">
        <v>528</v>
      </c>
      <c r="E238" s="86" t="s">
        <v>133</v>
      </c>
      <c r="F238" s="95">
        <v>45089</v>
      </c>
      <c r="G238" s="83">
        <v>3360762.4755200003</v>
      </c>
      <c r="H238" s="85">
        <v>6.6847659999999998</v>
      </c>
      <c r="I238" s="83">
        <v>224.65912062800007</v>
      </c>
      <c r="J238" s="84">
        <f t="shared" si="3"/>
        <v>-7.7513755830234919E-3</v>
      </c>
      <c r="K238" s="84">
        <f>I238/'סכום נכסי הקרן'!$C$42</f>
        <v>3.9173511956538651E-5</v>
      </c>
    </row>
    <row r="239" spans="2:11">
      <c r="B239" s="76" t="s">
        <v>2786</v>
      </c>
      <c r="C239" s="73" t="s">
        <v>2787</v>
      </c>
      <c r="D239" s="86" t="s">
        <v>528</v>
      </c>
      <c r="E239" s="86" t="s">
        <v>133</v>
      </c>
      <c r="F239" s="95">
        <v>45089</v>
      </c>
      <c r="G239" s="83">
        <v>4200953.0944000008</v>
      </c>
      <c r="H239" s="85">
        <v>6.6128030000000004</v>
      </c>
      <c r="I239" s="83">
        <v>277.80076684400007</v>
      </c>
      <c r="J239" s="84">
        <f t="shared" si="3"/>
        <v>-9.5849128005151014E-3</v>
      </c>
      <c r="K239" s="84">
        <f>I239/'סכום נכסי הקרן'!$C$42</f>
        <v>4.8439750102639393E-5</v>
      </c>
    </row>
    <row r="240" spans="2:11">
      <c r="B240" s="76" t="s">
        <v>2788</v>
      </c>
      <c r="C240" s="73" t="s">
        <v>2789</v>
      </c>
      <c r="D240" s="86" t="s">
        <v>528</v>
      </c>
      <c r="E240" s="86" t="s">
        <v>133</v>
      </c>
      <c r="F240" s="95">
        <v>45089</v>
      </c>
      <c r="G240" s="83">
        <v>1006110.6137600002</v>
      </c>
      <c r="H240" s="85">
        <v>6.4934050000000001</v>
      </c>
      <c r="I240" s="83">
        <v>65.330835005000012</v>
      </c>
      <c r="J240" s="84">
        <f t="shared" si="3"/>
        <v>-2.2540987334977512E-3</v>
      </c>
      <c r="K240" s="84">
        <f>I240/'סכום נכסי הקרן'!$C$42</f>
        <v>1.1391650777609493E-5</v>
      </c>
    </row>
    <row r="241" spans="2:11">
      <c r="B241" s="76" t="s">
        <v>2790</v>
      </c>
      <c r="C241" s="73" t="s">
        <v>2791</v>
      </c>
      <c r="D241" s="86" t="s">
        <v>528</v>
      </c>
      <c r="E241" s="86" t="s">
        <v>133</v>
      </c>
      <c r="F241" s="95">
        <v>45126</v>
      </c>
      <c r="G241" s="83">
        <v>4200953.0944000008</v>
      </c>
      <c r="H241" s="85">
        <v>6.4615090000000004</v>
      </c>
      <c r="I241" s="83">
        <v>271.44495770999998</v>
      </c>
      <c r="J241" s="84">
        <f t="shared" si="3"/>
        <v>-9.3656193946033816E-3</v>
      </c>
      <c r="K241" s="84">
        <f>I241/'סכום נכסי הקרן'!$C$42</f>
        <v>4.7331496120302749E-5</v>
      </c>
    </row>
    <row r="242" spans="2:11">
      <c r="B242" s="76" t="s">
        <v>2792</v>
      </c>
      <c r="C242" s="73" t="s">
        <v>2793</v>
      </c>
      <c r="D242" s="86" t="s">
        <v>528</v>
      </c>
      <c r="E242" s="86" t="s">
        <v>133</v>
      </c>
      <c r="F242" s="95">
        <v>45126</v>
      </c>
      <c r="G242" s="83">
        <v>5713296.2083839998</v>
      </c>
      <c r="H242" s="85">
        <v>6.4484339999999998</v>
      </c>
      <c r="I242" s="83">
        <v>368.41811107800004</v>
      </c>
      <c r="J242" s="84">
        <f t="shared" si="3"/>
        <v>-1.2711467678547141E-2</v>
      </c>
      <c r="K242" s="84">
        <f>I242/'סכום נכסי הקרן'!$C$42</f>
        <v>6.4240575850988525E-5</v>
      </c>
    </row>
    <row r="243" spans="2:11">
      <c r="B243" s="76" t="s">
        <v>2794</v>
      </c>
      <c r="C243" s="73" t="s">
        <v>2795</v>
      </c>
      <c r="D243" s="86" t="s">
        <v>528</v>
      </c>
      <c r="E243" s="86" t="s">
        <v>133</v>
      </c>
      <c r="F243" s="95">
        <v>45126</v>
      </c>
      <c r="G243" s="83">
        <v>7057601.1985920016</v>
      </c>
      <c r="H243" s="85">
        <v>6.4484339999999998</v>
      </c>
      <c r="I243" s="83">
        <v>455.10472544900006</v>
      </c>
      <c r="J243" s="84">
        <f t="shared" si="3"/>
        <v>-1.5702401249959849E-2</v>
      </c>
      <c r="K243" s="84">
        <f>I243/'סכום נכסי הקרן'!$C$42</f>
        <v>7.9356005462934538E-5</v>
      </c>
    </row>
    <row r="244" spans="2:11">
      <c r="B244" s="76" t="s">
        <v>2796</v>
      </c>
      <c r="C244" s="73" t="s">
        <v>2797</v>
      </c>
      <c r="D244" s="86" t="s">
        <v>528</v>
      </c>
      <c r="E244" s="86" t="s">
        <v>133</v>
      </c>
      <c r="F244" s="95">
        <v>45089</v>
      </c>
      <c r="G244" s="83">
        <v>3360762.4755200003</v>
      </c>
      <c r="H244" s="85">
        <v>6.3451050000000002</v>
      </c>
      <c r="I244" s="83">
        <v>213.24389451400003</v>
      </c>
      <c r="J244" s="84">
        <f t="shared" si="3"/>
        <v>-7.3575179700879059E-3</v>
      </c>
      <c r="K244" s="84">
        <f>I244/'סכום נכסי הקרן'!$C$42</f>
        <v>3.7183054166917804E-5</v>
      </c>
    </row>
    <row r="245" spans="2:11">
      <c r="B245" s="76" t="s">
        <v>2798</v>
      </c>
      <c r="C245" s="73" t="s">
        <v>2799</v>
      </c>
      <c r="D245" s="86" t="s">
        <v>528</v>
      </c>
      <c r="E245" s="86" t="s">
        <v>133</v>
      </c>
      <c r="F245" s="95">
        <v>45127</v>
      </c>
      <c r="G245" s="83">
        <v>7561715.5699200006</v>
      </c>
      <c r="H245" s="85">
        <v>6.3020579999999997</v>
      </c>
      <c r="I245" s="83">
        <v>476.54370512400004</v>
      </c>
      <c r="J245" s="84">
        <f t="shared" si="3"/>
        <v>-1.6442106734042564E-2</v>
      </c>
      <c r="K245" s="84">
        <f>I245/'סכום נכסי הקרן'!$C$42</f>
        <v>8.3094291824453966E-5</v>
      </c>
    </row>
    <row r="246" spans="2:11">
      <c r="B246" s="76" t="s">
        <v>2800</v>
      </c>
      <c r="C246" s="73" t="s">
        <v>2801</v>
      </c>
      <c r="D246" s="86" t="s">
        <v>528</v>
      </c>
      <c r="E246" s="86" t="s">
        <v>133</v>
      </c>
      <c r="F246" s="95">
        <v>45089</v>
      </c>
      <c r="G246" s="83">
        <v>3360762.4755200003</v>
      </c>
      <c r="H246" s="85">
        <v>6.3272459999999997</v>
      </c>
      <c r="I246" s="83">
        <v>212.64372069200002</v>
      </c>
      <c r="J246" s="84">
        <f t="shared" si="3"/>
        <v>-7.336810274373543E-3</v>
      </c>
      <c r="K246" s="84">
        <f>I246/'סכום נכסי הקרן'!$C$42</f>
        <v>3.7078402656102667E-5</v>
      </c>
    </row>
    <row r="247" spans="2:11">
      <c r="B247" s="76" t="s">
        <v>2802</v>
      </c>
      <c r="C247" s="73" t="s">
        <v>2803</v>
      </c>
      <c r="D247" s="86" t="s">
        <v>528</v>
      </c>
      <c r="E247" s="86" t="s">
        <v>133</v>
      </c>
      <c r="F247" s="95">
        <v>45127</v>
      </c>
      <c r="G247" s="83">
        <v>5881334.3321600007</v>
      </c>
      <c r="H247" s="85">
        <v>6.2493780000000001</v>
      </c>
      <c r="I247" s="83">
        <v>367.54679122100009</v>
      </c>
      <c r="J247" s="84">
        <f t="shared" si="3"/>
        <v>-1.2681404677117805E-2</v>
      </c>
      <c r="K247" s="84">
        <f>I247/'סכום נכסי הקרן'!$C$42</f>
        <v>6.4088644966808328E-5</v>
      </c>
    </row>
    <row r="248" spans="2:11">
      <c r="B248" s="76" t="s">
        <v>2804</v>
      </c>
      <c r="C248" s="73" t="s">
        <v>2805</v>
      </c>
      <c r="D248" s="86" t="s">
        <v>528</v>
      </c>
      <c r="E248" s="86" t="s">
        <v>133</v>
      </c>
      <c r="F248" s="95">
        <v>45098</v>
      </c>
      <c r="G248" s="83">
        <v>11174535.231104001</v>
      </c>
      <c r="H248" s="85">
        <v>6.0960510000000001</v>
      </c>
      <c r="I248" s="83">
        <v>681.20539522200011</v>
      </c>
      <c r="J248" s="84">
        <f t="shared" si="3"/>
        <v>-2.3503514358942875E-2</v>
      </c>
      <c r="K248" s="84">
        <f>I248/'סכום נכסי הקרן'!$C$42</f>
        <v>1.1878087842591593E-4</v>
      </c>
    </row>
    <row r="249" spans="2:11">
      <c r="B249" s="76" t="s">
        <v>2806</v>
      </c>
      <c r="C249" s="73" t="s">
        <v>2807</v>
      </c>
      <c r="D249" s="86" t="s">
        <v>528</v>
      </c>
      <c r="E249" s="86" t="s">
        <v>133</v>
      </c>
      <c r="F249" s="95">
        <v>45098</v>
      </c>
      <c r="G249" s="83">
        <v>4200953.0944000008</v>
      </c>
      <c r="H249" s="85">
        <v>6.1445259999999999</v>
      </c>
      <c r="I249" s="83">
        <v>258.12864718000003</v>
      </c>
      <c r="J249" s="84">
        <f t="shared" si="3"/>
        <v>-8.9061689880956686E-3</v>
      </c>
      <c r="K249" s="84">
        <f>I249/'סכום נכסי הקרן'!$C$42</f>
        <v>4.5009548770443321E-5</v>
      </c>
    </row>
    <row r="250" spans="2:11">
      <c r="B250" s="76" t="s">
        <v>2808</v>
      </c>
      <c r="C250" s="73" t="s">
        <v>2809</v>
      </c>
      <c r="D250" s="86" t="s">
        <v>528</v>
      </c>
      <c r="E250" s="86" t="s">
        <v>133</v>
      </c>
      <c r="F250" s="95">
        <v>45098</v>
      </c>
      <c r="G250" s="83">
        <v>3360762.4755200003</v>
      </c>
      <c r="H250" s="85">
        <v>6.1436539999999997</v>
      </c>
      <c r="I250" s="83">
        <v>206.47362180800002</v>
      </c>
      <c r="J250" s="84">
        <f t="shared" si="3"/>
        <v>-7.1239243977592945E-3</v>
      </c>
      <c r="K250" s="84">
        <f>I250/'סכום נכסי הקרן'!$C$42</f>
        <v>3.600253072297237E-5</v>
      </c>
    </row>
    <row r="251" spans="2:11">
      <c r="B251" s="76" t="s">
        <v>2810</v>
      </c>
      <c r="C251" s="73" t="s">
        <v>2811</v>
      </c>
      <c r="D251" s="86" t="s">
        <v>528</v>
      </c>
      <c r="E251" s="86" t="s">
        <v>133</v>
      </c>
      <c r="F251" s="95">
        <v>45097</v>
      </c>
      <c r="G251" s="83">
        <v>6721524.9510400007</v>
      </c>
      <c r="H251" s="85">
        <v>5.8281700000000001</v>
      </c>
      <c r="I251" s="83">
        <v>391.7419221830001</v>
      </c>
      <c r="J251" s="84">
        <f t="shared" si="3"/>
        <v>-1.3516205182179197E-2</v>
      </c>
      <c r="K251" s="84">
        <f>I251/'סכום נכסי הקרן'!$C$42</f>
        <v>6.8307517761202221E-5</v>
      </c>
    </row>
    <row r="252" spans="2:11">
      <c r="B252" s="76" t="s">
        <v>2812</v>
      </c>
      <c r="C252" s="73" t="s">
        <v>2813</v>
      </c>
      <c r="D252" s="86" t="s">
        <v>528</v>
      </c>
      <c r="E252" s="86" t="s">
        <v>133</v>
      </c>
      <c r="F252" s="95">
        <v>45097</v>
      </c>
      <c r="G252" s="83">
        <v>7141620.2604800006</v>
      </c>
      <c r="H252" s="85">
        <v>5.821796</v>
      </c>
      <c r="I252" s="83">
        <v>415.77054006400004</v>
      </c>
      <c r="J252" s="84">
        <f t="shared" si="3"/>
        <v>-1.4345260514613233E-2</v>
      </c>
      <c r="K252" s="84">
        <f>I252/'סכום נכסי הקרן'!$C$42</f>
        <v>7.2497355891206608E-5</v>
      </c>
    </row>
    <row r="253" spans="2:11">
      <c r="B253" s="76" t="s">
        <v>2814</v>
      </c>
      <c r="C253" s="73" t="s">
        <v>2815</v>
      </c>
      <c r="D253" s="86" t="s">
        <v>528</v>
      </c>
      <c r="E253" s="86" t="s">
        <v>133</v>
      </c>
      <c r="F253" s="95">
        <v>45097</v>
      </c>
      <c r="G253" s="83">
        <v>7981810.8793600015</v>
      </c>
      <c r="H253" s="85">
        <v>5.821796</v>
      </c>
      <c r="I253" s="83">
        <v>464.68472148100011</v>
      </c>
      <c r="J253" s="84">
        <f t="shared" si="3"/>
        <v>-1.6032938230253951E-2</v>
      </c>
      <c r="K253" s="84">
        <f>I253/'סכום נכסי הקרן'!$C$42</f>
        <v>8.1026456624917653E-5</v>
      </c>
    </row>
    <row r="254" spans="2:11">
      <c r="B254" s="76" t="s">
        <v>2816</v>
      </c>
      <c r="C254" s="73" t="s">
        <v>2817</v>
      </c>
      <c r="D254" s="86" t="s">
        <v>528</v>
      </c>
      <c r="E254" s="86" t="s">
        <v>133</v>
      </c>
      <c r="F254" s="95">
        <v>45098</v>
      </c>
      <c r="G254" s="83">
        <v>3677414.2256000005</v>
      </c>
      <c r="H254" s="85">
        <v>5.5939519999999998</v>
      </c>
      <c r="I254" s="83">
        <v>205.71279481500002</v>
      </c>
      <c r="J254" s="84">
        <f t="shared" si="3"/>
        <v>-7.097673712899673E-3</v>
      </c>
      <c r="K254" s="84">
        <f>I254/'סכום נכסי הקרן'!$C$42</f>
        <v>3.5869866332477874E-5</v>
      </c>
    </row>
    <row r="255" spans="2:11">
      <c r="B255" s="76" t="s">
        <v>2818</v>
      </c>
      <c r="C255" s="73" t="s">
        <v>2819</v>
      </c>
      <c r="D255" s="86" t="s">
        <v>528</v>
      </c>
      <c r="E255" s="86" t="s">
        <v>133</v>
      </c>
      <c r="F255" s="95">
        <v>45050</v>
      </c>
      <c r="G255" s="83">
        <v>5041143.7132800007</v>
      </c>
      <c r="H255" s="85">
        <v>5.392531</v>
      </c>
      <c r="I255" s="83">
        <v>271.84525668700002</v>
      </c>
      <c r="J255" s="84">
        <f t="shared" si="3"/>
        <v>-9.3794308423983952E-3</v>
      </c>
      <c r="K255" s="84">
        <f>I255/'סכום נכסי הקרן'!$C$42</f>
        <v>4.7401295720327297E-5</v>
      </c>
    </row>
    <row r="256" spans="2:11">
      <c r="B256" s="76" t="s">
        <v>2820</v>
      </c>
      <c r="C256" s="73" t="s">
        <v>2821</v>
      </c>
      <c r="D256" s="86" t="s">
        <v>528</v>
      </c>
      <c r="E256" s="86" t="s">
        <v>133</v>
      </c>
      <c r="F256" s="95">
        <v>45050</v>
      </c>
      <c r="G256" s="83">
        <v>2940667.1660800003</v>
      </c>
      <c r="H256" s="85">
        <v>5.3372359999999999</v>
      </c>
      <c r="I256" s="83">
        <v>156.95034306000005</v>
      </c>
      <c r="J256" s="84">
        <f t="shared" si="3"/>
        <v>-5.4152311000847837E-3</v>
      </c>
      <c r="K256" s="84">
        <f>I256/'סכום נכסי הקרן'!$C$42</f>
        <v>2.7367222498054551E-5</v>
      </c>
    </row>
    <row r="257" spans="2:11">
      <c r="B257" s="76" t="s">
        <v>2822</v>
      </c>
      <c r="C257" s="73" t="s">
        <v>2823</v>
      </c>
      <c r="D257" s="86" t="s">
        <v>528</v>
      </c>
      <c r="E257" s="86" t="s">
        <v>133</v>
      </c>
      <c r="F257" s="95">
        <v>45105</v>
      </c>
      <c r="G257" s="83">
        <v>2910475.2176640006</v>
      </c>
      <c r="H257" s="85">
        <v>4.6741729999999997</v>
      </c>
      <c r="I257" s="83">
        <v>136.04063280900002</v>
      </c>
      <c r="J257" s="84">
        <f t="shared" si="3"/>
        <v>-4.6937869092830448E-3</v>
      </c>
      <c r="K257" s="84">
        <f>I257/'סכום נכסי הקרן'!$C$42</f>
        <v>2.372122414180878E-5</v>
      </c>
    </row>
    <row r="258" spans="2:11">
      <c r="B258" s="76" t="s">
        <v>2824</v>
      </c>
      <c r="C258" s="73" t="s">
        <v>2825</v>
      </c>
      <c r="D258" s="86" t="s">
        <v>528</v>
      </c>
      <c r="E258" s="86" t="s">
        <v>133</v>
      </c>
      <c r="F258" s="95">
        <v>45131</v>
      </c>
      <c r="G258" s="83">
        <v>4284972.1562880008</v>
      </c>
      <c r="H258" s="85">
        <v>4.2500260000000001</v>
      </c>
      <c r="I258" s="83">
        <v>182.11243718900002</v>
      </c>
      <c r="J258" s="84">
        <f t="shared" si="3"/>
        <v>-6.2833945714989977E-3</v>
      </c>
      <c r="K258" s="84">
        <f>I258/'סכום נכסי הקרן'!$C$42</f>
        <v>3.1754703373340598E-5</v>
      </c>
    </row>
    <row r="259" spans="2:11">
      <c r="B259" s="76" t="s">
        <v>2826</v>
      </c>
      <c r="C259" s="73" t="s">
        <v>2827</v>
      </c>
      <c r="D259" s="86" t="s">
        <v>528</v>
      </c>
      <c r="E259" s="86" t="s">
        <v>133</v>
      </c>
      <c r="F259" s="95">
        <v>45147</v>
      </c>
      <c r="G259" s="83">
        <v>1006110.6137600002</v>
      </c>
      <c r="H259" s="85">
        <v>3.4611719999999999</v>
      </c>
      <c r="I259" s="83">
        <v>34.823217990000003</v>
      </c>
      <c r="J259" s="84">
        <f t="shared" si="3"/>
        <v>-1.2014995914496976E-3</v>
      </c>
      <c r="K259" s="84">
        <f>I259/'סכום נכסי הקרן'!$C$42</f>
        <v>6.0720781888718848E-6</v>
      </c>
    </row>
    <row r="260" spans="2:11">
      <c r="B260" s="76" t="s">
        <v>2828</v>
      </c>
      <c r="C260" s="73" t="s">
        <v>2829</v>
      </c>
      <c r="D260" s="86" t="s">
        <v>528</v>
      </c>
      <c r="E260" s="86" t="s">
        <v>133</v>
      </c>
      <c r="F260" s="95">
        <v>45147</v>
      </c>
      <c r="G260" s="83">
        <v>5030553.0688000005</v>
      </c>
      <c r="H260" s="85">
        <v>3.4600010000000001</v>
      </c>
      <c r="I260" s="83">
        <v>174.057174331</v>
      </c>
      <c r="J260" s="84">
        <f t="shared" si="3"/>
        <v>-6.0054652016261088E-3</v>
      </c>
      <c r="K260" s="84">
        <f>I260/'סכום נכסי הקרן'!$C$42</f>
        <v>3.0350117906261203E-5</v>
      </c>
    </row>
    <row r="261" spans="2:11">
      <c r="B261" s="76" t="s">
        <v>2830</v>
      </c>
      <c r="C261" s="73" t="s">
        <v>2831</v>
      </c>
      <c r="D261" s="86" t="s">
        <v>528</v>
      </c>
      <c r="E261" s="86" t="s">
        <v>133</v>
      </c>
      <c r="F261" s="95">
        <v>45082</v>
      </c>
      <c r="G261" s="83">
        <v>5432997.3143039998</v>
      </c>
      <c r="H261" s="85">
        <v>2.7862040000000001</v>
      </c>
      <c r="I261" s="83">
        <v>151.37439291500004</v>
      </c>
      <c r="J261" s="84">
        <f t="shared" si="3"/>
        <v>-5.2228450367667626E-3</v>
      </c>
      <c r="K261" s="84">
        <f>I261/'סכום נכסי הקרן'!$C$42</f>
        <v>2.6394951490032998E-5</v>
      </c>
    </row>
    <row r="262" spans="2:11">
      <c r="B262" s="76" t="s">
        <v>2832</v>
      </c>
      <c r="C262" s="73" t="s">
        <v>2833</v>
      </c>
      <c r="D262" s="86" t="s">
        <v>528</v>
      </c>
      <c r="E262" s="86" t="s">
        <v>133</v>
      </c>
      <c r="F262" s="95">
        <v>45189</v>
      </c>
      <c r="G262" s="83">
        <v>3018331.8412800003</v>
      </c>
      <c r="H262" s="85">
        <v>0.38976899999999998</v>
      </c>
      <c r="I262" s="83">
        <v>11.764508763000002</v>
      </c>
      <c r="J262" s="84">
        <f t="shared" si="3"/>
        <v>-4.0590885300749566E-4</v>
      </c>
      <c r="K262" s="84">
        <f>I262/'סכום נכסי הקרן'!$C$42</f>
        <v>2.051361740408887E-6</v>
      </c>
    </row>
    <row r="263" spans="2:11">
      <c r="B263" s="76" t="s">
        <v>2834</v>
      </c>
      <c r="C263" s="73" t="s">
        <v>2835</v>
      </c>
      <c r="D263" s="86" t="s">
        <v>528</v>
      </c>
      <c r="E263" s="86" t="s">
        <v>133</v>
      </c>
      <c r="F263" s="95">
        <v>45169</v>
      </c>
      <c r="G263" s="83">
        <v>2515276.5344000002</v>
      </c>
      <c r="H263" s="85">
        <v>0.67780099999999999</v>
      </c>
      <c r="I263" s="83">
        <v>17.048562767000004</v>
      </c>
      <c r="J263" s="84">
        <f t="shared" si="3"/>
        <v>-5.8822367321817491E-4</v>
      </c>
      <c r="K263" s="84">
        <f>I263/'סכום נכסי הקרן'!$C$42</f>
        <v>2.9727352066900129E-6</v>
      </c>
    </row>
    <row r="264" spans="2:11">
      <c r="B264" s="76" t="s">
        <v>2836</v>
      </c>
      <c r="C264" s="73" t="s">
        <v>2837</v>
      </c>
      <c r="D264" s="86" t="s">
        <v>528</v>
      </c>
      <c r="E264" s="86" t="s">
        <v>133</v>
      </c>
      <c r="F264" s="95">
        <v>45187</v>
      </c>
      <c r="G264" s="83">
        <v>3410714.9806460007</v>
      </c>
      <c r="H264" s="85">
        <v>-0.13650599999999999</v>
      </c>
      <c r="I264" s="83">
        <v>-4.6558400100000004</v>
      </c>
      <c r="J264" s="84">
        <f t="shared" si="3"/>
        <v>1.6063965919165061E-4</v>
      </c>
      <c r="K264" s="84">
        <f>I264/'סכום נכסי הקרן'!$C$42</f>
        <v>-8.1183262798160646E-7</v>
      </c>
    </row>
    <row r="265" spans="2:11">
      <c r="B265" s="76" t="s">
        <v>2838</v>
      </c>
      <c r="C265" s="73" t="s">
        <v>2839</v>
      </c>
      <c r="D265" s="86" t="s">
        <v>528</v>
      </c>
      <c r="E265" s="86" t="s">
        <v>133</v>
      </c>
      <c r="F265" s="95">
        <v>45173</v>
      </c>
      <c r="G265" s="83">
        <v>727618.80441600014</v>
      </c>
      <c r="H265" s="85">
        <v>0.29394199999999998</v>
      </c>
      <c r="I265" s="83">
        <v>2.1387801320000004</v>
      </c>
      <c r="J265" s="84">
        <f t="shared" si="3"/>
        <v>-7.379396859694789E-5</v>
      </c>
      <c r="K265" s="84">
        <f>I265/'סכום נכסי הקרן'!$C$42</f>
        <v>3.7293624598505208E-7</v>
      </c>
    </row>
    <row r="266" spans="2:11">
      <c r="B266" s="76" t="s">
        <v>2840</v>
      </c>
      <c r="C266" s="73" t="s">
        <v>2841</v>
      </c>
      <c r="D266" s="86" t="s">
        <v>528</v>
      </c>
      <c r="E266" s="86" t="s">
        <v>133</v>
      </c>
      <c r="F266" s="95">
        <v>45187</v>
      </c>
      <c r="G266" s="83">
        <v>3170415.5216560005</v>
      </c>
      <c r="H266" s="85">
        <v>-0.100825</v>
      </c>
      <c r="I266" s="83">
        <v>-3.1965781230000005</v>
      </c>
      <c r="J266" s="84">
        <f t="shared" si="3"/>
        <v>1.102909934953298E-4</v>
      </c>
      <c r="K266" s="84">
        <f>I266/'סכום נכסי הקרן'!$C$42</f>
        <v>-5.5738307428300171E-7</v>
      </c>
    </row>
    <row r="267" spans="2:11">
      <c r="B267" s="76" t="s">
        <v>2842</v>
      </c>
      <c r="C267" s="73" t="s">
        <v>2843</v>
      </c>
      <c r="D267" s="86" t="s">
        <v>528</v>
      </c>
      <c r="E267" s="86" t="s">
        <v>133</v>
      </c>
      <c r="F267" s="95">
        <v>45176</v>
      </c>
      <c r="G267" s="83">
        <v>1559183.1523200003</v>
      </c>
      <c r="H267" s="85">
        <v>-0.59739699999999996</v>
      </c>
      <c r="I267" s="83">
        <v>-9.3145063310000022</v>
      </c>
      <c r="J267" s="84">
        <f t="shared" si="3"/>
        <v>3.2137683411297293E-4</v>
      </c>
      <c r="K267" s="84">
        <f>I267/'סכום נכסי הקרן'!$C$42</f>
        <v>-1.6241580760518965E-6</v>
      </c>
    </row>
    <row r="268" spans="2:11">
      <c r="B268" s="76" t="s">
        <v>2844</v>
      </c>
      <c r="C268" s="73" t="s">
        <v>2845</v>
      </c>
      <c r="D268" s="86" t="s">
        <v>528</v>
      </c>
      <c r="E268" s="86" t="s">
        <v>133</v>
      </c>
      <c r="F268" s="95">
        <v>44952</v>
      </c>
      <c r="G268" s="83">
        <v>7682000.0000000009</v>
      </c>
      <c r="H268" s="85">
        <v>-14.418067000000001</v>
      </c>
      <c r="I268" s="83">
        <v>-1107.5958899999998</v>
      </c>
      <c r="J268" s="84">
        <f t="shared" ref="J268:J331" si="4">IFERROR(I268/$I$11,0)</f>
        <v>3.8215193372092032E-2</v>
      </c>
      <c r="K268" s="84">
        <f>I268/'סכום נכסי הקרן'!$C$42</f>
        <v>-1.9313002169082827E-4</v>
      </c>
    </row>
    <row r="269" spans="2:11">
      <c r="B269" s="76" t="s">
        <v>2441</v>
      </c>
      <c r="C269" s="73" t="s">
        <v>2846</v>
      </c>
      <c r="D269" s="86" t="s">
        <v>528</v>
      </c>
      <c r="E269" s="86" t="s">
        <v>133</v>
      </c>
      <c r="F269" s="95">
        <v>44964</v>
      </c>
      <c r="G269" s="83">
        <v>2872933.3576940005</v>
      </c>
      <c r="H269" s="85">
        <v>-11.540084</v>
      </c>
      <c r="I269" s="83">
        <v>-331.5389223900001</v>
      </c>
      <c r="J269" s="84">
        <f t="shared" si="4"/>
        <v>1.1439031278374341E-2</v>
      </c>
      <c r="K269" s="84">
        <f>I269/'סכום נכסי הקרן'!$C$42</f>
        <v>-5.7810000786960812E-5</v>
      </c>
    </row>
    <row r="270" spans="2:11">
      <c r="B270" s="76" t="s">
        <v>2847</v>
      </c>
      <c r="C270" s="73" t="s">
        <v>2848</v>
      </c>
      <c r="D270" s="86" t="s">
        <v>528</v>
      </c>
      <c r="E270" s="86" t="s">
        <v>133</v>
      </c>
      <c r="F270" s="95">
        <v>44964</v>
      </c>
      <c r="G270" s="83">
        <v>8575000.0000000019</v>
      </c>
      <c r="H270" s="85">
        <v>-11.356980999999999</v>
      </c>
      <c r="I270" s="83">
        <v>-973.86111000000005</v>
      </c>
      <c r="J270" s="84">
        <f t="shared" si="4"/>
        <v>3.3600964911679292E-2</v>
      </c>
      <c r="K270" s="84">
        <f>I270/'סכום נכסי הקרן'!$C$42</f>
        <v>-1.6981086603540406E-4</v>
      </c>
    </row>
    <row r="271" spans="2:11">
      <c r="B271" s="76" t="s">
        <v>2457</v>
      </c>
      <c r="C271" s="73" t="s">
        <v>2849</v>
      </c>
      <c r="D271" s="86" t="s">
        <v>528</v>
      </c>
      <c r="E271" s="86" t="s">
        <v>133</v>
      </c>
      <c r="F271" s="95">
        <v>44964</v>
      </c>
      <c r="G271" s="83">
        <v>3272133.6648000004</v>
      </c>
      <c r="H271" s="85">
        <v>-11.292088</v>
      </c>
      <c r="I271" s="83">
        <v>-369.49219750000009</v>
      </c>
      <c r="J271" s="84">
        <f t="shared" si="4"/>
        <v>1.2748526700421148E-2</v>
      </c>
      <c r="K271" s="84">
        <f>I271/'סכום נכסי הקרן'!$C$42</f>
        <v>-6.4427862871328315E-5</v>
      </c>
    </row>
    <row r="272" spans="2:11">
      <c r="B272" s="76" t="s">
        <v>2850</v>
      </c>
      <c r="C272" s="73" t="s">
        <v>2851</v>
      </c>
      <c r="D272" s="86" t="s">
        <v>528</v>
      </c>
      <c r="E272" s="86" t="s">
        <v>133</v>
      </c>
      <c r="F272" s="95">
        <v>44973</v>
      </c>
      <c r="G272" s="83">
        <v>695600.00000000012</v>
      </c>
      <c r="H272" s="85">
        <v>-9.7877259999999993</v>
      </c>
      <c r="I272" s="83">
        <v>-68.083420000000018</v>
      </c>
      <c r="J272" s="84">
        <f t="shared" si="4"/>
        <v>2.3490707073076616E-3</v>
      </c>
      <c r="K272" s="84">
        <f>I272/'סכום נכסי הקרן'!$C$42</f>
        <v>-1.187161536089284E-5</v>
      </c>
    </row>
    <row r="273" spans="2:11">
      <c r="B273" s="76" t="s">
        <v>2472</v>
      </c>
      <c r="C273" s="73" t="s">
        <v>2852</v>
      </c>
      <c r="D273" s="86" t="s">
        <v>528</v>
      </c>
      <c r="E273" s="86" t="s">
        <v>133</v>
      </c>
      <c r="F273" s="95">
        <v>44973</v>
      </c>
      <c r="G273" s="83">
        <v>2101200.0000000005</v>
      </c>
      <c r="H273" s="85">
        <v>-9.0248799999999996</v>
      </c>
      <c r="I273" s="83">
        <v>-189.63078000000002</v>
      </c>
      <c r="J273" s="84">
        <f t="shared" si="4"/>
        <v>6.5427986799415118E-3</v>
      </c>
      <c r="K273" s="84">
        <f>I273/'סכום נכסי הקרן'!$C$42</f>
        <v>-3.3065666806192913E-5</v>
      </c>
    </row>
    <row r="274" spans="2:11">
      <c r="B274" s="76" t="s">
        <v>2853</v>
      </c>
      <c r="C274" s="73" t="s">
        <v>2854</v>
      </c>
      <c r="D274" s="86" t="s">
        <v>528</v>
      </c>
      <c r="E274" s="86" t="s">
        <v>133</v>
      </c>
      <c r="F274" s="95">
        <v>44977</v>
      </c>
      <c r="G274" s="83">
        <v>7030000.0000000009</v>
      </c>
      <c r="H274" s="85">
        <v>-8.6164550000000002</v>
      </c>
      <c r="I274" s="83">
        <v>-605.73680000000013</v>
      </c>
      <c r="J274" s="84">
        <f t="shared" si="4"/>
        <v>2.0899634201958121E-2</v>
      </c>
      <c r="K274" s="84">
        <f>I274/'סכום נכסי הקרן'!$C$42</f>
        <v>-1.0562151988748618E-4</v>
      </c>
    </row>
    <row r="275" spans="2:11">
      <c r="B275" s="76" t="s">
        <v>2500</v>
      </c>
      <c r="C275" s="73" t="s">
        <v>2855</v>
      </c>
      <c r="D275" s="86" t="s">
        <v>528</v>
      </c>
      <c r="E275" s="86" t="s">
        <v>133</v>
      </c>
      <c r="F275" s="95">
        <v>45090</v>
      </c>
      <c r="G275" s="83">
        <v>1826159.4926820002</v>
      </c>
      <c r="H275" s="85">
        <v>-7.4887360000000003</v>
      </c>
      <c r="I275" s="83">
        <v>-136.75626392100003</v>
      </c>
      <c r="J275" s="84">
        <f t="shared" si="4"/>
        <v>4.7184782083164551E-3</v>
      </c>
      <c r="K275" s="84">
        <f>I275/'סכום נכסי הקרן'!$C$42</f>
        <v>-2.3846007786666106E-5</v>
      </c>
    </row>
    <row r="276" spans="2:11">
      <c r="B276" s="76" t="s">
        <v>2856</v>
      </c>
      <c r="C276" s="73" t="s">
        <v>2857</v>
      </c>
      <c r="D276" s="86" t="s">
        <v>528</v>
      </c>
      <c r="E276" s="86" t="s">
        <v>133</v>
      </c>
      <c r="F276" s="95">
        <v>45019</v>
      </c>
      <c r="G276" s="83">
        <v>7808680.0000000009</v>
      </c>
      <c r="H276" s="85">
        <v>-7.5792270000000004</v>
      </c>
      <c r="I276" s="83">
        <v>-591.83762000000013</v>
      </c>
      <c r="J276" s="84">
        <f t="shared" si="4"/>
        <v>2.0420073148861836E-2</v>
      </c>
      <c r="K276" s="84">
        <f>I276/'סכום נכסי הקרן'!$C$42</f>
        <v>-1.0319793836364653E-4</v>
      </c>
    </row>
    <row r="277" spans="2:11">
      <c r="B277" s="76" t="s">
        <v>2507</v>
      </c>
      <c r="C277" s="73" t="s">
        <v>2858</v>
      </c>
      <c r="D277" s="86" t="s">
        <v>528</v>
      </c>
      <c r="E277" s="86" t="s">
        <v>133</v>
      </c>
      <c r="F277" s="95">
        <v>45019</v>
      </c>
      <c r="G277" s="83">
        <v>1695560.1717600003</v>
      </c>
      <c r="H277" s="85">
        <v>-7.2371350000000003</v>
      </c>
      <c r="I277" s="83">
        <v>-122.70997020800002</v>
      </c>
      <c r="J277" s="84">
        <f t="shared" si="4"/>
        <v>4.2338413157007775E-3</v>
      </c>
      <c r="K277" s="84">
        <f>I277/'סכום נכסי הקרן'!$C$42</f>
        <v>-2.13967742404244E-5</v>
      </c>
    </row>
    <row r="278" spans="2:11">
      <c r="B278" s="76" t="s">
        <v>2530</v>
      </c>
      <c r="C278" s="73" t="s">
        <v>2859</v>
      </c>
      <c r="D278" s="86" t="s">
        <v>528</v>
      </c>
      <c r="E278" s="86" t="s">
        <v>133</v>
      </c>
      <c r="F278" s="95">
        <v>44993</v>
      </c>
      <c r="G278" s="83">
        <v>3263621.5408610003</v>
      </c>
      <c r="H278" s="85">
        <v>-7.0105060000000003</v>
      </c>
      <c r="I278" s="83">
        <v>-228.79637255100005</v>
      </c>
      <c r="J278" s="84">
        <f t="shared" si="4"/>
        <v>7.894122485295316E-3</v>
      </c>
      <c r="K278" s="84">
        <f>I278/'סכום נכסי הקרן'!$C$42</f>
        <v>-3.9894919069767829E-5</v>
      </c>
    </row>
    <row r="279" spans="2:11">
      <c r="B279" s="76" t="s">
        <v>2532</v>
      </c>
      <c r="C279" s="73" t="s">
        <v>2860</v>
      </c>
      <c r="D279" s="86" t="s">
        <v>528</v>
      </c>
      <c r="E279" s="86" t="s">
        <v>133</v>
      </c>
      <c r="F279" s="95">
        <v>44986</v>
      </c>
      <c r="G279" s="83">
        <v>2754066.8097560005</v>
      </c>
      <c r="H279" s="85">
        <v>-7.0262739999999999</v>
      </c>
      <c r="I279" s="83">
        <v>-193.50829302500003</v>
      </c>
      <c r="J279" s="84">
        <f t="shared" si="4"/>
        <v>6.6765838550139657E-3</v>
      </c>
      <c r="K279" s="84">
        <f>I279/'סכום נכסי הקרן'!$C$42</f>
        <v>-3.3741783593358597E-5</v>
      </c>
    </row>
    <row r="280" spans="2:11">
      <c r="B280" s="76" t="s">
        <v>2861</v>
      </c>
      <c r="C280" s="73" t="s">
        <v>2862</v>
      </c>
      <c r="D280" s="86" t="s">
        <v>528</v>
      </c>
      <c r="E280" s="86" t="s">
        <v>133</v>
      </c>
      <c r="F280" s="95">
        <v>44998</v>
      </c>
      <c r="G280" s="83">
        <v>2154000.0000000005</v>
      </c>
      <c r="H280" s="85">
        <v>-6.3625930000000004</v>
      </c>
      <c r="I280" s="83">
        <v>-137.05026000000004</v>
      </c>
      <c r="J280" s="84">
        <f t="shared" si="4"/>
        <v>4.7286219052288933E-3</v>
      </c>
      <c r="K280" s="84">
        <f>I280/'סכום נכסי הקרן'!$C$42</f>
        <v>-2.389727149180164E-5</v>
      </c>
    </row>
    <row r="281" spans="2:11">
      <c r="B281" s="76" t="s">
        <v>2863</v>
      </c>
      <c r="C281" s="73" t="s">
        <v>2864</v>
      </c>
      <c r="D281" s="86" t="s">
        <v>528</v>
      </c>
      <c r="E281" s="86" t="s">
        <v>133</v>
      </c>
      <c r="F281" s="95">
        <v>45097</v>
      </c>
      <c r="G281" s="83">
        <v>15443450.000000002</v>
      </c>
      <c r="H281" s="85">
        <v>-6.3028930000000001</v>
      </c>
      <c r="I281" s="83">
        <v>-973.38412000000017</v>
      </c>
      <c r="J281" s="84">
        <f t="shared" si="4"/>
        <v>3.3584507406508743E-2</v>
      </c>
      <c r="K281" s="84">
        <f>I281/'סכום נכסי הקרן'!$C$42</f>
        <v>-1.6972769392373591E-4</v>
      </c>
    </row>
    <row r="282" spans="2:11">
      <c r="B282" s="76" t="s">
        <v>2865</v>
      </c>
      <c r="C282" s="73" t="s">
        <v>2866</v>
      </c>
      <c r="D282" s="86" t="s">
        <v>528</v>
      </c>
      <c r="E282" s="86" t="s">
        <v>133</v>
      </c>
      <c r="F282" s="95">
        <v>44987</v>
      </c>
      <c r="G282" s="83">
        <v>343516.82967000006</v>
      </c>
      <c r="H282" s="85">
        <v>-5.9331389999999997</v>
      </c>
      <c r="I282" s="83">
        <v>-20.381331167000003</v>
      </c>
      <c r="J282" s="84">
        <f t="shared" si="4"/>
        <v>7.0321361677096086E-4</v>
      </c>
      <c r="K282" s="84">
        <f>I282/'סכום נכסי הקרן'!$C$42</f>
        <v>-3.5538655983733072E-6</v>
      </c>
    </row>
    <row r="283" spans="2:11">
      <c r="B283" s="76" t="s">
        <v>2608</v>
      </c>
      <c r="C283" s="73" t="s">
        <v>2867</v>
      </c>
      <c r="D283" s="86" t="s">
        <v>528</v>
      </c>
      <c r="E283" s="86" t="s">
        <v>133</v>
      </c>
      <c r="F283" s="95">
        <v>45035</v>
      </c>
      <c r="G283" s="83">
        <v>1379025.09696</v>
      </c>
      <c r="H283" s="85">
        <v>-5.4511339999999997</v>
      </c>
      <c r="I283" s="83">
        <v>-75.172503854000013</v>
      </c>
      <c r="J283" s="84">
        <f t="shared" si="4"/>
        <v>2.5936641666708823E-3</v>
      </c>
      <c r="K283" s="84">
        <f>I283/'סכום נכסי הקרן'!$C$42</f>
        <v>-1.3107729480539059E-5</v>
      </c>
    </row>
    <row r="284" spans="2:11">
      <c r="B284" s="76" t="s">
        <v>2614</v>
      </c>
      <c r="C284" s="73" t="s">
        <v>2868</v>
      </c>
      <c r="D284" s="86" t="s">
        <v>528</v>
      </c>
      <c r="E284" s="86" t="s">
        <v>133</v>
      </c>
      <c r="F284" s="95">
        <v>45007</v>
      </c>
      <c r="G284" s="83">
        <v>689703.23226000008</v>
      </c>
      <c r="H284" s="85">
        <v>-5.4826600000000001</v>
      </c>
      <c r="I284" s="83">
        <v>-37.814080907000012</v>
      </c>
      <c r="J284" s="84">
        <f t="shared" si="4"/>
        <v>1.3046928280394203E-3</v>
      </c>
      <c r="K284" s="84">
        <f>I284/'סכום נכסי הקרן'!$C$42</f>
        <v>-6.5935909763872899E-6</v>
      </c>
    </row>
    <row r="285" spans="2:11">
      <c r="B285" s="76" t="s">
        <v>2869</v>
      </c>
      <c r="C285" s="73" t="s">
        <v>2870</v>
      </c>
      <c r="D285" s="86" t="s">
        <v>528</v>
      </c>
      <c r="E285" s="86" t="s">
        <v>133</v>
      </c>
      <c r="F285" s="95">
        <v>45029</v>
      </c>
      <c r="G285" s="83">
        <v>6882180.0000000009</v>
      </c>
      <c r="H285" s="85">
        <v>-5.4170699999999998</v>
      </c>
      <c r="I285" s="83">
        <v>-372.81249000000003</v>
      </c>
      <c r="J285" s="84">
        <f t="shared" si="4"/>
        <v>1.286308619010958E-2</v>
      </c>
      <c r="K285" s="84">
        <f>I285/'סכום נכסי הקרן'!$C$42</f>
        <v>-6.5006817856927683E-5</v>
      </c>
    </row>
    <row r="286" spans="2:11">
      <c r="B286" s="76" t="s">
        <v>2696</v>
      </c>
      <c r="C286" s="73" t="s">
        <v>2871</v>
      </c>
      <c r="D286" s="86" t="s">
        <v>528</v>
      </c>
      <c r="E286" s="86" t="s">
        <v>133</v>
      </c>
      <c r="F286" s="95">
        <v>45174</v>
      </c>
      <c r="G286" s="83">
        <v>3234092.2506900006</v>
      </c>
      <c r="H286" s="85">
        <v>-0.68731100000000001</v>
      </c>
      <c r="I286" s="83">
        <v>-22.228270424999998</v>
      </c>
      <c r="J286" s="84">
        <f t="shared" si="4"/>
        <v>7.6693824912850601E-4</v>
      </c>
      <c r="K286" s="84">
        <f>I286/'סכום נכסי הקרן'!$C$42</f>
        <v>-3.8759139394511902E-6</v>
      </c>
    </row>
    <row r="287" spans="2:11">
      <c r="B287" s="76" t="s">
        <v>2872</v>
      </c>
      <c r="C287" s="73" t="s">
        <v>2873</v>
      </c>
      <c r="D287" s="86" t="s">
        <v>528</v>
      </c>
      <c r="E287" s="86" t="s">
        <v>133</v>
      </c>
      <c r="F287" s="95">
        <v>45159</v>
      </c>
      <c r="G287" s="83">
        <v>3234692.9045970007</v>
      </c>
      <c r="H287" s="85">
        <v>-0.79363300000000003</v>
      </c>
      <c r="I287" s="83">
        <v>-25.671604754000004</v>
      </c>
      <c r="J287" s="84">
        <f t="shared" si="4"/>
        <v>8.8574303020032632E-4</v>
      </c>
      <c r="K287" s="84">
        <f>I287/'סכום נכסי הקרן'!$C$42</f>
        <v>-4.4763235650670321E-6</v>
      </c>
    </row>
    <row r="288" spans="2:11">
      <c r="B288" s="76" t="s">
        <v>2702</v>
      </c>
      <c r="C288" s="73" t="s">
        <v>2874</v>
      </c>
      <c r="D288" s="86" t="s">
        <v>528</v>
      </c>
      <c r="E288" s="86" t="s">
        <v>133</v>
      </c>
      <c r="F288" s="95">
        <v>45181</v>
      </c>
      <c r="G288" s="83">
        <v>323537.93662100006</v>
      </c>
      <c r="H288" s="85">
        <v>-0.61499300000000001</v>
      </c>
      <c r="I288" s="83">
        <v>-1.9897347130000003</v>
      </c>
      <c r="J288" s="84">
        <f t="shared" si="4"/>
        <v>6.8651479752655141E-5</v>
      </c>
      <c r="K288" s="84">
        <f>I288/'סכום נכסי הקרן'!$C$42</f>
        <v>-3.4694739457789436E-7</v>
      </c>
    </row>
    <row r="289" spans="2:11">
      <c r="B289" s="76" t="s">
        <v>2875</v>
      </c>
      <c r="C289" s="73" t="s">
        <v>2876</v>
      </c>
      <c r="D289" s="86" t="s">
        <v>528</v>
      </c>
      <c r="E289" s="86" t="s">
        <v>133</v>
      </c>
      <c r="F289" s="95">
        <v>45169</v>
      </c>
      <c r="G289" s="83">
        <v>18968500.000000004</v>
      </c>
      <c r="H289" s="85">
        <v>-0.460312</v>
      </c>
      <c r="I289" s="83">
        <v>-87.314340000000001</v>
      </c>
      <c r="J289" s="84">
        <f t="shared" si="4"/>
        <v>3.0125918824568682E-3</v>
      </c>
      <c r="K289" s="84">
        <f>I289/'סכום נכסי הקרן'!$C$42</f>
        <v>-1.5224885294690248E-5</v>
      </c>
    </row>
    <row r="290" spans="2:11">
      <c r="B290" s="76" t="s">
        <v>2877</v>
      </c>
      <c r="C290" s="73" t="s">
        <v>2878</v>
      </c>
      <c r="D290" s="86" t="s">
        <v>528</v>
      </c>
      <c r="E290" s="86" t="s">
        <v>133</v>
      </c>
      <c r="F290" s="95">
        <v>45175</v>
      </c>
      <c r="G290" s="83">
        <v>2894045.8658159999</v>
      </c>
      <c r="H290" s="85">
        <v>-1.1436E-2</v>
      </c>
      <c r="I290" s="83">
        <v>-0.33095076899999998</v>
      </c>
      <c r="J290" s="84">
        <f t="shared" si="4"/>
        <v>1.1418738321589078E-5</v>
      </c>
      <c r="K290" s="84">
        <f>I290/'סכום נכסי הקרן'!$C$42</f>
        <v>-5.7707445262880402E-8</v>
      </c>
    </row>
    <row r="291" spans="2:11">
      <c r="B291" s="76" t="s">
        <v>2879</v>
      </c>
      <c r="C291" s="73" t="s">
        <v>2880</v>
      </c>
      <c r="D291" s="86" t="s">
        <v>528</v>
      </c>
      <c r="E291" s="86" t="s">
        <v>133</v>
      </c>
      <c r="F291" s="95">
        <v>45180</v>
      </c>
      <c r="G291" s="83">
        <v>2181517.7850900004</v>
      </c>
      <c r="H291" s="85">
        <v>0.51001700000000005</v>
      </c>
      <c r="I291" s="83">
        <v>11.126112537000003</v>
      </c>
      <c r="J291" s="84">
        <f t="shared" si="4"/>
        <v>-3.8388237616258453E-4</v>
      </c>
      <c r="K291" s="84">
        <f>I291/'סכום נכסי הקרן'!$C$42</f>
        <v>1.9400454398629155E-6</v>
      </c>
    </row>
    <row r="292" spans="2:11">
      <c r="B292" s="76" t="s">
        <v>2881</v>
      </c>
      <c r="C292" s="73" t="s">
        <v>2882</v>
      </c>
      <c r="D292" s="86" t="s">
        <v>528</v>
      </c>
      <c r="E292" s="86" t="s">
        <v>133</v>
      </c>
      <c r="F292" s="95">
        <v>45013</v>
      </c>
      <c r="G292" s="83">
        <v>3059200.0000000005</v>
      </c>
      <c r="H292" s="85">
        <v>7.7776439999999996</v>
      </c>
      <c r="I292" s="83">
        <v>237.93368000000004</v>
      </c>
      <c r="J292" s="84">
        <f t="shared" si="4"/>
        <v>-8.2093854563991455E-3</v>
      </c>
      <c r="K292" s="84">
        <f>I292/'סכום נכסי הקרן'!$C$42</f>
        <v>4.1488179212527244E-5</v>
      </c>
    </row>
    <row r="293" spans="2:11">
      <c r="B293" s="76" t="s">
        <v>2883</v>
      </c>
      <c r="C293" s="73" t="s">
        <v>2884</v>
      </c>
      <c r="D293" s="86" t="s">
        <v>528</v>
      </c>
      <c r="E293" s="86" t="s">
        <v>133</v>
      </c>
      <c r="F293" s="95">
        <v>45015</v>
      </c>
      <c r="G293" s="83">
        <v>9942400.0000000019</v>
      </c>
      <c r="H293" s="85">
        <v>6.849297</v>
      </c>
      <c r="I293" s="83">
        <v>680.98446000000001</v>
      </c>
      <c r="J293" s="84">
        <f t="shared" si="4"/>
        <v>-2.3495891468403404E-2</v>
      </c>
      <c r="K293" s="84">
        <f>I293/'סכום נכסי הקרן'!$C$42</f>
        <v>1.1874235424520852E-4</v>
      </c>
    </row>
    <row r="294" spans="2:11">
      <c r="B294" s="76" t="s">
        <v>2885</v>
      </c>
      <c r="C294" s="73" t="s">
        <v>2886</v>
      </c>
      <c r="D294" s="86" t="s">
        <v>528</v>
      </c>
      <c r="E294" s="86" t="s">
        <v>133</v>
      </c>
      <c r="F294" s="95">
        <v>45126</v>
      </c>
      <c r="G294" s="83">
        <v>1968771.8917440004</v>
      </c>
      <c r="H294" s="85">
        <v>6.5409379999999997</v>
      </c>
      <c r="I294" s="83">
        <v>128.77614772800001</v>
      </c>
      <c r="J294" s="84">
        <f t="shared" si="4"/>
        <v>-4.4431416110966345E-3</v>
      </c>
      <c r="K294" s="84">
        <f>I294/'סכום נכסי הקרן'!$C$42</f>
        <v>2.2454525543580658E-5</v>
      </c>
    </row>
    <row r="295" spans="2:11">
      <c r="B295" s="76" t="s">
        <v>2887</v>
      </c>
      <c r="C295" s="73" t="s">
        <v>2888</v>
      </c>
      <c r="D295" s="86" t="s">
        <v>528</v>
      </c>
      <c r="E295" s="86" t="s">
        <v>133</v>
      </c>
      <c r="F295" s="95">
        <v>44999</v>
      </c>
      <c r="G295" s="83">
        <v>4971200.0000000009</v>
      </c>
      <c r="H295" s="85">
        <v>6.2465590000000004</v>
      </c>
      <c r="I295" s="83">
        <v>310.52892000000003</v>
      </c>
      <c r="J295" s="84">
        <f t="shared" si="4"/>
        <v>-1.0714126724889616E-2</v>
      </c>
      <c r="K295" s="84">
        <f>I295/'סכום נכסי הקרן'!$C$42</f>
        <v>5.4146514623875584E-5</v>
      </c>
    </row>
    <row r="296" spans="2:11">
      <c r="B296" s="76" t="s">
        <v>2889</v>
      </c>
      <c r="C296" s="73" t="s">
        <v>2890</v>
      </c>
      <c r="D296" s="86" t="s">
        <v>528</v>
      </c>
      <c r="E296" s="86" t="s">
        <v>133</v>
      </c>
      <c r="F296" s="95">
        <v>44998</v>
      </c>
      <c r="G296" s="83">
        <v>8030400.0000000009</v>
      </c>
      <c r="H296" s="85">
        <v>5.9242790000000003</v>
      </c>
      <c r="I296" s="83">
        <v>475.74333000000007</v>
      </c>
      <c r="J296" s="84">
        <f t="shared" si="4"/>
        <v>-1.6414491526718283E-2</v>
      </c>
      <c r="K296" s="84">
        <f>I296/'סכום נכסי הקרן'!$C$42</f>
        <v>8.2954731478975514E-5</v>
      </c>
    </row>
    <row r="297" spans="2:11">
      <c r="B297" s="76" t="s">
        <v>2891</v>
      </c>
      <c r="C297" s="73" t="s">
        <v>2892</v>
      </c>
      <c r="D297" s="86" t="s">
        <v>528</v>
      </c>
      <c r="E297" s="86" t="s">
        <v>133</v>
      </c>
      <c r="F297" s="95">
        <v>44998</v>
      </c>
      <c r="G297" s="83">
        <v>8795200.0000000019</v>
      </c>
      <c r="H297" s="85">
        <v>5.9378510000000002</v>
      </c>
      <c r="I297" s="83">
        <v>522.24589000000003</v>
      </c>
      <c r="J297" s="84">
        <f t="shared" si="4"/>
        <v>-1.801896147712349E-2</v>
      </c>
      <c r="K297" s="84">
        <f>I297/'סכום נכסי הקרן'!$C$42</f>
        <v>9.1063320994849427E-5</v>
      </c>
    </row>
    <row r="298" spans="2:11">
      <c r="B298" s="76" t="s">
        <v>2893</v>
      </c>
      <c r="C298" s="73" t="s">
        <v>2894</v>
      </c>
      <c r="D298" s="86" t="s">
        <v>528</v>
      </c>
      <c r="E298" s="86" t="s">
        <v>133</v>
      </c>
      <c r="F298" s="95">
        <v>45043</v>
      </c>
      <c r="G298" s="83">
        <v>19120000.000000004</v>
      </c>
      <c r="H298" s="85">
        <v>5.357437</v>
      </c>
      <c r="I298" s="83">
        <v>1024.3420000000001</v>
      </c>
      <c r="J298" s="84">
        <f t="shared" si="4"/>
        <v>-3.5342698508167542E-2</v>
      </c>
      <c r="K298" s="84">
        <f>I298/'סכום נכסי הקרן'!$C$42</f>
        <v>1.7861315166023818E-4</v>
      </c>
    </row>
    <row r="299" spans="2:11">
      <c r="B299" s="76" t="s">
        <v>2895</v>
      </c>
      <c r="C299" s="73" t="s">
        <v>2896</v>
      </c>
      <c r="D299" s="86" t="s">
        <v>528</v>
      </c>
      <c r="E299" s="86" t="s">
        <v>133</v>
      </c>
      <c r="F299" s="95">
        <v>45034</v>
      </c>
      <c r="G299" s="83">
        <v>5736000.0000000009</v>
      </c>
      <c r="H299" s="85">
        <v>5.3194850000000002</v>
      </c>
      <c r="I299" s="83">
        <v>305.12565000000006</v>
      </c>
      <c r="J299" s="84">
        <f t="shared" si="4"/>
        <v>-1.0527698615363476E-2</v>
      </c>
      <c r="K299" s="84">
        <f>I299/'סכום נכסי הקרן'!$C$42</f>
        <v>5.3204353622987982E-5</v>
      </c>
    </row>
    <row r="300" spans="2:11">
      <c r="B300" s="76" t="s">
        <v>2897</v>
      </c>
      <c r="C300" s="73" t="s">
        <v>2898</v>
      </c>
      <c r="D300" s="86" t="s">
        <v>528</v>
      </c>
      <c r="E300" s="86" t="s">
        <v>133</v>
      </c>
      <c r="F300" s="95">
        <v>45145</v>
      </c>
      <c r="G300" s="83">
        <v>11472000.000000002</v>
      </c>
      <c r="H300" s="85">
        <v>4.120368</v>
      </c>
      <c r="I300" s="83">
        <v>472.68860000000006</v>
      </c>
      <c r="J300" s="84">
        <f t="shared" si="4"/>
        <v>-1.630909469498254E-2</v>
      </c>
      <c r="K300" s="84">
        <f>I300/'סכום נכסי הקרן'!$C$42</f>
        <v>8.2422082273172099E-5</v>
      </c>
    </row>
    <row r="301" spans="2:11">
      <c r="B301" s="76" t="s">
        <v>2899</v>
      </c>
      <c r="C301" s="73" t="s">
        <v>2900</v>
      </c>
      <c r="D301" s="86" t="s">
        <v>528</v>
      </c>
      <c r="E301" s="86" t="s">
        <v>133</v>
      </c>
      <c r="F301" s="95">
        <v>45141</v>
      </c>
      <c r="G301" s="83">
        <v>2294400.0000000005</v>
      </c>
      <c r="H301" s="85">
        <v>3.5186009999999999</v>
      </c>
      <c r="I301" s="83">
        <v>80.73078000000001</v>
      </c>
      <c r="J301" s="84">
        <f t="shared" si="4"/>
        <v>-2.785440426995283E-3</v>
      </c>
      <c r="K301" s="84">
        <f>I301/'סכום נכסי הקרן'!$C$42</f>
        <v>1.4076918696870111E-5</v>
      </c>
    </row>
    <row r="302" spans="2:11">
      <c r="B302" s="76" t="s">
        <v>2901</v>
      </c>
      <c r="C302" s="73" t="s">
        <v>2902</v>
      </c>
      <c r="D302" s="86" t="s">
        <v>528</v>
      </c>
      <c r="E302" s="86" t="s">
        <v>133</v>
      </c>
      <c r="F302" s="95">
        <v>45141</v>
      </c>
      <c r="G302" s="83">
        <v>1529600.0000000002</v>
      </c>
      <c r="H302" s="85">
        <v>3.5314969999999999</v>
      </c>
      <c r="I302" s="83">
        <v>54.017780000000009</v>
      </c>
      <c r="J302" s="84">
        <f t="shared" si="4"/>
        <v>-1.8637663130287763E-3</v>
      </c>
      <c r="K302" s="84">
        <f>I302/'סכום נכסי הקרן'!$C$42</f>
        <v>9.4190084283270441E-6</v>
      </c>
    </row>
    <row r="303" spans="2:11">
      <c r="B303" s="76" t="s">
        <v>2903</v>
      </c>
      <c r="C303" s="73" t="s">
        <v>2904</v>
      </c>
      <c r="D303" s="86" t="s">
        <v>528</v>
      </c>
      <c r="E303" s="86" t="s">
        <v>133</v>
      </c>
      <c r="F303" s="95">
        <v>45181</v>
      </c>
      <c r="G303" s="83">
        <v>1822936.9368000003</v>
      </c>
      <c r="H303" s="85">
        <v>0.78202799999999995</v>
      </c>
      <c r="I303" s="83">
        <v>14.255876925000004</v>
      </c>
      <c r="J303" s="84">
        <f t="shared" si="4"/>
        <v>-4.9186810667708417E-4</v>
      </c>
      <c r="K303" s="84">
        <f>I303/'סכום נכסי הקרן'!$C$42</f>
        <v>2.4857782920691675E-6</v>
      </c>
    </row>
    <row r="304" spans="2:11">
      <c r="B304" s="76" t="s">
        <v>2905</v>
      </c>
      <c r="C304" s="73" t="s">
        <v>2906</v>
      </c>
      <c r="D304" s="86" t="s">
        <v>528</v>
      </c>
      <c r="E304" s="86" t="s">
        <v>133</v>
      </c>
      <c r="F304" s="95">
        <v>45189</v>
      </c>
      <c r="G304" s="83">
        <v>7648000.0000000009</v>
      </c>
      <c r="H304" s="85">
        <v>0.30499100000000001</v>
      </c>
      <c r="I304" s="83">
        <v>23.325730000000004</v>
      </c>
      <c r="J304" s="84">
        <f t="shared" si="4"/>
        <v>-8.0480371094118861E-4</v>
      </c>
      <c r="K304" s="84">
        <f>I304/'סכום נכסי הקרן'!$C$42</f>
        <v>4.0672765053817643E-6</v>
      </c>
    </row>
    <row r="305" spans="2:11">
      <c r="B305" s="72"/>
      <c r="C305" s="73"/>
      <c r="D305" s="73"/>
      <c r="E305" s="73"/>
      <c r="F305" s="73"/>
      <c r="G305" s="83"/>
      <c r="H305" s="85"/>
      <c r="I305" s="73"/>
      <c r="J305" s="84"/>
      <c r="K305" s="73"/>
    </row>
    <row r="306" spans="2:11">
      <c r="B306" s="92" t="s">
        <v>196</v>
      </c>
      <c r="C306" s="71"/>
      <c r="D306" s="71"/>
      <c r="E306" s="71"/>
      <c r="F306" s="71"/>
      <c r="G306" s="80"/>
      <c r="H306" s="82"/>
      <c r="I306" s="80">
        <v>5840.619234302003</v>
      </c>
      <c r="J306" s="81">
        <f t="shared" si="4"/>
        <v>-0.20151789607273746</v>
      </c>
      <c r="K306" s="81">
        <f>I306/'סכום נכסי הקרן'!$C$42</f>
        <v>1.0184210049827963E-3</v>
      </c>
    </row>
    <row r="307" spans="2:11">
      <c r="B307" s="76" t="s">
        <v>2907</v>
      </c>
      <c r="C307" s="73" t="s">
        <v>2908</v>
      </c>
      <c r="D307" s="86" t="s">
        <v>528</v>
      </c>
      <c r="E307" s="86" t="s">
        <v>137</v>
      </c>
      <c r="F307" s="95">
        <v>45166</v>
      </c>
      <c r="G307" s="83">
        <v>544322.23828800011</v>
      </c>
      <c r="H307" s="85">
        <v>0.86027900000000002</v>
      </c>
      <c r="I307" s="83">
        <v>4.6826890410000006</v>
      </c>
      <c r="J307" s="84">
        <f t="shared" si="4"/>
        <v>-1.6156602676016722E-4</v>
      </c>
      <c r="K307" s="84">
        <f>I307/'סכום נכסי הקרן'!$C$42</f>
        <v>8.1651425779463134E-7</v>
      </c>
    </row>
    <row r="308" spans="2:11">
      <c r="B308" s="76" t="s">
        <v>2909</v>
      </c>
      <c r="C308" s="73" t="s">
        <v>2910</v>
      </c>
      <c r="D308" s="86" t="s">
        <v>528</v>
      </c>
      <c r="E308" s="86" t="s">
        <v>137</v>
      </c>
      <c r="F308" s="95">
        <v>45166</v>
      </c>
      <c r="G308" s="83">
        <v>707618.90977400017</v>
      </c>
      <c r="H308" s="85">
        <v>0.70592299999999997</v>
      </c>
      <c r="I308" s="83">
        <v>4.9952478610000002</v>
      </c>
      <c r="J308" s="84">
        <f t="shared" si="4"/>
        <v>-1.7235019078090305E-4</v>
      </c>
      <c r="K308" s="84">
        <f>I308/'סכום נכסי הקרן'!$C$42</f>
        <v>8.7101472338073924E-7</v>
      </c>
    </row>
    <row r="309" spans="2:11">
      <c r="B309" s="76" t="s">
        <v>2911</v>
      </c>
      <c r="C309" s="73" t="s">
        <v>2912</v>
      </c>
      <c r="D309" s="86" t="s">
        <v>528</v>
      </c>
      <c r="E309" s="86" t="s">
        <v>137</v>
      </c>
      <c r="F309" s="95">
        <v>45168</v>
      </c>
      <c r="G309" s="83">
        <v>2409991.0063270004</v>
      </c>
      <c r="H309" s="85">
        <v>9.9307000000000006E-2</v>
      </c>
      <c r="I309" s="83">
        <v>2.3932860799999998</v>
      </c>
      <c r="J309" s="84">
        <f t="shared" si="4"/>
        <v>-8.2575144208901061E-5</v>
      </c>
      <c r="K309" s="84">
        <f>I309/'סכום נכסי הקרן'!$C$42</f>
        <v>4.1731410951945423E-7</v>
      </c>
    </row>
    <row r="310" spans="2:11">
      <c r="B310" s="76" t="s">
        <v>2913</v>
      </c>
      <c r="C310" s="73" t="s">
        <v>2914</v>
      </c>
      <c r="D310" s="86" t="s">
        <v>528</v>
      </c>
      <c r="E310" s="86" t="s">
        <v>137</v>
      </c>
      <c r="F310" s="95">
        <v>45168</v>
      </c>
      <c r="G310" s="83">
        <v>707618.90977400017</v>
      </c>
      <c r="H310" s="85">
        <v>-0.54898599999999997</v>
      </c>
      <c r="I310" s="83">
        <v>-3.8847267900000007</v>
      </c>
      <c r="J310" s="84">
        <f t="shared" si="4"/>
        <v>1.3403407038427742E-4</v>
      </c>
      <c r="K310" s="84">
        <f>I310/'סכום נכסי הקרן'!$C$42</f>
        <v>-6.7737464177087366E-7</v>
      </c>
    </row>
    <row r="311" spans="2:11">
      <c r="B311" s="76" t="s">
        <v>2915</v>
      </c>
      <c r="C311" s="73" t="s">
        <v>2916</v>
      </c>
      <c r="D311" s="86" t="s">
        <v>528</v>
      </c>
      <c r="E311" s="86" t="s">
        <v>133</v>
      </c>
      <c r="F311" s="95">
        <v>45166</v>
      </c>
      <c r="G311" s="83">
        <v>2641805.1669780007</v>
      </c>
      <c r="H311" s="85">
        <v>1.032483</v>
      </c>
      <c r="I311" s="83">
        <v>27.276191476000005</v>
      </c>
      <c r="J311" s="84">
        <f t="shared" si="4"/>
        <v>-9.4110581406143417E-4</v>
      </c>
      <c r="K311" s="84">
        <f>I311/'סכום נכסי הקרן'!$C$42</f>
        <v>4.7561132168909251E-6</v>
      </c>
    </row>
    <row r="312" spans="2:11">
      <c r="B312" s="76" t="s">
        <v>2917</v>
      </c>
      <c r="C312" s="73" t="s">
        <v>2918</v>
      </c>
      <c r="D312" s="86" t="s">
        <v>528</v>
      </c>
      <c r="E312" s="86" t="s">
        <v>133</v>
      </c>
      <c r="F312" s="95">
        <v>45167</v>
      </c>
      <c r="G312" s="83">
        <v>1872371.6053430003</v>
      </c>
      <c r="H312" s="85">
        <v>1.312535</v>
      </c>
      <c r="I312" s="83">
        <v>24.575536932000002</v>
      </c>
      <c r="J312" s="84">
        <f t="shared" si="4"/>
        <v>-8.4792558780564771E-4</v>
      </c>
      <c r="K312" s="84">
        <f>I312/'סכום נכסי הקרן'!$C$42</f>
        <v>4.2852036772553505E-6</v>
      </c>
    </row>
    <row r="313" spans="2:11">
      <c r="B313" s="76" t="s">
        <v>2919</v>
      </c>
      <c r="C313" s="73" t="s">
        <v>2920</v>
      </c>
      <c r="D313" s="86" t="s">
        <v>528</v>
      </c>
      <c r="E313" s="86" t="s">
        <v>136</v>
      </c>
      <c r="F313" s="95">
        <v>45167</v>
      </c>
      <c r="G313" s="83">
        <v>1642838.9028700003</v>
      </c>
      <c r="H313" s="85">
        <v>-2.7175989999999999</v>
      </c>
      <c r="I313" s="83">
        <v>-44.645769353999995</v>
      </c>
      <c r="J313" s="84">
        <f t="shared" si="4"/>
        <v>1.5404054172762688E-3</v>
      </c>
      <c r="K313" s="84">
        <f>I313/'סכום נכסי הקרן'!$C$42</f>
        <v>-7.7848234013776785E-6</v>
      </c>
    </row>
    <row r="314" spans="2:11">
      <c r="B314" s="76" t="s">
        <v>2921</v>
      </c>
      <c r="C314" s="73" t="s">
        <v>2922</v>
      </c>
      <c r="D314" s="86" t="s">
        <v>528</v>
      </c>
      <c r="E314" s="86" t="s">
        <v>133</v>
      </c>
      <c r="F314" s="95">
        <v>45127</v>
      </c>
      <c r="G314" s="83">
        <v>1516592.4044050002</v>
      </c>
      <c r="H314" s="85">
        <v>-7.8614119999999996</v>
      </c>
      <c r="I314" s="83">
        <v>-119.22557378500001</v>
      </c>
      <c r="J314" s="84">
        <f t="shared" si="4"/>
        <v>4.1136197761553646E-3</v>
      </c>
      <c r="K314" s="84">
        <f>I314/'סכום נכסי הקרן'!$C$42</f>
        <v>-2.0789204672110603E-5</v>
      </c>
    </row>
    <row r="315" spans="2:11">
      <c r="B315" s="76" t="s">
        <v>2923</v>
      </c>
      <c r="C315" s="73" t="s">
        <v>2924</v>
      </c>
      <c r="D315" s="86" t="s">
        <v>528</v>
      </c>
      <c r="E315" s="86" t="s">
        <v>133</v>
      </c>
      <c r="F315" s="95">
        <v>45127</v>
      </c>
      <c r="G315" s="83">
        <v>3946466.6065400005</v>
      </c>
      <c r="H315" s="85">
        <v>-7.8351649999999999</v>
      </c>
      <c r="I315" s="83">
        <v>-309.21217858300002</v>
      </c>
      <c r="J315" s="84">
        <f t="shared" si="4"/>
        <v>1.0668695418827531E-2</v>
      </c>
      <c r="K315" s="84">
        <f>I315/'סכום נכסי הקרן'!$C$42</f>
        <v>-5.3916916174908403E-5</v>
      </c>
    </row>
    <row r="316" spans="2:11">
      <c r="B316" s="76" t="s">
        <v>2925</v>
      </c>
      <c r="C316" s="73" t="s">
        <v>2926</v>
      </c>
      <c r="D316" s="86" t="s">
        <v>528</v>
      </c>
      <c r="E316" s="86" t="s">
        <v>133</v>
      </c>
      <c r="F316" s="95">
        <v>45127</v>
      </c>
      <c r="G316" s="83">
        <v>3442495.6213000007</v>
      </c>
      <c r="H316" s="85">
        <v>-7.8288039999999999</v>
      </c>
      <c r="I316" s="83">
        <v>-269.50624641999997</v>
      </c>
      <c r="J316" s="84">
        <f t="shared" si="4"/>
        <v>9.298728367371412E-3</v>
      </c>
      <c r="K316" s="84">
        <f>I316/'סכום נכסי הקרן'!$C$42</f>
        <v>-4.6993445612107058E-5</v>
      </c>
    </row>
    <row r="317" spans="2:11">
      <c r="B317" s="76" t="s">
        <v>2927</v>
      </c>
      <c r="C317" s="73" t="s">
        <v>2928</v>
      </c>
      <c r="D317" s="86" t="s">
        <v>528</v>
      </c>
      <c r="E317" s="86" t="s">
        <v>133</v>
      </c>
      <c r="F317" s="95">
        <v>45168</v>
      </c>
      <c r="G317" s="83">
        <v>1127577.9958400002</v>
      </c>
      <c r="H317" s="85">
        <v>-2.2661950000000002</v>
      </c>
      <c r="I317" s="83">
        <v>-25.553119810000002</v>
      </c>
      <c r="J317" s="84">
        <f t="shared" si="4"/>
        <v>8.8165496424818417E-4</v>
      </c>
      <c r="K317" s="84">
        <f>I317/'סכום נכסי הקרן'!$C$42</f>
        <v>-4.4556635030251287E-6</v>
      </c>
    </row>
    <row r="318" spans="2:11">
      <c r="B318" s="76" t="s">
        <v>2929</v>
      </c>
      <c r="C318" s="73" t="s">
        <v>2930</v>
      </c>
      <c r="D318" s="86" t="s">
        <v>528</v>
      </c>
      <c r="E318" s="86" t="s">
        <v>133</v>
      </c>
      <c r="F318" s="95">
        <v>45166</v>
      </c>
      <c r="G318" s="83">
        <v>2255155.9916800004</v>
      </c>
      <c r="H318" s="85">
        <v>-2.2033010000000002</v>
      </c>
      <c r="I318" s="83">
        <v>-49.68787393600001</v>
      </c>
      <c r="J318" s="84">
        <f t="shared" si="4"/>
        <v>1.7143722975645676E-3</v>
      </c>
      <c r="K318" s="84">
        <f>I318/'סכום נכסי הקרן'!$C$42</f>
        <v>-8.6640084688566554E-6</v>
      </c>
    </row>
    <row r="319" spans="2:11">
      <c r="B319" s="76" t="s">
        <v>2931</v>
      </c>
      <c r="C319" s="73" t="s">
        <v>2932</v>
      </c>
      <c r="D319" s="86" t="s">
        <v>528</v>
      </c>
      <c r="E319" s="86" t="s">
        <v>133</v>
      </c>
      <c r="F319" s="95">
        <v>45166</v>
      </c>
      <c r="G319" s="83">
        <v>676546.79750400002</v>
      </c>
      <c r="H319" s="85">
        <v>-2.166172</v>
      </c>
      <c r="I319" s="83">
        <v>-14.655170541000002</v>
      </c>
      <c r="J319" s="84">
        <f t="shared" si="4"/>
        <v>5.0564486667181632E-4</v>
      </c>
      <c r="K319" s="84">
        <f>I319/'סכום נכסי הקרן'!$C$42</f>
        <v>-2.5554025886337647E-6</v>
      </c>
    </row>
    <row r="320" spans="2:11">
      <c r="B320" s="76" t="s">
        <v>2933</v>
      </c>
      <c r="C320" s="73" t="s">
        <v>2934</v>
      </c>
      <c r="D320" s="86" t="s">
        <v>528</v>
      </c>
      <c r="E320" s="86" t="s">
        <v>133</v>
      </c>
      <c r="F320" s="95">
        <v>45168</v>
      </c>
      <c r="G320" s="83">
        <v>902062.39667200018</v>
      </c>
      <c r="H320" s="85">
        <v>-2.162604</v>
      </c>
      <c r="I320" s="83">
        <v>-19.508036193000002</v>
      </c>
      <c r="J320" s="84">
        <f t="shared" si="4"/>
        <v>6.7308246821434596E-4</v>
      </c>
      <c r="K320" s="84">
        <f>I320/'סכום נכסי הקרן'!$C$42</f>
        <v>-3.4015903156696925E-6</v>
      </c>
    </row>
    <row r="321" spans="2:11">
      <c r="B321" s="76" t="s">
        <v>2935</v>
      </c>
      <c r="C321" s="73" t="s">
        <v>2936</v>
      </c>
      <c r="D321" s="86" t="s">
        <v>528</v>
      </c>
      <c r="E321" s="86" t="s">
        <v>133</v>
      </c>
      <c r="F321" s="95">
        <v>45189</v>
      </c>
      <c r="G321" s="83">
        <v>845683.49688000011</v>
      </c>
      <c r="H321" s="85">
        <v>-0.74099099999999996</v>
      </c>
      <c r="I321" s="83">
        <v>-6.2664369330000005</v>
      </c>
      <c r="J321" s="84">
        <f t="shared" si="4"/>
        <v>2.1620981199976677E-4</v>
      </c>
      <c r="K321" s="84">
        <f>I321/'סכום נכסי הקרן'!$C$42</f>
        <v>-1.0926702705573399E-6</v>
      </c>
    </row>
    <row r="322" spans="2:11">
      <c r="B322" s="76" t="s">
        <v>2937</v>
      </c>
      <c r="C322" s="73" t="s">
        <v>2938</v>
      </c>
      <c r="D322" s="86" t="s">
        <v>528</v>
      </c>
      <c r="E322" s="86" t="s">
        <v>133</v>
      </c>
      <c r="F322" s="95">
        <v>45189</v>
      </c>
      <c r="G322" s="83">
        <v>845683.49688000011</v>
      </c>
      <c r="H322" s="85">
        <v>-0.70283700000000005</v>
      </c>
      <c r="I322" s="83">
        <v>-5.9437729750000008</v>
      </c>
      <c r="J322" s="84">
        <f t="shared" si="4"/>
        <v>2.0507699211437104E-4</v>
      </c>
      <c r="K322" s="84">
        <f>I322/'סכום נכסי הקרן'!$C$42</f>
        <v>-1.0364077855029863E-6</v>
      </c>
    </row>
    <row r="323" spans="2:11">
      <c r="B323" s="76" t="s">
        <v>2939</v>
      </c>
      <c r="C323" s="73" t="s">
        <v>2940</v>
      </c>
      <c r="D323" s="86" t="s">
        <v>528</v>
      </c>
      <c r="E323" s="86" t="s">
        <v>133</v>
      </c>
      <c r="F323" s="95">
        <v>45195</v>
      </c>
      <c r="G323" s="83">
        <v>845683.49688000011</v>
      </c>
      <c r="H323" s="85">
        <v>-3.2599999999999997E-2</v>
      </c>
      <c r="I323" s="83">
        <v>-0.27569501700000004</v>
      </c>
      <c r="J323" s="84">
        <f t="shared" si="4"/>
        <v>9.5122584703498694E-6</v>
      </c>
      <c r="K323" s="84">
        <f>I323/'סכום נכסי הקרן'!$C$42</f>
        <v>-4.8072573304026332E-8</v>
      </c>
    </row>
    <row r="324" spans="2:11">
      <c r="B324" s="76" t="s">
        <v>2941</v>
      </c>
      <c r="C324" s="73" t="s">
        <v>2942</v>
      </c>
      <c r="D324" s="86" t="s">
        <v>528</v>
      </c>
      <c r="E324" s="86" t="s">
        <v>133</v>
      </c>
      <c r="F324" s="95">
        <v>45196</v>
      </c>
      <c r="G324" s="83">
        <v>845683.49688000011</v>
      </c>
      <c r="H324" s="85">
        <v>0.25872400000000001</v>
      </c>
      <c r="I324" s="83">
        <v>2.1879838060000005</v>
      </c>
      <c r="J324" s="84">
        <f t="shared" si="4"/>
        <v>-7.5491634626141419E-5</v>
      </c>
      <c r="K324" s="84">
        <f>I324/'סכום נכסי הקרן'!$C$42</f>
        <v>3.8151582515529305E-7</v>
      </c>
    </row>
    <row r="325" spans="2:11">
      <c r="B325" s="76" t="s">
        <v>2943</v>
      </c>
      <c r="C325" s="73" t="s">
        <v>2944</v>
      </c>
      <c r="D325" s="86" t="s">
        <v>528</v>
      </c>
      <c r="E325" s="86" t="s">
        <v>137</v>
      </c>
      <c r="F325" s="95">
        <v>45176</v>
      </c>
      <c r="G325" s="83">
        <v>1344199.9663809999</v>
      </c>
      <c r="H325" s="85">
        <v>-1.6319030000000001</v>
      </c>
      <c r="I325" s="83">
        <v>-21.936043168000001</v>
      </c>
      <c r="J325" s="84">
        <f t="shared" si="4"/>
        <v>7.5685558158190564E-4</v>
      </c>
      <c r="K325" s="84">
        <f>I325/'סכום נכסי הקרן'!$C$42</f>
        <v>-3.8249586614543922E-6</v>
      </c>
    </row>
    <row r="326" spans="2:11">
      <c r="B326" s="76" t="s">
        <v>2945</v>
      </c>
      <c r="C326" s="73" t="s">
        <v>2946</v>
      </c>
      <c r="D326" s="86" t="s">
        <v>528</v>
      </c>
      <c r="E326" s="86" t="s">
        <v>137</v>
      </c>
      <c r="F326" s="95">
        <v>45161</v>
      </c>
      <c r="G326" s="83">
        <v>7672796.1633690009</v>
      </c>
      <c r="H326" s="85">
        <v>-0.84712500000000002</v>
      </c>
      <c r="I326" s="83">
        <v>-64.998195197000001</v>
      </c>
      <c r="J326" s="84">
        <f t="shared" si="4"/>
        <v>2.2426217185496588E-3</v>
      </c>
      <c r="K326" s="84">
        <f>I326/'סכום נכסי הקרן'!$C$42</f>
        <v>-1.1333648816863435E-5</v>
      </c>
    </row>
    <row r="327" spans="2:11">
      <c r="B327" s="76" t="s">
        <v>2947</v>
      </c>
      <c r="C327" s="73" t="s">
        <v>2948</v>
      </c>
      <c r="D327" s="86" t="s">
        <v>528</v>
      </c>
      <c r="E327" s="86" t="s">
        <v>137</v>
      </c>
      <c r="F327" s="95">
        <v>45180</v>
      </c>
      <c r="G327" s="83">
        <v>705996.21342299995</v>
      </c>
      <c r="H327" s="85">
        <v>-0.62245499999999998</v>
      </c>
      <c r="I327" s="83">
        <v>-4.3945115690000005</v>
      </c>
      <c r="J327" s="84">
        <f t="shared" si="4"/>
        <v>1.5162308825941075E-4</v>
      </c>
      <c r="K327" s="84">
        <f>I327/'סכום נכסי הקרן'!$C$42</f>
        <v>-7.6626513542007278E-7</v>
      </c>
    </row>
    <row r="328" spans="2:11">
      <c r="B328" s="76" t="s">
        <v>2949</v>
      </c>
      <c r="C328" s="73" t="s">
        <v>2950</v>
      </c>
      <c r="D328" s="86" t="s">
        <v>528</v>
      </c>
      <c r="E328" s="86" t="s">
        <v>137</v>
      </c>
      <c r="F328" s="95">
        <v>45127</v>
      </c>
      <c r="G328" s="83">
        <v>2555420.0623840005</v>
      </c>
      <c r="H328" s="85">
        <v>5.3215859999999999</v>
      </c>
      <c r="I328" s="83">
        <v>135.98887611600003</v>
      </c>
      <c r="J328" s="84">
        <f t="shared" si="4"/>
        <v>-4.6920011568717624E-3</v>
      </c>
      <c r="K328" s="84">
        <f>I328/'סכום נכסי הקרן'!$C$42</f>
        <v>2.3712199396112285E-5</v>
      </c>
    </row>
    <row r="329" spans="2:11">
      <c r="B329" s="76" t="s">
        <v>2951</v>
      </c>
      <c r="C329" s="73" t="s">
        <v>2952</v>
      </c>
      <c r="D329" s="86" t="s">
        <v>528</v>
      </c>
      <c r="E329" s="86" t="s">
        <v>133</v>
      </c>
      <c r="F329" s="95">
        <v>45127</v>
      </c>
      <c r="G329" s="83">
        <v>6180290.2304730006</v>
      </c>
      <c r="H329" s="85">
        <v>2.4769519999999998</v>
      </c>
      <c r="I329" s="83">
        <v>153.08282084300004</v>
      </c>
      <c r="J329" s="84">
        <f t="shared" si="4"/>
        <v>-5.281790636168366E-3</v>
      </c>
      <c r="K329" s="84">
        <f>I329/'סכום נכסי הקרן'!$C$42</f>
        <v>2.6692847794787123E-5</v>
      </c>
    </row>
    <row r="330" spans="2:11">
      <c r="B330" s="76" t="s">
        <v>2953</v>
      </c>
      <c r="C330" s="73" t="s">
        <v>2954</v>
      </c>
      <c r="D330" s="86" t="s">
        <v>528</v>
      </c>
      <c r="E330" s="86" t="s">
        <v>133</v>
      </c>
      <c r="F330" s="95">
        <v>45127</v>
      </c>
      <c r="G330" s="83">
        <v>2566113.9639880005</v>
      </c>
      <c r="H330" s="85">
        <v>2.4546519999999998</v>
      </c>
      <c r="I330" s="83">
        <v>62.989168477000007</v>
      </c>
      <c r="J330" s="84">
        <f t="shared" si="4"/>
        <v>-2.1733046099474415E-3</v>
      </c>
      <c r="K330" s="84">
        <f>I330/'סכום נכסי הקרן'!$C$42</f>
        <v>1.098333750069283E-5</v>
      </c>
    </row>
    <row r="331" spans="2:11">
      <c r="B331" s="76" t="s">
        <v>2955</v>
      </c>
      <c r="C331" s="73" t="s">
        <v>2956</v>
      </c>
      <c r="D331" s="86" t="s">
        <v>528</v>
      </c>
      <c r="E331" s="86" t="s">
        <v>133</v>
      </c>
      <c r="F331" s="95">
        <v>45127</v>
      </c>
      <c r="G331" s="83">
        <v>1923909.7317240003</v>
      </c>
      <c r="H331" s="85">
        <v>2.4204590000000001</v>
      </c>
      <c r="I331" s="83">
        <v>46.567441791000007</v>
      </c>
      <c r="J331" s="84">
        <f t="shared" si="4"/>
        <v>-1.606708555849467E-3</v>
      </c>
      <c r="K331" s="84">
        <f>I331/'סכום נכסי הקרן'!$C$42</f>
        <v>8.1199028674458302E-6</v>
      </c>
    </row>
    <row r="332" spans="2:11">
      <c r="B332" s="76" t="s">
        <v>2957</v>
      </c>
      <c r="C332" s="73" t="s">
        <v>2958</v>
      </c>
      <c r="D332" s="86" t="s">
        <v>528</v>
      </c>
      <c r="E332" s="86" t="s">
        <v>135</v>
      </c>
      <c r="F332" s="95">
        <v>45195</v>
      </c>
      <c r="G332" s="83">
        <v>1792546.6853800002</v>
      </c>
      <c r="H332" s="85">
        <v>-0.11927400000000001</v>
      </c>
      <c r="I332" s="83">
        <v>-2.1380414610000003</v>
      </c>
      <c r="J332" s="84">
        <f t="shared" ref="J332:J395" si="5">IFERROR(I332/$I$11,0)</f>
        <v>7.3768482356561637E-5</v>
      </c>
      <c r="K332" s="84">
        <f>I332/'סכום נכסי הקרן'!$C$42</f>
        <v>-3.728074449055786E-7</v>
      </c>
    </row>
    <row r="333" spans="2:11">
      <c r="B333" s="76" t="s">
        <v>2959</v>
      </c>
      <c r="C333" s="73" t="s">
        <v>2960</v>
      </c>
      <c r="D333" s="86" t="s">
        <v>528</v>
      </c>
      <c r="E333" s="86" t="s">
        <v>135</v>
      </c>
      <c r="F333" s="95">
        <v>45195</v>
      </c>
      <c r="G333" s="83">
        <v>1792966.7806900002</v>
      </c>
      <c r="H333" s="85">
        <v>-9.5815999999999998E-2</v>
      </c>
      <c r="I333" s="83">
        <v>-1.7179461520000001</v>
      </c>
      <c r="J333" s="84">
        <f t="shared" si="5"/>
        <v>5.9274005071941377E-5</v>
      </c>
      <c r="K333" s="84">
        <f>I333/'סכום נכסי הקרן'!$C$42</f>
        <v>-2.9955598480907603E-7</v>
      </c>
    </row>
    <row r="334" spans="2:11">
      <c r="B334" s="76" t="s">
        <v>2961</v>
      </c>
      <c r="C334" s="73" t="s">
        <v>2962</v>
      </c>
      <c r="D334" s="86" t="s">
        <v>528</v>
      </c>
      <c r="E334" s="86" t="s">
        <v>135</v>
      </c>
      <c r="F334" s="95">
        <v>45078</v>
      </c>
      <c r="G334" s="83">
        <v>8858818.6511589997</v>
      </c>
      <c r="H334" s="85">
        <v>1.3257589999999999</v>
      </c>
      <c r="I334" s="83">
        <v>117.44661779800002</v>
      </c>
      <c r="J334" s="84">
        <f t="shared" si="5"/>
        <v>-4.0522407590811455E-3</v>
      </c>
      <c r="K334" s="84">
        <f>I334/'סכום נכסי הקרן'!$C$42</f>
        <v>2.0479010483545731E-5</v>
      </c>
    </row>
    <row r="335" spans="2:11">
      <c r="B335" s="76" t="s">
        <v>2961</v>
      </c>
      <c r="C335" s="73" t="s">
        <v>2963</v>
      </c>
      <c r="D335" s="86" t="s">
        <v>528</v>
      </c>
      <c r="E335" s="86" t="s">
        <v>135</v>
      </c>
      <c r="F335" s="95">
        <v>45078</v>
      </c>
      <c r="G335" s="83">
        <v>3139175.7870990001</v>
      </c>
      <c r="H335" s="85">
        <v>1.3257589999999999</v>
      </c>
      <c r="I335" s="83">
        <v>41.617917086000006</v>
      </c>
      <c r="J335" s="84">
        <f t="shared" si="5"/>
        <v>-1.4359359433747838E-3</v>
      </c>
      <c r="K335" s="84">
        <f>I335/'סכום נכסי הקרן'!$C$42</f>
        <v>7.2568608299424758E-6</v>
      </c>
    </row>
    <row r="336" spans="2:11">
      <c r="B336" s="76" t="s">
        <v>2964</v>
      </c>
      <c r="C336" s="73" t="s">
        <v>2965</v>
      </c>
      <c r="D336" s="86" t="s">
        <v>528</v>
      </c>
      <c r="E336" s="86" t="s">
        <v>135</v>
      </c>
      <c r="F336" s="95">
        <v>45078</v>
      </c>
      <c r="G336" s="83">
        <v>2259902.7171320003</v>
      </c>
      <c r="H336" s="85">
        <v>1.3257589999999999</v>
      </c>
      <c r="I336" s="83">
        <v>29.960871851000004</v>
      </c>
      <c r="J336" s="84">
        <f t="shared" si="5"/>
        <v>-1.0337348862701488E-3</v>
      </c>
      <c r="K336" s="84">
        <f>I336/'סכום נכסי הקרן'!$C$42</f>
        <v>5.2242373619314874E-6</v>
      </c>
    </row>
    <row r="337" spans="2:11">
      <c r="B337" s="76" t="s">
        <v>2966</v>
      </c>
      <c r="C337" s="73" t="s">
        <v>2967</v>
      </c>
      <c r="D337" s="86" t="s">
        <v>528</v>
      </c>
      <c r="E337" s="86" t="s">
        <v>135</v>
      </c>
      <c r="F337" s="95">
        <v>45181</v>
      </c>
      <c r="G337" s="83">
        <v>4996970.6914920006</v>
      </c>
      <c r="H337" s="85">
        <v>1.2325010000000001</v>
      </c>
      <c r="I337" s="83">
        <v>61.587692733000011</v>
      </c>
      <c r="J337" s="84">
        <f t="shared" si="5"/>
        <v>-2.1249497297543989E-3</v>
      </c>
      <c r="K337" s="84">
        <f>I337/'סכום נכסי הקרן'!$C$42</f>
        <v>1.0738964039865082E-5</v>
      </c>
    </row>
    <row r="338" spans="2:11">
      <c r="B338" s="76" t="s">
        <v>2968</v>
      </c>
      <c r="C338" s="73" t="s">
        <v>2969</v>
      </c>
      <c r="D338" s="86" t="s">
        <v>528</v>
      </c>
      <c r="E338" s="86" t="s">
        <v>135</v>
      </c>
      <c r="F338" s="95">
        <v>45181</v>
      </c>
      <c r="G338" s="83">
        <v>1817416.3276990002</v>
      </c>
      <c r="H338" s="85">
        <v>1.2507649999999999</v>
      </c>
      <c r="I338" s="83">
        <v>22.731600858000004</v>
      </c>
      <c r="J338" s="84">
        <f t="shared" si="5"/>
        <v>-7.8430457379693183E-4</v>
      </c>
      <c r="K338" s="84">
        <f>I338/'סכום נכסי הקרן'!$C$42</f>
        <v>3.9636789973758317E-6</v>
      </c>
    </row>
    <row r="339" spans="2:11">
      <c r="B339" s="76" t="s">
        <v>2970</v>
      </c>
      <c r="C339" s="73" t="s">
        <v>2971</v>
      </c>
      <c r="D339" s="86" t="s">
        <v>528</v>
      </c>
      <c r="E339" s="86" t="s">
        <v>135</v>
      </c>
      <c r="F339" s="95">
        <v>45176</v>
      </c>
      <c r="G339" s="83">
        <v>8178751.5604250012</v>
      </c>
      <c r="H339" s="85">
        <v>1.188712</v>
      </c>
      <c r="I339" s="83">
        <v>97.221824084000019</v>
      </c>
      <c r="J339" s="84">
        <f t="shared" si="5"/>
        <v>-3.3544281275344704E-3</v>
      </c>
      <c r="K339" s="84">
        <f>I339/'סכום נכסי הקרן'!$C$42</f>
        <v>1.6952440112580064E-5</v>
      </c>
    </row>
    <row r="340" spans="2:11">
      <c r="B340" s="76" t="s">
        <v>2972</v>
      </c>
      <c r="C340" s="73" t="s">
        <v>2973</v>
      </c>
      <c r="D340" s="86" t="s">
        <v>528</v>
      </c>
      <c r="E340" s="86" t="s">
        <v>135</v>
      </c>
      <c r="F340" s="95">
        <v>45181</v>
      </c>
      <c r="G340" s="83">
        <v>6311905.3631660007</v>
      </c>
      <c r="H340" s="85">
        <v>1.2598940000000001</v>
      </c>
      <c r="I340" s="83">
        <v>79.523326000000012</v>
      </c>
      <c r="J340" s="84">
        <f t="shared" si="5"/>
        <v>-2.7437798461692692E-3</v>
      </c>
      <c r="K340" s="84">
        <f>I340/'סכום נכסי הקרן'!$C$42</f>
        <v>1.3866376549399089E-5</v>
      </c>
    </row>
    <row r="341" spans="2:11">
      <c r="B341" s="76" t="s">
        <v>2974</v>
      </c>
      <c r="C341" s="73" t="s">
        <v>2975</v>
      </c>
      <c r="D341" s="86" t="s">
        <v>528</v>
      </c>
      <c r="E341" s="86" t="s">
        <v>135</v>
      </c>
      <c r="F341" s="95">
        <v>45176</v>
      </c>
      <c r="G341" s="83">
        <v>2585417.8525360003</v>
      </c>
      <c r="H341" s="85">
        <v>1.2069799999999999</v>
      </c>
      <c r="I341" s="83">
        <v>31.205481985000006</v>
      </c>
      <c r="J341" s="84">
        <f t="shared" si="5"/>
        <v>-1.0766774588935226E-3</v>
      </c>
      <c r="K341" s="84">
        <f>I341/'סכום נכסי הקרן'!$C$42</f>
        <v>5.4412583750521164E-6</v>
      </c>
    </row>
    <row r="342" spans="2:11">
      <c r="B342" s="76" t="s">
        <v>2976</v>
      </c>
      <c r="C342" s="73" t="s">
        <v>2977</v>
      </c>
      <c r="D342" s="86" t="s">
        <v>528</v>
      </c>
      <c r="E342" s="86" t="s">
        <v>135</v>
      </c>
      <c r="F342" s="95">
        <v>45176</v>
      </c>
      <c r="G342" s="83">
        <v>2721026.1549140005</v>
      </c>
      <c r="H342" s="85">
        <v>1.2069799999999999</v>
      </c>
      <c r="I342" s="83">
        <v>32.842247494000006</v>
      </c>
      <c r="J342" s="84">
        <f t="shared" si="5"/>
        <v>-1.133150501991584E-3</v>
      </c>
      <c r="K342" s="84">
        <f>I342/'סכום נכסי הקרן'!$C$42</f>
        <v>5.7266589991515526E-6</v>
      </c>
    </row>
    <row r="343" spans="2:11">
      <c r="B343" s="76" t="s">
        <v>2978</v>
      </c>
      <c r="C343" s="73" t="s">
        <v>2979</v>
      </c>
      <c r="D343" s="86" t="s">
        <v>528</v>
      </c>
      <c r="E343" s="86" t="s">
        <v>135</v>
      </c>
      <c r="F343" s="95">
        <v>45175</v>
      </c>
      <c r="G343" s="83">
        <v>2397070.6106110006</v>
      </c>
      <c r="H343" s="85">
        <v>1.4078489999999999</v>
      </c>
      <c r="I343" s="83">
        <v>33.747142169999996</v>
      </c>
      <c r="J343" s="84">
        <f t="shared" si="5"/>
        <v>-1.1643719297134911E-3</v>
      </c>
      <c r="K343" s="84">
        <f>I343/'סכום נכסי הקרן'!$C$42</f>
        <v>5.8844442798497258E-6</v>
      </c>
    </row>
    <row r="344" spans="2:11">
      <c r="B344" s="76" t="s">
        <v>2980</v>
      </c>
      <c r="C344" s="73" t="s">
        <v>2981</v>
      </c>
      <c r="D344" s="86" t="s">
        <v>528</v>
      </c>
      <c r="E344" s="86" t="s">
        <v>135</v>
      </c>
      <c r="F344" s="95">
        <v>45183</v>
      </c>
      <c r="G344" s="83">
        <v>12980942.541124001</v>
      </c>
      <c r="H344" s="85">
        <v>1.324182</v>
      </c>
      <c r="I344" s="83">
        <v>171.89124608400002</v>
      </c>
      <c r="J344" s="84">
        <f t="shared" si="5"/>
        <v>-5.9307345462160559E-3</v>
      </c>
      <c r="K344" s="84">
        <f>I344/'סכום נכסי הקרן'!$C$42</f>
        <v>2.9972447879583979E-5</v>
      </c>
    </row>
    <row r="345" spans="2:11">
      <c r="B345" s="76" t="s">
        <v>2980</v>
      </c>
      <c r="C345" s="73" t="s">
        <v>2982</v>
      </c>
      <c r="D345" s="86" t="s">
        <v>528</v>
      </c>
      <c r="E345" s="86" t="s">
        <v>135</v>
      </c>
      <c r="F345" s="95">
        <v>45183</v>
      </c>
      <c r="G345" s="83">
        <v>2627070.0121930004</v>
      </c>
      <c r="H345" s="85">
        <v>1.324182</v>
      </c>
      <c r="I345" s="83">
        <v>34.787176392000006</v>
      </c>
      <c r="J345" s="84">
        <f t="shared" si="5"/>
        <v>-1.2002560542991498E-3</v>
      </c>
      <c r="K345" s="84">
        <f>I345/'סכום נכסי הקרן'!$C$42</f>
        <v>6.0657936633817154E-6</v>
      </c>
    </row>
    <row r="346" spans="2:11">
      <c r="B346" s="76" t="s">
        <v>2983</v>
      </c>
      <c r="C346" s="73" t="s">
        <v>2984</v>
      </c>
      <c r="D346" s="86" t="s">
        <v>528</v>
      </c>
      <c r="E346" s="86" t="s">
        <v>135</v>
      </c>
      <c r="F346" s="95">
        <v>45183</v>
      </c>
      <c r="G346" s="83">
        <v>1708140.5433030003</v>
      </c>
      <c r="H346" s="85">
        <v>1.324182</v>
      </c>
      <c r="I346" s="83">
        <v>22.618881815000005</v>
      </c>
      <c r="J346" s="84">
        <f t="shared" si="5"/>
        <v>-7.804154477502812E-4</v>
      </c>
      <c r="K346" s="84">
        <f>I346/'סכום נכסי הקרן'!$C$42</f>
        <v>3.944024327819809E-6</v>
      </c>
    </row>
    <row r="347" spans="2:11">
      <c r="B347" s="76" t="s">
        <v>2985</v>
      </c>
      <c r="C347" s="73" t="s">
        <v>2986</v>
      </c>
      <c r="D347" s="86" t="s">
        <v>528</v>
      </c>
      <c r="E347" s="86" t="s">
        <v>135</v>
      </c>
      <c r="F347" s="95">
        <v>45183</v>
      </c>
      <c r="G347" s="83">
        <v>11215969.098766001</v>
      </c>
      <c r="H347" s="85">
        <v>1.328735</v>
      </c>
      <c r="I347" s="83">
        <v>149.03052018800003</v>
      </c>
      <c r="J347" s="84">
        <f t="shared" si="5"/>
        <v>-5.1419747931060727E-3</v>
      </c>
      <c r="K347" s="84">
        <f>I347/'סכום נכסי הקרן'!$C$42</f>
        <v>2.5986253521132037E-5</v>
      </c>
    </row>
    <row r="348" spans="2:11">
      <c r="B348" s="76" t="s">
        <v>2987</v>
      </c>
      <c r="C348" s="73" t="s">
        <v>2988</v>
      </c>
      <c r="D348" s="86" t="s">
        <v>528</v>
      </c>
      <c r="E348" s="86" t="s">
        <v>135</v>
      </c>
      <c r="F348" s="95">
        <v>45161</v>
      </c>
      <c r="G348" s="83">
        <v>2293510.3418880003</v>
      </c>
      <c r="H348" s="85">
        <v>2.2150789999999998</v>
      </c>
      <c r="I348" s="83">
        <v>50.803060439000006</v>
      </c>
      <c r="J348" s="84">
        <f t="shared" si="5"/>
        <v>-1.752849388571191E-3</v>
      </c>
      <c r="K348" s="84">
        <f>I348/'סכום נכסי הקרן'!$C$42</f>
        <v>8.8584620556370366E-6</v>
      </c>
    </row>
    <row r="349" spans="2:11">
      <c r="B349" s="76" t="s">
        <v>2989</v>
      </c>
      <c r="C349" s="73" t="s">
        <v>2990</v>
      </c>
      <c r="D349" s="86" t="s">
        <v>528</v>
      </c>
      <c r="E349" s="86" t="s">
        <v>135</v>
      </c>
      <c r="F349" s="95">
        <v>45099</v>
      </c>
      <c r="G349" s="83">
        <v>6034919.0867560022</v>
      </c>
      <c r="H349" s="85">
        <v>4.0834000000000001</v>
      </c>
      <c r="I349" s="83">
        <v>246.42986513500006</v>
      </c>
      <c r="J349" s="84">
        <f t="shared" si="5"/>
        <v>-8.5025278929055873E-3</v>
      </c>
      <c r="K349" s="84">
        <f>I349/'סכום נכסי הקרן'!$C$42</f>
        <v>4.2969647710403163E-5</v>
      </c>
    </row>
    <row r="350" spans="2:11">
      <c r="B350" s="76" t="s">
        <v>2989</v>
      </c>
      <c r="C350" s="73" t="s">
        <v>2991</v>
      </c>
      <c r="D350" s="86" t="s">
        <v>528</v>
      </c>
      <c r="E350" s="86" t="s">
        <v>135</v>
      </c>
      <c r="F350" s="95">
        <v>45099</v>
      </c>
      <c r="G350" s="83">
        <v>1782182.5845300003</v>
      </c>
      <c r="H350" s="85">
        <v>4.0834000000000001</v>
      </c>
      <c r="I350" s="83">
        <v>72.773637551000022</v>
      </c>
      <c r="J350" s="84">
        <f t="shared" si="5"/>
        <v>-2.5108964889730711E-3</v>
      </c>
      <c r="K350" s="84">
        <f>I350/'סכום נכסי הקרן'!$C$42</f>
        <v>1.2689442354959544E-5</v>
      </c>
    </row>
    <row r="351" spans="2:11">
      <c r="B351" s="76" t="s">
        <v>2992</v>
      </c>
      <c r="C351" s="73" t="s">
        <v>2993</v>
      </c>
      <c r="D351" s="86" t="s">
        <v>528</v>
      </c>
      <c r="E351" s="86" t="s">
        <v>135</v>
      </c>
      <c r="F351" s="95">
        <v>45148</v>
      </c>
      <c r="G351" s="83">
        <v>1400965.5253750002</v>
      </c>
      <c r="H351" s="85">
        <v>4.1136619999999997</v>
      </c>
      <c r="I351" s="83">
        <v>57.630981286000015</v>
      </c>
      <c r="J351" s="84">
        <f t="shared" si="5"/>
        <v>-1.9884319849434507E-3</v>
      </c>
      <c r="K351" s="84">
        <f>I351/'סכום נכסי הקרן'!$C$42</f>
        <v>1.0049037529228194E-5</v>
      </c>
    </row>
    <row r="352" spans="2:11">
      <c r="B352" s="76" t="s">
        <v>2994</v>
      </c>
      <c r="C352" s="73" t="s">
        <v>2995</v>
      </c>
      <c r="D352" s="86" t="s">
        <v>528</v>
      </c>
      <c r="E352" s="86" t="s">
        <v>135</v>
      </c>
      <c r="F352" s="95">
        <v>45148</v>
      </c>
      <c r="G352" s="83">
        <v>1873641.8839150004</v>
      </c>
      <c r="H352" s="85">
        <v>4.2417959999999999</v>
      </c>
      <c r="I352" s="83">
        <v>79.476058712000011</v>
      </c>
      <c r="J352" s="84">
        <f t="shared" si="5"/>
        <v>-2.7421489909382206E-3</v>
      </c>
      <c r="K352" s="84">
        <f>I352/'סכום נכסי הקרן'!$C$42</f>
        <v>1.385813461527932E-5</v>
      </c>
    </row>
    <row r="353" spans="2:11">
      <c r="B353" s="76" t="s">
        <v>2994</v>
      </c>
      <c r="C353" s="73" t="s">
        <v>2996</v>
      </c>
      <c r="D353" s="86" t="s">
        <v>528</v>
      </c>
      <c r="E353" s="86" t="s">
        <v>135</v>
      </c>
      <c r="F353" s="95">
        <v>45148</v>
      </c>
      <c r="G353" s="83">
        <v>1121823.3954490002</v>
      </c>
      <c r="H353" s="85">
        <v>4.2417959999999999</v>
      </c>
      <c r="I353" s="83">
        <v>47.585455392000014</v>
      </c>
      <c r="J353" s="84">
        <f t="shared" si="5"/>
        <v>-1.6418329066789333E-3</v>
      </c>
      <c r="K353" s="84">
        <f>I353/'סכום נכסי הקרן'!$C$42</f>
        <v>8.2974125445923294E-6</v>
      </c>
    </row>
    <row r="354" spans="2:11">
      <c r="B354" s="76" t="s">
        <v>2997</v>
      </c>
      <c r="C354" s="73" t="s">
        <v>2998</v>
      </c>
      <c r="D354" s="86" t="s">
        <v>528</v>
      </c>
      <c r="E354" s="86" t="s">
        <v>135</v>
      </c>
      <c r="F354" s="95">
        <v>45133</v>
      </c>
      <c r="G354" s="83">
        <v>2815730.8210530006</v>
      </c>
      <c r="H354" s="85">
        <v>4.4818499999999997</v>
      </c>
      <c r="I354" s="83">
        <v>126.19682848000001</v>
      </c>
      <c r="J354" s="84">
        <f t="shared" si="5"/>
        <v>-4.3541477960052123E-3</v>
      </c>
      <c r="K354" s="84">
        <f>I354/'סכום נכסי הקרן'!$C$42</f>
        <v>2.2004773078072852E-5</v>
      </c>
    </row>
    <row r="355" spans="2:11">
      <c r="B355" s="76" t="s">
        <v>2999</v>
      </c>
      <c r="C355" s="73" t="s">
        <v>3000</v>
      </c>
      <c r="D355" s="86" t="s">
        <v>528</v>
      </c>
      <c r="E355" s="86" t="s">
        <v>135</v>
      </c>
      <c r="F355" s="95">
        <v>45133</v>
      </c>
      <c r="G355" s="83">
        <v>11981132.676551001</v>
      </c>
      <c r="H355" s="85">
        <v>4.5245829999999998</v>
      </c>
      <c r="I355" s="83">
        <v>542.09635010800002</v>
      </c>
      <c r="J355" s="84">
        <f t="shared" si="5"/>
        <v>-1.8703858539672377E-2</v>
      </c>
      <c r="K355" s="84">
        <f>I355/'סכום נכסי הקרן'!$C$42</f>
        <v>9.4524619312985083E-5</v>
      </c>
    </row>
    <row r="356" spans="2:11">
      <c r="B356" s="76" t="s">
        <v>3001</v>
      </c>
      <c r="C356" s="73" t="s">
        <v>3002</v>
      </c>
      <c r="D356" s="86" t="s">
        <v>528</v>
      </c>
      <c r="E356" s="86" t="s">
        <v>135</v>
      </c>
      <c r="F356" s="95">
        <v>45133</v>
      </c>
      <c r="G356" s="83">
        <v>3373287.6658150004</v>
      </c>
      <c r="H356" s="85">
        <v>4.5245829999999998</v>
      </c>
      <c r="I356" s="83">
        <v>152.62721663800005</v>
      </c>
      <c r="J356" s="84">
        <f t="shared" si="5"/>
        <v>-5.2660710014600671E-3</v>
      </c>
      <c r="K356" s="84">
        <f>I356/'סכום נכסי הקרן'!$C$42</f>
        <v>2.6613404695739438E-5</v>
      </c>
    </row>
    <row r="357" spans="2:11">
      <c r="B357" s="76" t="s">
        <v>3003</v>
      </c>
      <c r="C357" s="73" t="s">
        <v>3004</v>
      </c>
      <c r="D357" s="86" t="s">
        <v>528</v>
      </c>
      <c r="E357" s="86" t="s">
        <v>135</v>
      </c>
      <c r="F357" s="95">
        <v>45133</v>
      </c>
      <c r="G357" s="83">
        <v>4497797.3766019996</v>
      </c>
      <c r="H357" s="85">
        <v>4.5262919999999998</v>
      </c>
      <c r="I357" s="83">
        <v>203.58344436700003</v>
      </c>
      <c r="J357" s="84">
        <f t="shared" si="5"/>
        <v>-7.0242050950924412E-3</v>
      </c>
      <c r="K357" s="84">
        <f>I357/'סכום נכסי הקרן'!$C$42</f>
        <v>3.5498574327945775E-5</v>
      </c>
    </row>
    <row r="358" spans="2:11">
      <c r="B358" s="76" t="s">
        <v>3005</v>
      </c>
      <c r="C358" s="73" t="s">
        <v>3006</v>
      </c>
      <c r="D358" s="86" t="s">
        <v>528</v>
      </c>
      <c r="E358" s="86" t="s">
        <v>135</v>
      </c>
      <c r="F358" s="95">
        <v>45127</v>
      </c>
      <c r="G358" s="83">
        <v>3823152.3086060006</v>
      </c>
      <c r="H358" s="85">
        <v>5.743957</v>
      </c>
      <c r="I358" s="83">
        <v>219.60021184900003</v>
      </c>
      <c r="J358" s="84">
        <f t="shared" si="5"/>
        <v>-7.5768289103726382E-3</v>
      </c>
      <c r="K358" s="84">
        <f>I358/'סכום נכסי הקרן'!$C$42</f>
        <v>3.8291396763586642E-5</v>
      </c>
    </row>
    <row r="359" spans="2:11">
      <c r="B359" s="76" t="s">
        <v>3005</v>
      </c>
      <c r="C359" s="73" t="s">
        <v>3007</v>
      </c>
      <c r="D359" s="86" t="s">
        <v>528</v>
      </c>
      <c r="E359" s="86" t="s">
        <v>135</v>
      </c>
      <c r="F359" s="95">
        <v>45127</v>
      </c>
      <c r="G359" s="83">
        <v>6507700.5252680006</v>
      </c>
      <c r="H359" s="85">
        <v>5.743957</v>
      </c>
      <c r="I359" s="83">
        <v>373.79949833100005</v>
      </c>
      <c r="J359" s="84">
        <f t="shared" si="5"/>
        <v>-1.2897140771360357E-2</v>
      </c>
      <c r="K359" s="84">
        <f>I359/'סכום נכסי הקרן'!$C$42</f>
        <v>6.5178921186396577E-5</v>
      </c>
    </row>
    <row r="360" spans="2:11">
      <c r="B360" s="76" t="s">
        <v>3008</v>
      </c>
      <c r="C360" s="73" t="s">
        <v>3009</v>
      </c>
      <c r="D360" s="86" t="s">
        <v>528</v>
      </c>
      <c r="E360" s="86" t="s">
        <v>135</v>
      </c>
      <c r="F360" s="95">
        <v>45127</v>
      </c>
      <c r="G360" s="83">
        <v>867429.93490800029</v>
      </c>
      <c r="H360" s="85">
        <v>5.743957</v>
      </c>
      <c r="I360" s="83">
        <v>49.824799520000006</v>
      </c>
      <c r="J360" s="84">
        <f t="shared" si="5"/>
        <v>-1.7190966177948878E-3</v>
      </c>
      <c r="K360" s="84">
        <f>I360/'סכום נכסי הקרן'!$C$42</f>
        <v>8.687884000760217E-6</v>
      </c>
    </row>
    <row r="361" spans="2:11">
      <c r="B361" s="76" t="s">
        <v>3010</v>
      </c>
      <c r="C361" s="73" t="s">
        <v>3011</v>
      </c>
      <c r="D361" s="86" t="s">
        <v>528</v>
      </c>
      <c r="E361" s="86" t="s">
        <v>135</v>
      </c>
      <c r="F361" s="95">
        <v>45127</v>
      </c>
      <c r="G361" s="83">
        <v>6652965.3965389999</v>
      </c>
      <c r="H361" s="85">
        <v>5.7772860000000001</v>
      </c>
      <c r="I361" s="83">
        <v>384.36085462699998</v>
      </c>
      <c r="J361" s="84">
        <f t="shared" si="5"/>
        <v>-1.326153745860628E-2</v>
      </c>
      <c r="K361" s="84">
        <f>I361/'סכום נכסי הקרן'!$C$42</f>
        <v>6.7020490831920483E-5</v>
      </c>
    </row>
    <row r="362" spans="2:11">
      <c r="B362" s="76" t="s">
        <v>3012</v>
      </c>
      <c r="C362" s="73" t="s">
        <v>3013</v>
      </c>
      <c r="D362" s="86" t="s">
        <v>528</v>
      </c>
      <c r="E362" s="86" t="s">
        <v>136</v>
      </c>
      <c r="F362" s="95">
        <v>45195</v>
      </c>
      <c r="G362" s="83">
        <v>1537637.0525650003</v>
      </c>
      <c r="H362" s="85">
        <v>-0.37175000000000002</v>
      </c>
      <c r="I362" s="83">
        <v>-5.7161641500000009</v>
      </c>
      <c r="J362" s="84">
        <f t="shared" si="5"/>
        <v>1.9722384338106394E-4</v>
      </c>
      <c r="K362" s="84">
        <f>I362/'סכום נכסי הקרן'!$C$42</f>
        <v>-9.967199375196629E-7</v>
      </c>
    </row>
    <row r="363" spans="2:11">
      <c r="B363" s="76" t="s">
        <v>3014</v>
      </c>
      <c r="C363" s="73" t="s">
        <v>3015</v>
      </c>
      <c r="D363" s="86" t="s">
        <v>528</v>
      </c>
      <c r="E363" s="86" t="s">
        <v>136</v>
      </c>
      <c r="F363" s="95">
        <v>45153</v>
      </c>
      <c r="G363" s="83">
        <v>6396682.0520620011</v>
      </c>
      <c r="H363" s="85">
        <v>3.4994689999999999</v>
      </c>
      <c r="I363" s="83">
        <v>223.84992478200004</v>
      </c>
      <c r="J363" s="84">
        <f t="shared" si="5"/>
        <v>-7.7234560358222246E-3</v>
      </c>
      <c r="K363" s="84">
        <f>I363/'סכום נכסי הקרן'!$C$42</f>
        <v>3.9032413553500955E-5</v>
      </c>
    </row>
    <row r="364" spans="2:11">
      <c r="B364" s="76" t="s">
        <v>3016</v>
      </c>
      <c r="C364" s="73" t="s">
        <v>3017</v>
      </c>
      <c r="D364" s="86" t="s">
        <v>528</v>
      </c>
      <c r="E364" s="86" t="s">
        <v>136</v>
      </c>
      <c r="F364" s="95">
        <v>45153</v>
      </c>
      <c r="G364" s="83">
        <v>2132403.7907170001</v>
      </c>
      <c r="H364" s="85">
        <v>3.5074540000000001</v>
      </c>
      <c r="I364" s="83">
        <v>74.79308162400001</v>
      </c>
      <c r="J364" s="84">
        <f t="shared" si="5"/>
        <v>-2.5805730257412057E-3</v>
      </c>
      <c r="K364" s="84">
        <f>I364/'סכום נכסי הקרן'!$C$42</f>
        <v>1.3041570131112544E-5</v>
      </c>
    </row>
    <row r="365" spans="2:11">
      <c r="B365" s="76" t="s">
        <v>3018</v>
      </c>
      <c r="C365" s="73" t="s">
        <v>3019</v>
      </c>
      <c r="D365" s="86" t="s">
        <v>528</v>
      </c>
      <c r="E365" s="86" t="s">
        <v>136</v>
      </c>
      <c r="F365" s="95">
        <v>45152</v>
      </c>
      <c r="G365" s="83">
        <v>1963957.6988280003</v>
      </c>
      <c r="H365" s="85">
        <v>3.5135830000000001</v>
      </c>
      <c r="I365" s="83">
        <v>69.00527699300001</v>
      </c>
      <c r="J365" s="84">
        <f t="shared" si="5"/>
        <v>-2.3808773829796974E-3</v>
      </c>
      <c r="K365" s="84">
        <f>I365/'סכום נכסי הקרן'!$C$42</f>
        <v>1.2032358338238062E-5</v>
      </c>
    </row>
    <row r="366" spans="2:11">
      <c r="B366" s="76" t="s">
        <v>3020</v>
      </c>
      <c r="C366" s="73" t="s">
        <v>3021</v>
      </c>
      <c r="D366" s="86" t="s">
        <v>528</v>
      </c>
      <c r="E366" s="86" t="s">
        <v>136</v>
      </c>
      <c r="F366" s="95">
        <v>45153</v>
      </c>
      <c r="G366" s="83">
        <v>4585390.7139750011</v>
      </c>
      <c r="H366" s="85">
        <v>3.522659</v>
      </c>
      <c r="I366" s="83">
        <v>161.52768946700002</v>
      </c>
      <c r="J366" s="84">
        <f t="shared" si="5"/>
        <v>-5.5731625077885035E-3</v>
      </c>
      <c r="K366" s="84">
        <f>I366/'סכום נכסי הקרן'!$C$42</f>
        <v>2.8165368300916222E-5</v>
      </c>
    </row>
    <row r="367" spans="2:11">
      <c r="B367" s="76" t="s">
        <v>3022</v>
      </c>
      <c r="C367" s="73" t="s">
        <v>3023</v>
      </c>
      <c r="D367" s="86" t="s">
        <v>528</v>
      </c>
      <c r="E367" s="86" t="s">
        <v>136</v>
      </c>
      <c r="F367" s="95">
        <v>45113</v>
      </c>
      <c r="G367" s="83">
        <v>464415.0733450001</v>
      </c>
      <c r="H367" s="85">
        <v>3.643138</v>
      </c>
      <c r="I367" s="83">
        <v>16.919283079000003</v>
      </c>
      <c r="J367" s="84">
        <f t="shared" si="5"/>
        <v>-5.8376315804237037E-4</v>
      </c>
      <c r="K367" s="84">
        <f>I367/'סכום נכסי הקרן'!$C$42</f>
        <v>2.9501928794991602E-6</v>
      </c>
    </row>
    <row r="368" spans="2:11">
      <c r="B368" s="76" t="s">
        <v>3022</v>
      </c>
      <c r="C368" s="73" t="s">
        <v>3024</v>
      </c>
      <c r="D368" s="86" t="s">
        <v>528</v>
      </c>
      <c r="E368" s="86" t="s">
        <v>136</v>
      </c>
      <c r="F368" s="95">
        <v>45113</v>
      </c>
      <c r="G368" s="83">
        <v>5099454.2798560001</v>
      </c>
      <c r="H368" s="85">
        <v>3.643138</v>
      </c>
      <c r="I368" s="83">
        <v>185.78016805300001</v>
      </c>
      <c r="J368" s="84">
        <f t="shared" si="5"/>
        <v>-6.4099416682063979E-3</v>
      </c>
      <c r="K368" s="84">
        <f>I368/'סכום נכסי הקרן'!$C$42</f>
        <v>3.2394240724206392E-5</v>
      </c>
    </row>
    <row r="369" spans="2:11">
      <c r="B369" s="76" t="s">
        <v>3025</v>
      </c>
      <c r="C369" s="73" t="s">
        <v>3026</v>
      </c>
      <c r="D369" s="86" t="s">
        <v>528</v>
      </c>
      <c r="E369" s="86" t="s">
        <v>136</v>
      </c>
      <c r="F369" s="95">
        <v>45113</v>
      </c>
      <c r="G369" s="83">
        <v>5338445.1637710007</v>
      </c>
      <c r="H369" s="85">
        <v>3.659062</v>
      </c>
      <c r="I369" s="83">
        <v>195.33699666400003</v>
      </c>
      <c r="J369" s="84">
        <f t="shared" si="5"/>
        <v>-6.7396793068981668E-3</v>
      </c>
      <c r="K369" s="84">
        <f>I369/'סכום נכסי הקרן'!$C$42</f>
        <v>3.4060652213813816E-5</v>
      </c>
    </row>
    <row r="370" spans="2:11">
      <c r="B370" s="76" t="s">
        <v>3027</v>
      </c>
      <c r="C370" s="73" t="s">
        <v>3028</v>
      </c>
      <c r="D370" s="86" t="s">
        <v>528</v>
      </c>
      <c r="E370" s="86" t="s">
        <v>136</v>
      </c>
      <c r="F370" s="95">
        <v>45113</v>
      </c>
      <c r="G370" s="83">
        <v>7475764.0696090022</v>
      </c>
      <c r="H370" s="85">
        <v>3.6840730000000002</v>
      </c>
      <c r="I370" s="83">
        <v>275.41263552700008</v>
      </c>
      <c r="J370" s="84">
        <f t="shared" si="5"/>
        <v>-9.5025155102208009E-3</v>
      </c>
      <c r="K370" s="84">
        <f>I370/'סכום נכסי הקרן'!$C$42</f>
        <v>4.8023334822285875E-5</v>
      </c>
    </row>
    <row r="371" spans="2:11">
      <c r="B371" s="76" t="s">
        <v>3029</v>
      </c>
      <c r="C371" s="73" t="s">
        <v>3030</v>
      </c>
      <c r="D371" s="86" t="s">
        <v>528</v>
      </c>
      <c r="E371" s="86" t="s">
        <v>133</v>
      </c>
      <c r="F371" s="95">
        <v>45141</v>
      </c>
      <c r="G371" s="83">
        <v>3414564.8119130004</v>
      </c>
      <c r="H371" s="85">
        <v>4.7432480000000004</v>
      </c>
      <c r="I371" s="83">
        <v>161.96127198900004</v>
      </c>
      <c r="J371" s="84">
        <f t="shared" si="5"/>
        <v>-5.5881223320986047E-3</v>
      </c>
      <c r="K371" s="84">
        <f>I371/'סכום נכסי הקרן'!$C$42</f>
        <v>2.8240971508398899E-5</v>
      </c>
    </row>
    <row r="372" spans="2:11">
      <c r="B372" s="76" t="s">
        <v>3031</v>
      </c>
      <c r="C372" s="73" t="s">
        <v>3032</v>
      </c>
      <c r="D372" s="86" t="s">
        <v>528</v>
      </c>
      <c r="E372" s="86" t="s">
        <v>137</v>
      </c>
      <c r="F372" s="95">
        <v>45168</v>
      </c>
      <c r="G372" s="83">
        <v>772948.80000000016</v>
      </c>
      <c r="H372" s="85">
        <v>-0.57985699999999996</v>
      </c>
      <c r="I372" s="83">
        <v>-4.4820000000000011</v>
      </c>
      <c r="J372" s="84">
        <f t="shared" si="5"/>
        <v>1.5464168677415058E-4</v>
      </c>
      <c r="K372" s="84">
        <f>I372/'סכום נכסי הקרן'!$C$42</f>
        <v>-7.8152037673080633E-7</v>
      </c>
    </row>
    <row r="373" spans="2:11">
      <c r="B373" s="76" t="s">
        <v>3033</v>
      </c>
      <c r="C373" s="73" t="s">
        <v>3034</v>
      </c>
      <c r="D373" s="86" t="s">
        <v>528</v>
      </c>
      <c r="E373" s="86" t="s">
        <v>135</v>
      </c>
      <c r="F373" s="95">
        <v>45117</v>
      </c>
      <c r="G373" s="83">
        <v>486902.07009200007</v>
      </c>
      <c r="H373" s="85">
        <v>-3.8557950000000001</v>
      </c>
      <c r="I373" s="83">
        <v>-18.773943937999999</v>
      </c>
      <c r="J373" s="84">
        <f t="shared" si="5"/>
        <v>6.4775420749122229E-4</v>
      </c>
      <c r="K373" s="84">
        <f>I373/'סכום נכסי הקרן'!$C$42</f>
        <v>-3.2735876258698776E-6</v>
      </c>
    </row>
    <row r="374" spans="2:11">
      <c r="B374" s="76" t="s">
        <v>3035</v>
      </c>
      <c r="C374" s="73" t="s">
        <v>3036</v>
      </c>
      <c r="D374" s="86" t="s">
        <v>528</v>
      </c>
      <c r="E374" s="86" t="s">
        <v>137</v>
      </c>
      <c r="F374" s="95">
        <v>45127</v>
      </c>
      <c r="G374" s="83">
        <v>818995.26000000013</v>
      </c>
      <c r="H374" s="85">
        <v>5.252624</v>
      </c>
      <c r="I374" s="83">
        <v>43.018740000000001</v>
      </c>
      <c r="J374" s="84">
        <f t="shared" si="5"/>
        <v>-1.4842682990849222E-3</v>
      </c>
      <c r="K374" s="84">
        <f>I374/'סכום נכסי הקרן'!$C$42</f>
        <v>7.501120457671709E-6</v>
      </c>
    </row>
    <row r="375" spans="2:11">
      <c r="B375" s="76" t="s">
        <v>3037</v>
      </c>
      <c r="C375" s="73" t="s">
        <v>3038</v>
      </c>
      <c r="D375" s="86" t="s">
        <v>528</v>
      </c>
      <c r="E375" s="86" t="s">
        <v>135</v>
      </c>
      <c r="F375" s="95">
        <v>45196</v>
      </c>
      <c r="G375" s="83">
        <v>6868745.2800000012</v>
      </c>
      <c r="H375" s="85">
        <v>-0.87519800000000003</v>
      </c>
      <c r="I375" s="83">
        <v>-60.115090000000009</v>
      </c>
      <c r="J375" s="84">
        <f t="shared" si="5"/>
        <v>2.0741407671084049E-3</v>
      </c>
      <c r="K375" s="84">
        <f>I375/'סכום נכסי הקרן'!$C$42</f>
        <v>-1.0482188260599358E-5</v>
      </c>
    </row>
    <row r="376" spans="2:11">
      <c r="B376" s="76" t="s">
        <v>3039</v>
      </c>
      <c r="C376" s="73" t="s">
        <v>3040</v>
      </c>
      <c r="D376" s="86" t="s">
        <v>528</v>
      </c>
      <c r="E376" s="86" t="s">
        <v>135</v>
      </c>
      <c r="F376" s="95">
        <v>45196</v>
      </c>
      <c r="G376" s="83">
        <v>628816.65000000014</v>
      </c>
      <c r="H376" s="85">
        <v>-0.42718499999999998</v>
      </c>
      <c r="I376" s="83">
        <v>-2.6862100000000004</v>
      </c>
      <c r="J376" s="84">
        <f t="shared" si="5"/>
        <v>9.268184860097969E-5</v>
      </c>
      <c r="K376" s="84">
        <f>I376/'סכום נכסי הקרן'!$C$42</f>
        <v>-4.6839086371665751E-7</v>
      </c>
    </row>
    <row r="377" spans="2:11">
      <c r="B377" s="76" t="s">
        <v>3041</v>
      </c>
      <c r="C377" s="73" t="s">
        <v>3042</v>
      </c>
      <c r="D377" s="86" t="s">
        <v>528</v>
      </c>
      <c r="E377" s="86" t="s">
        <v>135</v>
      </c>
      <c r="F377" s="95">
        <v>45176</v>
      </c>
      <c r="G377" s="83">
        <v>1675080.0600000003</v>
      </c>
      <c r="H377" s="85">
        <v>1.187799</v>
      </c>
      <c r="I377" s="83">
        <v>19.896580000000004</v>
      </c>
      <c r="J377" s="84">
        <f t="shared" si="5"/>
        <v>-6.8648832937010906E-4</v>
      </c>
      <c r="K377" s="84">
        <f>I377/'סכום נכסי הקרן'!$C$42</f>
        <v>3.4693401823415049E-6</v>
      </c>
    </row>
    <row r="378" spans="2:11">
      <c r="B378" s="76" t="s">
        <v>2972</v>
      </c>
      <c r="C378" s="73" t="s">
        <v>3043</v>
      </c>
      <c r="D378" s="86" t="s">
        <v>528</v>
      </c>
      <c r="E378" s="86" t="s">
        <v>135</v>
      </c>
      <c r="F378" s="95">
        <v>45181</v>
      </c>
      <c r="G378" s="83">
        <v>97011.56313200001</v>
      </c>
      <c r="H378" s="85">
        <v>1.2598940000000001</v>
      </c>
      <c r="I378" s="83">
        <v>1.2222429860000001</v>
      </c>
      <c r="J378" s="84">
        <f t="shared" si="5"/>
        <v>-4.2170842704800199E-5</v>
      </c>
      <c r="K378" s="84">
        <f>I378/'סכום נכסי הקרן'!$C$42</f>
        <v>2.1312088328320069E-7</v>
      </c>
    </row>
    <row r="379" spans="2:11">
      <c r="B379" s="76" t="s">
        <v>2989</v>
      </c>
      <c r="C379" s="73" t="s">
        <v>3044</v>
      </c>
      <c r="D379" s="86" t="s">
        <v>528</v>
      </c>
      <c r="E379" s="86" t="s">
        <v>135</v>
      </c>
      <c r="F379" s="95">
        <v>45099</v>
      </c>
      <c r="G379" s="83">
        <v>1516860.7792370003</v>
      </c>
      <c r="H379" s="85">
        <v>4.0834000000000001</v>
      </c>
      <c r="I379" s="83">
        <v>61.939487714000009</v>
      </c>
      <c r="J379" s="84">
        <f t="shared" si="5"/>
        <v>-2.1370876523917302E-3</v>
      </c>
      <c r="K379" s="84">
        <f>I379/'סכום נכסי הקרן'!$C$42</f>
        <v>1.0800306062641326E-5</v>
      </c>
    </row>
    <row r="380" spans="2:11">
      <c r="B380" s="76" t="s">
        <v>3045</v>
      </c>
      <c r="C380" s="73" t="s">
        <v>3046</v>
      </c>
      <c r="D380" s="86" t="s">
        <v>528</v>
      </c>
      <c r="E380" s="86" t="s">
        <v>135</v>
      </c>
      <c r="F380" s="95">
        <v>45099</v>
      </c>
      <c r="G380" s="83">
        <v>815558.25000000012</v>
      </c>
      <c r="H380" s="85">
        <v>4.084263</v>
      </c>
      <c r="I380" s="83">
        <v>33.309540000000005</v>
      </c>
      <c r="J380" s="84">
        <f t="shared" si="5"/>
        <v>-1.1492734161693528E-3</v>
      </c>
      <c r="K380" s="84">
        <f>I380/'סכום נכסי הקרן'!$C$42</f>
        <v>5.8081401716934088E-6</v>
      </c>
    </row>
    <row r="381" spans="2:11">
      <c r="B381" s="76" t="s">
        <v>3047</v>
      </c>
      <c r="C381" s="73" t="s">
        <v>3048</v>
      </c>
      <c r="D381" s="86" t="s">
        <v>528</v>
      </c>
      <c r="E381" s="86" t="s">
        <v>135</v>
      </c>
      <c r="F381" s="95">
        <v>45133</v>
      </c>
      <c r="G381" s="83">
        <v>1770729.9700000002</v>
      </c>
      <c r="H381" s="85">
        <v>4.4768470000000002</v>
      </c>
      <c r="I381" s="83">
        <v>79.272880000000015</v>
      </c>
      <c r="J381" s="84">
        <f t="shared" si="5"/>
        <v>-2.7351387502554275E-3</v>
      </c>
      <c r="K381" s="84">
        <f>I381/'סכום נכסי הקרן'!$C$42</f>
        <v>1.3822706613595716E-5</v>
      </c>
    </row>
    <row r="382" spans="2:11">
      <c r="B382" s="76" t="s">
        <v>3049</v>
      </c>
      <c r="C382" s="73" t="s">
        <v>3050</v>
      </c>
      <c r="D382" s="86" t="s">
        <v>528</v>
      </c>
      <c r="E382" s="86" t="s">
        <v>135</v>
      </c>
      <c r="F382" s="95">
        <v>45133</v>
      </c>
      <c r="G382" s="83">
        <v>11956730.240000002</v>
      </c>
      <c r="H382" s="85">
        <v>4.5538340000000002</v>
      </c>
      <c r="I382" s="83">
        <v>544.48962000000006</v>
      </c>
      <c r="J382" s="84">
        <f t="shared" si="5"/>
        <v>-1.8786433125349458E-2</v>
      </c>
      <c r="K382" s="84">
        <f>I382/'סכום נכסי הקרן'!$C$42</f>
        <v>9.494193059982452E-5</v>
      </c>
    </row>
    <row r="383" spans="2:11">
      <c r="B383" s="76" t="s">
        <v>3005</v>
      </c>
      <c r="C383" s="73" t="s">
        <v>3051</v>
      </c>
      <c r="D383" s="86" t="s">
        <v>528</v>
      </c>
      <c r="E383" s="86" t="s">
        <v>135</v>
      </c>
      <c r="F383" s="95">
        <v>45127</v>
      </c>
      <c r="G383" s="83">
        <v>1751292.5800000003</v>
      </c>
      <c r="H383" s="85">
        <v>5.743957</v>
      </c>
      <c r="I383" s="83">
        <v>100.59349000000002</v>
      </c>
      <c r="J383" s="84">
        <f t="shared" si="5"/>
        <v>-3.4707601454927817E-3</v>
      </c>
      <c r="K383" s="84">
        <f>I383/'סכום נכסי הקרן'!$C$42</f>
        <v>1.7540353012375409E-5</v>
      </c>
    </row>
    <row r="384" spans="2:11">
      <c r="B384" s="76" t="s">
        <v>3052</v>
      </c>
      <c r="C384" s="73" t="s">
        <v>3053</v>
      </c>
      <c r="D384" s="86" t="s">
        <v>528</v>
      </c>
      <c r="E384" s="86" t="s">
        <v>136</v>
      </c>
      <c r="F384" s="95">
        <v>45197</v>
      </c>
      <c r="G384" s="83">
        <v>4652048.9600000009</v>
      </c>
      <c r="H384" s="85">
        <v>-0.66299600000000003</v>
      </c>
      <c r="I384" s="83">
        <v>-30.842890000000004</v>
      </c>
      <c r="J384" s="84">
        <f t="shared" si="5"/>
        <v>1.0641670090561313E-3</v>
      </c>
      <c r="K384" s="84">
        <f>I384/'סכום נכסי הקרן'!$C$42</f>
        <v>-5.3780336930537291E-6</v>
      </c>
    </row>
    <row r="385" spans="2:11">
      <c r="B385" s="76" t="s">
        <v>3018</v>
      </c>
      <c r="C385" s="73" t="s">
        <v>3054</v>
      </c>
      <c r="D385" s="86" t="s">
        <v>528</v>
      </c>
      <c r="E385" s="86" t="s">
        <v>136</v>
      </c>
      <c r="F385" s="95">
        <v>45152</v>
      </c>
      <c r="G385" s="83">
        <v>8066385.370000001</v>
      </c>
      <c r="H385" s="85">
        <v>3.5135830000000001</v>
      </c>
      <c r="I385" s="83">
        <v>283.41912000000008</v>
      </c>
      <c r="J385" s="84">
        <f t="shared" si="5"/>
        <v>-9.7787618877388221E-3</v>
      </c>
      <c r="K385" s="84">
        <f>I385/'סכום נכסי הקרן'!$C$42</f>
        <v>4.941941486727211E-5</v>
      </c>
    </row>
    <row r="386" spans="2:11">
      <c r="B386" s="76" t="s">
        <v>3020</v>
      </c>
      <c r="C386" s="73" t="s">
        <v>3055</v>
      </c>
      <c r="D386" s="86" t="s">
        <v>528</v>
      </c>
      <c r="E386" s="86" t="s">
        <v>136</v>
      </c>
      <c r="F386" s="95">
        <v>45153</v>
      </c>
      <c r="G386" s="83">
        <v>970684.16000000015</v>
      </c>
      <c r="H386" s="85">
        <v>3.5226600000000001</v>
      </c>
      <c r="I386" s="83">
        <v>34.193899999999999</v>
      </c>
      <c r="J386" s="84">
        <f t="shared" si="5"/>
        <v>-1.1797863394436916E-3</v>
      </c>
      <c r="K386" s="84">
        <f>I386/'סכום נכסי הקרן'!$C$42</f>
        <v>5.9623448482587039E-6</v>
      </c>
    </row>
    <row r="387" spans="2:11">
      <c r="B387" s="76" t="s">
        <v>3056</v>
      </c>
      <c r="C387" s="73" t="s">
        <v>3057</v>
      </c>
      <c r="D387" s="86" t="s">
        <v>528</v>
      </c>
      <c r="E387" s="86" t="s">
        <v>133</v>
      </c>
      <c r="F387" s="95">
        <v>45127</v>
      </c>
      <c r="G387" s="83">
        <v>5076780.1000000006</v>
      </c>
      <c r="H387" s="85">
        <v>7.152228</v>
      </c>
      <c r="I387" s="83">
        <v>363.10289000000006</v>
      </c>
      <c r="J387" s="84">
        <f t="shared" si="5"/>
        <v>-1.2528077506061769E-2</v>
      </c>
      <c r="K387" s="84">
        <f>I387/'סכום נכסי הקרן'!$C$42</f>
        <v>6.3313767823481589E-5</v>
      </c>
    </row>
    <row r="388" spans="2:11">
      <c r="B388" s="72"/>
      <c r="C388" s="73"/>
      <c r="D388" s="73"/>
      <c r="E388" s="73"/>
      <c r="F388" s="73"/>
      <c r="G388" s="83"/>
      <c r="H388" s="85"/>
      <c r="I388" s="73"/>
      <c r="J388" s="84"/>
      <c r="K388" s="73"/>
    </row>
    <row r="389" spans="2:11">
      <c r="B389" s="92" t="s">
        <v>194</v>
      </c>
      <c r="C389" s="71"/>
      <c r="D389" s="71"/>
      <c r="E389" s="71"/>
      <c r="F389" s="71"/>
      <c r="G389" s="80"/>
      <c r="H389" s="82"/>
      <c r="I389" s="80">
        <v>-78.824323526000001</v>
      </c>
      <c r="J389" s="81">
        <f t="shared" si="5"/>
        <v>2.7196622822159744E-3</v>
      </c>
      <c r="K389" s="81">
        <f>I389/'סכום נכסי הקרן'!$C$42</f>
        <v>-1.3744492418025539E-5</v>
      </c>
    </row>
    <row r="390" spans="2:11">
      <c r="B390" s="76" t="s">
        <v>3058</v>
      </c>
      <c r="C390" s="73" t="s">
        <v>3059</v>
      </c>
      <c r="D390" s="86" t="s">
        <v>528</v>
      </c>
      <c r="E390" s="86" t="s">
        <v>134</v>
      </c>
      <c r="F390" s="95">
        <v>45119</v>
      </c>
      <c r="G390" s="83">
        <v>2114517.1</v>
      </c>
      <c r="H390" s="85">
        <v>-2.4624030000000001</v>
      </c>
      <c r="I390" s="83">
        <v>-52.067932506000012</v>
      </c>
      <c r="J390" s="84">
        <f t="shared" si="5"/>
        <v>1.7964910552366053E-3</v>
      </c>
      <c r="K390" s="84">
        <f>I390/'סכום נכסי הקרן'!$C$42</f>
        <v>-9.0790161150565182E-6</v>
      </c>
    </row>
    <row r="391" spans="2:11">
      <c r="B391" s="76" t="s">
        <v>3060</v>
      </c>
      <c r="C391" s="73" t="s">
        <v>3061</v>
      </c>
      <c r="D391" s="86" t="s">
        <v>528</v>
      </c>
      <c r="E391" s="86" t="s">
        <v>134</v>
      </c>
      <c r="F391" s="95">
        <v>45196</v>
      </c>
      <c r="G391" s="83">
        <v>1057258.55</v>
      </c>
      <c r="H391" s="85">
        <v>-1.4406319999999999</v>
      </c>
      <c r="I391" s="83">
        <v>-15.231204994000002</v>
      </c>
      <c r="J391" s="84">
        <f t="shared" si="5"/>
        <v>5.255196858266457E-4</v>
      </c>
      <c r="K391" s="84">
        <f>I391/'סכום נכסי הקרן'!$C$42</f>
        <v>-2.6558449497936228E-6</v>
      </c>
    </row>
    <row r="392" spans="2:11">
      <c r="B392" s="76" t="s">
        <v>3062</v>
      </c>
      <c r="C392" s="73" t="s">
        <v>3063</v>
      </c>
      <c r="D392" s="86" t="s">
        <v>528</v>
      </c>
      <c r="E392" s="86" t="s">
        <v>134</v>
      </c>
      <c r="F392" s="95">
        <v>45196</v>
      </c>
      <c r="G392" s="83">
        <v>1057258.55</v>
      </c>
      <c r="H392" s="85">
        <v>-1.090101</v>
      </c>
      <c r="I392" s="83">
        <v>-11.525186026000002</v>
      </c>
      <c r="J392" s="84">
        <f t="shared" si="5"/>
        <v>3.9765154115272404E-4</v>
      </c>
      <c r="K392" s="84">
        <f>I392/'סכום נכסי הקרן'!$C$42</f>
        <v>-2.0096313531754001E-6</v>
      </c>
    </row>
    <row r="393" spans="2:11">
      <c r="B393" s="72"/>
      <c r="C393" s="73"/>
      <c r="D393" s="73"/>
      <c r="E393" s="73"/>
      <c r="F393" s="73"/>
      <c r="G393" s="83"/>
      <c r="H393" s="85"/>
      <c r="I393" s="73"/>
      <c r="J393" s="84"/>
      <c r="K393" s="73"/>
    </row>
    <row r="394" spans="2:11">
      <c r="B394" s="70" t="s">
        <v>205</v>
      </c>
      <c r="C394" s="71"/>
      <c r="D394" s="71"/>
      <c r="E394" s="71"/>
      <c r="F394" s="71"/>
      <c r="G394" s="80"/>
      <c r="H394" s="82"/>
      <c r="I394" s="80">
        <v>3166.0449849570005</v>
      </c>
      <c r="J394" s="81">
        <f t="shared" si="5"/>
        <v>-0.10923751380557578</v>
      </c>
      <c r="K394" s="81">
        <f>I394/'סכום נכסי הקרן'!$C$42</f>
        <v>5.5205905162656721E-4</v>
      </c>
    </row>
    <row r="395" spans="2:11">
      <c r="B395" s="92" t="s">
        <v>193</v>
      </c>
      <c r="C395" s="71"/>
      <c r="D395" s="71"/>
      <c r="E395" s="71"/>
      <c r="F395" s="71"/>
      <c r="G395" s="80"/>
      <c r="H395" s="82"/>
      <c r="I395" s="80">
        <v>3263.5735891480003</v>
      </c>
      <c r="J395" s="81">
        <f t="shared" si="5"/>
        <v>-0.11260252671517522</v>
      </c>
      <c r="K395" s="81">
        <f>I395/'סכום נכסי הקרן'!$C$42</f>
        <v>5.6906498457823609E-4</v>
      </c>
    </row>
    <row r="396" spans="2:11">
      <c r="B396" s="76" t="s">
        <v>3064</v>
      </c>
      <c r="C396" s="73" t="s">
        <v>3065</v>
      </c>
      <c r="D396" s="86" t="s">
        <v>528</v>
      </c>
      <c r="E396" s="86" t="s">
        <v>133</v>
      </c>
      <c r="F396" s="95">
        <v>45068</v>
      </c>
      <c r="G396" s="83">
        <v>4214697.1232560007</v>
      </c>
      <c r="H396" s="85">
        <v>4.9135770000000001</v>
      </c>
      <c r="I396" s="83">
        <v>207.09237583900003</v>
      </c>
      <c r="J396" s="84">
        <f t="shared" ref="J396:J407" si="6">IFERROR(I396/$I$11,0)</f>
        <v>-7.1452731632773991E-3</v>
      </c>
      <c r="K396" s="84">
        <f>I396/'סכום נכסי הקרן'!$C$42</f>
        <v>3.6110422040109991E-5</v>
      </c>
    </row>
    <row r="397" spans="2:11">
      <c r="B397" s="76" t="s">
        <v>3066</v>
      </c>
      <c r="C397" s="73" t="s">
        <v>3067</v>
      </c>
      <c r="D397" s="86" t="s">
        <v>528</v>
      </c>
      <c r="E397" s="86" t="s">
        <v>142</v>
      </c>
      <c r="F397" s="95">
        <v>44909</v>
      </c>
      <c r="G397" s="83">
        <v>14636053.379262002</v>
      </c>
      <c r="H397" s="85">
        <v>15.957428</v>
      </c>
      <c r="I397" s="83">
        <v>2335.5376172440006</v>
      </c>
      <c r="J397" s="84">
        <f t="shared" si="6"/>
        <v>-8.0582658780698938E-2</v>
      </c>
      <c r="K397" s="84">
        <f>I397/'סכום נכסי הקרן'!$C$42</f>
        <v>4.0724458690261057E-4</v>
      </c>
    </row>
    <row r="398" spans="2:11">
      <c r="B398" s="76" t="s">
        <v>3068</v>
      </c>
      <c r="C398" s="73" t="s">
        <v>3069</v>
      </c>
      <c r="D398" s="86" t="s">
        <v>528</v>
      </c>
      <c r="E398" s="86" t="s">
        <v>133</v>
      </c>
      <c r="F398" s="95">
        <v>44868</v>
      </c>
      <c r="G398" s="83">
        <v>9458102.6809850018</v>
      </c>
      <c r="H398" s="85">
        <v>-4.7118099999999998</v>
      </c>
      <c r="I398" s="83">
        <v>-445.64783865600003</v>
      </c>
      <c r="J398" s="84">
        <f t="shared" si="6"/>
        <v>1.5376111886884947E-2</v>
      </c>
      <c r="K398" s="84">
        <f>I398/'סכום נכסי הקרן'!$C$42</f>
        <v>-7.7707020695159894E-5</v>
      </c>
    </row>
    <row r="399" spans="2:11">
      <c r="B399" s="76" t="s">
        <v>3070</v>
      </c>
      <c r="C399" s="73" t="s">
        <v>3071</v>
      </c>
      <c r="D399" s="86" t="s">
        <v>528</v>
      </c>
      <c r="E399" s="86" t="s">
        <v>133</v>
      </c>
      <c r="F399" s="95">
        <v>44972</v>
      </c>
      <c r="G399" s="83">
        <v>41877207.81355001</v>
      </c>
      <c r="H399" s="85">
        <v>-4.1344789999999998</v>
      </c>
      <c r="I399" s="83">
        <v>-1731.4042405040007</v>
      </c>
      <c r="J399" s="84">
        <f t="shared" si="6"/>
        <v>5.9738347219869634E-2</v>
      </c>
      <c r="K399" s="84">
        <f>I399/'סכום נכסי הקרן'!$C$42</f>
        <v>-3.0190265379562733E-4</v>
      </c>
    </row>
    <row r="400" spans="2:11">
      <c r="B400" s="76" t="s">
        <v>3070</v>
      </c>
      <c r="C400" s="73" t="s">
        <v>3072</v>
      </c>
      <c r="D400" s="86" t="s">
        <v>528</v>
      </c>
      <c r="E400" s="86" t="s">
        <v>133</v>
      </c>
      <c r="F400" s="95">
        <v>45069</v>
      </c>
      <c r="G400" s="83">
        <v>33238959.193923008</v>
      </c>
      <c r="H400" s="85">
        <v>2.166995</v>
      </c>
      <c r="I400" s="83">
        <v>720.28661731600016</v>
      </c>
      <c r="J400" s="84">
        <f t="shared" si="6"/>
        <v>-2.4851927144710694E-2</v>
      </c>
      <c r="K400" s="84">
        <f>I400/'סכום נכסי הקרן'!$C$42</f>
        <v>1.2559541912515805E-4</v>
      </c>
    </row>
    <row r="401" spans="2:11">
      <c r="B401" s="76" t="s">
        <v>3070</v>
      </c>
      <c r="C401" s="73" t="s">
        <v>3073</v>
      </c>
      <c r="D401" s="86" t="s">
        <v>528</v>
      </c>
      <c r="E401" s="86" t="s">
        <v>133</v>
      </c>
      <c r="F401" s="95">
        <v>45153</v>
      </c>
      <c r="G401" s="83">
        <v>44572446.113347009</v>
      </c>
      <c r="H401" s="85">
        <v>-3.882339</v>
      </c>
      <c r="I401" s="83">
        <v>-1730.4534973660002</v>
      </c>
      <c r="J401" s="84">
        <f t="shared" si="6"/>
        <v>5.9705543890429799E-2</v>
      </c>
      <c r="K401" s="84">
        <f>I401/'סכום נכסי הקרן'!$C$42</f>
        <v>-3.0173687397961122E-4</v>
      </c>
    </row>
    <row r="402" spans="2:11">
      <c r="B402" s="76" t="s">
        <v>3074</v>
      </c>
      <c r="C402" s="73" t="s">
        <v>3075</v>
      </c>
      <c r="D402" s="86" t="s">
        <v>528</v>
      </c>
      <c r="E402" s="86" t="s">
        <v>133</v>
      </c>
      <c r="F402" s="95">
        <v>45126</v>
      </c>
      <c r="G402" s="83">
        <v>5679701.5747250011</v>
      </c>
      <c r="H402" s="85">
        <v>-6.9081549999999998</v>
      </c>
      <c r="I402" s="83">
        <v>-392.36258312200005</v>
      </c>
      <c r="J402" s="84">
        <f t="shared" si="6"/>
        <v>1.3537619741421003E-2</v>
      </c>
      <c r="K402" s="84">
        <f>I402/'סכום נכסי הקרן'!$C$42</f>
        <v>-6.8415741583350664E-5</v>
      </c>
    </row>
    <row r="403" spans="2:11">
      <c r="B403" s="76" t="s">
        <v>3076</v>
      </c>
      <c r="C403" s="73" t="s">
        <v>3077</v>
      </c>
      <c r="D403" s="86" t="s">
        <v>528</v>
      </c>
      <c r="E403" s="86" t="s">
        <v>142</v>
      </c>
      <c r="F403" s="95">
        <v>45082</v>
      </c>
      <c r="G403" s="83">
        <v>10333395.519147001</v>
      </c>
      <c r="H403" s="85">
        <v>5.7461880000000001</v>
      </c>
      <c r="I403" s="83">
        <v>593.77635247399996</v>
      </c>
      <c r="J403" s="84">
        <f t="shared" si="6"/>
        <v>-2.0486964907001765E-2</v>
      </c>
      <c r="K403" s="84">
        <f>I403/'סכום נכסי הקרן'!$C$42</f>
        <v>1.0353599256566809E-4</v>
      </c>
    </row>
    <row r="404" spans="2:11">
      <c r="B404" s="76" t="s">
        <v>3076</v>
      </c>
      <c r="C404" s="73" t="s">
        <v>3078</v>
      </c>
      <c r="D404" s="86" t="s">
        <v>528</v>
      </c>
      <c r="E404" s="86" t="s">
        <v>142</v>
      </c>
      <c r="F404" s="95">
        <v>44972</v>
      </c>
      <c r="G404" s="83">
        <v>19801428.358567003</v>
      </c>
      <c r="H404" s="85">
        <v>18.719602999999999</v>
      </c>
      <c r="I404" s="83">
        <v>3706.7487859230005</v>
      </c>
      <c r="J404" s="84">
        <f t="shared" si="6"/>
        <v>-0.12789332545809179</v>
      </c>
      <c r="K404" s="84">
        <f>I404/'סכום נכסי הקרן'!$C$42</f>
        <v>6.463408539984385E-4</v>
      </c>
    </row>
    <row r="405" spans="2:11">
      <c r="B405" s="72"/>
      <c r="C405" s="73"/>
      <c r="D405" s="73"/>
      <c r="E405" s="73"/>
      <c r="F405" s="73"/>
      <c r="G405" s="83"/>
      <c r="H405" s="85"/>
      <c r="I405" s="73"/>
      <c r="J405" s="84"/>
      <c r="K405" s="73"/>
    </row>
    <row r="406" spans="2:11">
      <c r="B406" s="72" t="s">
        <v>194</v>
      </c>
      <c r="C406" s="73"/>
      <c r="D406" s="73"/>
      <c r="E406" s="73"/>
      <c r="F406" s="73"/>
      <c r="G406" s="83"/>
      <c r="H406" s="85"/>
      <c r="I406" s="83">
        <v>-97.528604191000014</v>
      </c>
      <c r="J406" s="84">
        <f t="shared" si="6"/>
        <v>3.3650129095994488E-3</v>
      </c>
      <c r="K406" s="84">
        <f>I406/'סכום נכסי הקרן'!$C$42</f>
        <v>-1.7005932951668899E-5</v>
      </c>
    </row>
    <row r="407" spans="2:11">
      <c r="B407" s="76" t="s">
        <v>3079</v>
      </c>
      <c r="C407" s="73" t="s">
        <v>3080</v>
      </c>
      <c r="D407" s="86" t="s">
        <v>528</v>
      </c>
      <c r="E407" s="86" t="s">
        <v>133</v>
      </c>
      <c r="F407" s="95">
        <v>45195</v>
      </c>
      <c r="G407" s="83">
        <v>15048495.099101001</v>
      </c>
      <c r="H407" s="85">
        <v>-0.64809499999999998</v>
      </c>
      <c r="I407" s="83">
        <v>-97.528604191000014</v>
      </c>
      <c r="J407" s="84">
        <f t="shared" si="6"/>
        <v>3.3650129095994488E-3</v>
      </c>
      <c r="K407" s="84">
        <f>I407/'סכום נכסי הקרן'!$C$42</f>
        <v>-1.7005932951668899E-5</v>
      </c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24" t="s">
        <v>224</v>
      </c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24" t="s">
        <v>113</v>
      </c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24" t="s">
        <v>207</v>
      </c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24" t="s">
        <v>215</v>
      </c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2:1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2:1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2:1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2:1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2:1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2:1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2:1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2:1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2:1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2:1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2:1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2:1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2:1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2:1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2:1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2:1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2:1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2:1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2:1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2:1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2:1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2:1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2:1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2:1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2:1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2:1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2:1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2:1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2:1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2:1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2:1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2:1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2:1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2:1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2:1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2:1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</row>
    <row r="538" spans="2:1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</row>
    <row r="539" spans="2:1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</row>
    <row r="540" spans="2:1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</row>
    <row r="541" spans="2:1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</row>
    <row r="542" spans="2:1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</row>
    <row r="543" spans="2:1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</row>
    <row r="544" spans="2:1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</row>
    <row r="545" spans="2:1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</row>
    <row r="546" spans="2:1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</row>
    <row r="547" spans="2:1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</row>
    <row r="548" spans="2:1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</row>
    <row r="549" spans="2:1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</row>
    <row r="550" spans="2:1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</row>
    <row r="551" spans="2:1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</row>
    <row r="552" spans="2:1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</row>
    <row r="553" spans="2:1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</row>
    <row r="554" spans="2:1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</row>
    <row r="555" spans="2:1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</row>
    <row r="556" spans="2:1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</row>
    <row r="557" spans="2:1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</row>
    <row r="558" spans="2:1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</row>
    <row r="559" spans="2:1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</row>
    <row r="560" spans="2:1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</row>
    <row r="561" spans="2:1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</row>
    <row r="562" spans="2:1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</row>
    <row r="563" spans="2:1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</row>
    <row r="564" spans="2:1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</row>
    <row r="565" spans="2:11">
      <c r="B565" s="119"/>
      <c r="C565" s="119"/>
      <c r="D565" s="119"/>
      <c r="E565" s="120"/>
      <c r="F565" s="120"/>
      <c r="G565" s="120"/>
      <c r="H565" s="120"/>
      <c r="I565" s="120"/>
      <c r="J565" s="120"/>
      <c r="K565" s="120"/>
    </row>
    <row r="566" spans="2:11">
      <c r="B566" s="119"/>
      <c r="C566" s="119"/>
      <c r="D566" s="119"/>
      <c r="E566" s="120"/>
      <c r="F566" s="120"/>
      <c r="G566" s="120"/>
      <c r="H566" s="120"/>
      <c r="I566" s="120"/>
      <c r="J566" s="120"/>
      <c r="K566" s="120"/>
    </row>
    <row r="567" spans="2:11">
      <c r="B567" s="119"/>
      <c r="C567" s="119"/>
      <c r="D567" s="119"/>
      <c r="E567" s="120"/>
      <c r="F567" s="120"/>
      <c r="G567" s="120"/>
      <c r="H567" s="120"/>
      <c r="I567" s="120"/>
      <c r="J567" s="120"/>
      <c r="K567" s="120"/>
    </row>
    <row r="568" spans="2:11">
      <c r="B568" s="119"/>
      <c r="C568" s="119"/>
      <c r="D568" s="119"/>
      <c r="E568" s="120"/>
      <c r="F568" s="120"/>
      <c r="G568" s="120"/>
      <c r="H568" s="120"/>
      <c r="I568" s="120"/>
      <c r="J568" s="120"/>
      <c r="K568" s="120"/>
    </row>
    <row r="569" spans="2:11">
      <c r="B569" s="119"/>
      <c r="C569" s="119"/>
      <c r="D569" s="119"/>
      <c r="E569" s="120"/>
      <c r="F569" s="120"/>
      <c r="G569" s="120"/>
      <c r="H569" s="120"/>
      <c r="I569" s="120"/>
      <c r="J569" s="120"/>
      <c r="K569" s="120"/>
    </row>
    <row r="570" spans="2:11">
      <c r="B570" s="119"/>
      <c r="C570" s="119"/>
      <c r="D570" s="119"/>
      <c r="E570" s="120"/>
      <c r="F570" s="120"/>
      <c r="G570" s="120"/>
      <c r="H570" s="120"/>
      <c r="I570" s="120"/>
      <c r="J570" s="120"/>
      <c r="K570" s="120"/>
    </row>
    <row r="571" spans="2:11">
      <c r="B571" s="119"/>
      <c r="C571" s="119"/>
      <c r="D571" s="119"/>
      <c r="E571" s="120"/>
      <c r="F571" s="120"/>
      <c r="G571" s="120"/>
      <c r="H571" s="120"/>
      <c r="I571" s="120"/>
      <c r="J571" s="120"/>
      <c r="K571" s="120"/>
    </row>
    <row r="572" spans="2:11">
      <c r="B572" s="119"/>
      <c r="C572" s="119"/>
      <c r="D572" s="119"/>
      <c r="E572" s="120"/>
      <c r="F572" s="120"/>
      <c r="G572" s="120"/>
      <c r="H572" s="120"/>
      <c r="I572" s="120"/>
      <c r="J572" s="120"/>
      <c r="K572" s="120"/>
    </row>
    <row r="573" spans="2:11">
      <c r="B573" s="119"/>
      <c r="C573" s="119"/>
      <c r="D573" s="119"/>
      <c r="E573" s="120"/>
      <c r="F573" s="120"/>
      <c r="G573" s="120"/>
      <c r="H573" s="120"/>
      <c r="I573" s="120"/>
      <c r="J573" s="120"/>
      <c r="K573" s="120"/>
    </row>
    <row r="574" spans="2:11">
      <c r="B574" s="119"/>
      <c r="C574" s="119"/>
      <c r="D574" s="119"/>
      <c r="E574" s="120"/>
      <c r="F574" s="120"/>
      <c r="G574" s="120"/>
      <c r="H574" s="120"/>
      <c r="I574" s="120"/>
      <c r="J574" s="120"/>
      <c r="K574" s="120"/>
    </row>
    <row r="575" spans="2:11">
      <c r="B575" s="119"/>
      <c r="C575" s="119"/>
      <c r="D575" s="119"/>
      <c r="E575" s="120"/>
      <c r="F575" s="120"/>
      <c r="G575" s="120"/>
      <c r="H575" s="120"/>
      <c r="I575" s="120"/>
      <c r="J575" s="120"/>
      <c r="K575" s="120"/>
    </row>
    <row r="576" spans="2:11">
      <c r="B576" s="119"/>
      <c r="C576" s="119"/>
      <c r="D576" s="119"/>
      <c r="E576" s="120"/>
      <c r="F576" s="120"/>
      <c r="G576" s="120"/>
      <c r="H576" s="120"/>
      <c r="I576" s="120"/>
      <c r="J576" s="120"/>
      <c r="K576" s="120"/>
    </row>
    <row r="577" spans="2:11">
      <c r="B577" s="119"/>
      <c r="C577" s="119"/>
      <c r="D577" s="119"/>
      <c r="E577" s="120"/>
      <c r="F577" s="120"/>
      <c r="G577" s="120"/>
      <c r="H577" s="120"/>
      <c r="I577" s="120"/>
      <c r="J577" s="120"/>
      <c r="K577" s="120"/>
    </row>
    <row r="578" spans="2:11">
      <c r="B578" s="119"/>
      <c r="C578" s="119"/>
      <c r="D578" s="119"/>
      <c r="E578" s="120"/>
      <c r="F578" s="120"/>
      <c r="G578" s="120"/>
      <c r="H578" s="120"/>
      <c r="I578" s="120"/>
      <c r="J578" s="120"/>
      <c r="K578" s="120"/>
    </row>
    <row r="579" spans="2:11">
      <c r="B579" s="119"/>
      <c r="C579" s="119"/>
      <c r="D579" s="119"/>
      <c r="E579" s="120"/>
      <c r="F579" s="120"/>
      <c r="G579" s="120"/>
      <c r="H579" s="120"/>
      <c r="I579" s="120"/>
      <c r="J579" s="120"/>
      <c r="K579" s="120"/>
    </row>
    <row r="580" spans="2:11">
      <c r="B580" s="119"/>
      <c r="C580" s="119"/>
      <c r="D580" s="119"/>
      <c r="E580" s="120"/>
      <c r="F580" s="120"/>
      <c r="G580" s="120"/>
      <c r="H580" s="120"/>
      <c r="I580" s="120"/>
      <c r="J580" s="120"/>
      <c r="K580" s="120"/>
    </row>
    <row r="581" spans="2:11">
      <c r="B581" s="119"/>
      <c r="C581" s="119"/>
      <c r="D581" s="119"/>
      <c r="E581" s="120"/>
      <c r="F581" s="120"/>
      <c r="G581" s="120"/>
      <c r="H581" s="120"/>
      <c r="I581" s="120"/>
      <c r="J581" s="120"/>
      <c r="K581" s="120"/>
    </row>
    <row r="582" spans="2:11">
      <c r="B582" s="119"/>
      <c r="C582" s="119"/>
      <c r="D582" s="119"/>
      <c r="E582" s="120"/>
      <c r="F582" s="120"/>
      <c r="G582" s="120"/>
      <c r="H582" s="120"/>
      <c r="I582" s="120"/>
      <c r="J582" s="120"/>
      <c r="K582" s="120"/>
    </row>
    <row r="583" spans="2:11">
      <c r="B583" s="119"/>
      <c r="C583" s="119"/>
      <c r="D583" s="119"/>
      <c r="E583" s="120"/>
      <c r="F583" s="120"/>
      <c r="G583" s="120"/>
      <c r="H583" s="120"/>
      <c r="I583" s="120"/>
      <c r="J583" s="120"/>
      <c r="K583" s="120"/>
    </row>
    <row r="584" spans="2:11">
      <c r="B584" s="119"/>
      <c r="C584" s="119"/>
      <c r="D584" s="119"/>
      <c r="E584" s="120"/>
      <c r="F584" s="120"/>
      <c r="G584" s="120"/>
      <c r="H584" s="120"/>
      <c r="I584" s="120"/>
      <c r="J584" s="120"/>
      <c r="K584" s="120"/>
    </row>
    <row r="585" spans="2:11">
      <c r="B585" s="119"/>
      <c r="C585" s="119"/>
      <c r="D585" s="119"/>
      <c r="E585" s="120"/>
      <c r="F585" s="120"/>
      <c r="G585" s="120"/>
      <c r="H585" s="120"/>
      <c r="I585" s="120"/>
      <c r="J585" s="120"/>
      <c r="K585" s="120"/>
    </row>
    <row r="586" spans="2:11">
      <c r="B586" s="119"/>
      <c r="C586" s="119"/>
      <c r="D586" s="119"/>
      <c r="E586" s="120"/>
      <c r="F586" s="120"/>
      <c r="G586" s="120"/>
      <c r="H586" s="120"/>
      <c r="I586" s="120"/>
      <c r="J586" s="120"/>
      <c r="K586" s="120"/>
    </row>
    <row r="587" spans="2:11">
      <c r="B587" s="119"/>
      <c r="C587" s="119"/>
      <c r="D587" s="119"/>
      <c r="E587" s="120"/>
      <c r="F587" s="120"/>
      <c r="G587" s="120"/>
      <c r="H587" s="120"/>
      <c r="I587" s="120"/>
      <c r="J587" s="120"/>
      <c r="K587" s="120"/>
    </row>
    <row r="588" spans="2:11">
      <c r="B588" s="119"/>
      <c r="C588" s="119"/>
      <c r="D588" s="119"/>
      <c r="E588" s="120"/>
      <c r="F588" s="120"/>
      <c r="G588" s="120"/>
      <c r="H588" s="120"/>
      <c r="I588" s="120"/>
      <c r="J588" s="120"/>
      <c r="K588" s="120"/>
    </row>
    <row r="589" spans="2:11">
      <c r="B589" s="119"/>
      <c r="C589" s="119"/>
      <c r="D589" s="119"/>
      <c r="E589" s="120"/>
      <c r="F589" s="120"/>
      <c r="G589" s="120"/>
      <c r="H589" s="120"/>
      <c r="I589" s="120"/>
      <c r="J589" s="120"/>
      <c r="K589" s="120"/>
    </row>
    <row r="590" spans="2:11">
      <c r="B590" s="119"/>
      <c r="C590" s="119"/>
      <c r="D590" s="119"/>
      <c r="E590" s="120"/>
      <c r="F590" s="120"/>
      <c r="G590" s="120"/>
      <c r="H590" s="120"/>
      <c r="I590" s="120"/>
      <c r="J590" s="120"/>
      <c r="K590" s="120"/>
    </row>
    <row r="591" spans="2:11">
      <c r="B591" s="119"/>
      <c r="C591" s="119"/>
      <c r="D591" s="119"/>
      <c r="E591" s="120"/>
      <c r="F591" s="120"/>
      <c r="G591" s="120"/>
      <c r="H591" s="120"/>
      <c r="I591" s="120"/>
      <c r="J591" s="120"/>
      <c r="K591" s="120"/>
    </row>
    <row r="592" spans="2:11">
      <c r="B592" s="119"/>
      <c r="C592" s="119"/>
      <c r="D592" s="119"/>
      <c r="E592" s="120"/>
      <c r="F592" s="120"/>
      <c r="G592" s="120"/>
      <c r="H592" s="120"/>
      <c r="I592" s="120"/>
      <c r="J592" s="120"/>
      <c r="K592" s="120"/>
    </row>
    <row r="593" spans="2:11">
      <c r="B593" s="119"/>
      <c r="C593" s="119"/>
      <c r="D593" s="119"/>
      <c r="E593" s="120"/>
      <c r="F593" s="120"/>
      <c r="G593" s="120"/>
      <c r="H593" s="120"/>
      <c r="I593" s="120"/>
      <c r="J593" s="120"/>
      <c r="K593" s="120"/>
    </row>
    <row r="594" spans="2:11">
      <c r="B594" s="119"/>
      <c r="C594" s="119"/>
      <c r="D594" s="119"/>
      <c r="E594" s="120"/>
      <c r="F594" s="120"/>
      <c r="G594" s="120"/>
      <c r="H594" s="120"/>
      <c r="I594" s="120"/>
      <c r="J594" s="120"/>
      <c r="K594" s="120"/>
    </row>
    <row r="595" spans="2:11">
      <c r="B595" s="119"/>
      <c r="C595" s="119"/>
      <c r="D595" s="119"/>
      <c r="E595" s="120"/>
      <c r="F595" s="120"/>
      <c r="G595" s="120"/>
      <c r="H595" s="120"/>
      <c r="I595" s="120"/>
      <c r="J595" s="120"/>
      <c r="K595" s="120"/>
    </row>
    <row r="596" spans="2:11">
      <c r="B596" s="119"/>
      <c r="C596" s="119"/>
      <c r="D596" s="119"/>
      <c r="E596" s="120"/>
      <c r="F596" s="120"/>
      <c r="G596" s="120"/>
      <c r="H596" s="120"/>
      <c r="I596" s="120"/>
      <c r="J596" s="120"/>
      <c r="K596" s="120"/>
    </row>
    <row r="597" spans="2:11">
      <c r="B597" s="119"/>
      <c r="C597" s="119"/>
      <c r="D597" s="119"/>
      <c r="E597" s="120"/>
      <c r="F597" s="120"/>
      <c r="G597" s="120"/>
      <c r="H597" s="120"/>
      <c r="I597" s="120"/>
      <c r="J597" s="120"/>
      <c r="K597" s="120"/>
    </row>
    <row r="598" spans="2:11">
      <c r="B598" s="119"/>
      <c r="C598" s="119"/>
      <c r="D598" s="119"/>
      <c r="E598" s="120"/>
      <c r="F598" s="120"/>
      <c r="G598" s="120"/>
      <c r="H598" s="120"/>
      <c r="I598" s="120"/>
      <c r="J598" s="120"/>
      <c r="K598" s="120"/>
    </row>
    <row r="599" spans="2:11">
      <c r="B599" s="119"/>
      <c r="C599" s="119"/>
      <c r="D599" s="119"/>
      <c r="E599" s="120"/>
      <c r="F599" s="120"/>
      <c r="G599" s="120"/>
      <c r="H599" s="120"/>
      <c r="I599" s="120"/>
      <c r="J599" s="120"/>
      <c r="K599" s="120"/>
    </row>
    <row r="600" spans="2:11">
      <c r="B600" s="119"/>
      <c r="C600" s="119"/>
      <c r="D600" s="119"/>
      <c r="E600" s="120"/>
      <c r="F600" s="120"/>
      <c r="G600" s="120"/>
      <c r="H600" s="120"/>
      <c r="I600" s="120"/>
      <c r="J600" s="120"/>
      <c r="K600" s="120"/>
    </row>
    <row r="601" spans="2:11">
      <c r="B601" s="119"/>
      <c r="C601" s="119"/>
      <c r="D601" s="119"/>
      <c r="E601" s="120"/>
      <c r="F601" s="120"/>
      <c r="G601" s="120"/>
      <c r="H601" s="120"/>
      <c r="I601" s="120"/>
      <c r="J601" s="120"/>
      <c r="K601" s="120"/>
    </row>
    <row r="602" spans="2:11">
      <c r="B602" s="119"/>
      <c r="C602" s="119"/>
      <c r="D602" s="119"/>
      <c r="E602" s="120"/>
      <c r="F602" s="120"/>
      <c r="G602" s="120"/>
      <c r="H602" s="120"/>
      <c r="I602" s="120"/>
      <c r="J602" s="120"/>
      <c r="K602" s="120"/>
    </row>
    <row r="603" spans="2:11">
      <c r="B603" s="119"/>
      <c r="C603" s="119"/>
      <c r="D603" s="119"/>
      <c r="E603" s="120"/>
      <c r="F603" s="120"/>
      <c r="G603" s="120"/>
      <c r="H603" s="120"/>
      <c r="I603" s="120"/>
      <c r="J603" s="120"/>
      <c r="K603" s="120"/>
    </row>
    <row r="604" spans="2:11">
      <c r="B604" s="119"/>
      <c r="C604" s="119"/>
      <c r="D604" s="119"/>
      <c r="E604" s="120"/>
      <c r="F604" s="120"/>
      <c r="G604" s="120"/>
      <c r="H604" s="120"/>
      <c r="I604" s="120"/>
      <c r="J604" s="120"/>
      <c r="K604" s="120"/>
    </row>
    <row r="605" spans="2:11">
      <c r="B605" s="119"/>
      <c r="C605" s="119"/>
      <c r="D605" s="119"/>
      <c r="E605" s="120"/>
      <c r="F605" s="120"/>
      <c r="G605" s="120"/>
      <c r="H605" s="120"/>
      <c r="I605" s="120"/>
      <c r="J605" s="120"/>
      <c r="K605" s="120"/>
    </row>
    <row r="606" spans="2:11">
      <c r="B606" s="119"/>
      <c r="C606" s="119"/>
      <c r="D606" s="119"/>
      <c r="E606" s="120"/>
      <c r="F606" s="120"/>
      <c r="G606" s="120"/>
      <c r="H606" s="120"/>
      <c r="I606" s="120"/>
      <c r="J606" s="120"/>
      <c r="K606" s="120"/>
    </row>
    <row r="607" spans="2:11">
      <c r="B607" s="119"/>
      <c r="C607" s="119"/>
      <c r="D607" s="119"/>
      <c r="E607" s="120"/>
      <c r="F607" s="120"/>
      <c r="G607" s="120"/>
      <c r="H607" s="120"/>
      <c r="I607" s="120"/>
      <c r="J607" s="120"/>
      <c r="K607" s="120"/>
    </row>
    <row r="608" spans="2:11">
      <c r="B608" s="119"/>
      <c r="C608" s="119"/>
      <c r="D608" s="119"/>
      <c r="E608" s="120"/>
      <c r="F608" s="120"/>
      <c r="G608" s="120"/>
      <c r="H608" s="120"/>
      <c r="I608" s="120"/>
      <c r="J608" s="120"/>
      <c r="K608" s="120"/>
    </row>
    <row r="609" spans="2:11">
      <c r="B609" s="119"/>
      <c r="C609" s="119"/>
      <c r="D609" s="119"/>
      <c r="E609" s="120"/>
      <c r="F609" s="120"/>
      <c r="G609" s="120"/>
      <c r="H609" s="120"/>
      <c r="I609" s="120"/>
      <c r="J609" s="120"/>
      <c r="K609" s="120"/>
    </row>
    <row r="610" spans="2:11">
      <c r="B610" s="119"/>
      <c r="C610" s="119"/>
      <c r="D610" s="119"/>
      <c r="E610" s="120"/>
      <c r="F610" s="120"/>
      <c r="G610" s="120"/>
      <c r="H610" s="120"/>
      <c r="I610" s="120"/>
      <c r="J610" s="120"/>
      <c r="K610" s="120"/>
    </row>
    <row r="611" spans="2:11">
      <c r="B611" s="119"/>
      <c r="C611" s="119"/>
      <c r="D611" s="119"/>
      <c r="E611" s="120"/>
      <c r="F611" s="120"/>
      <c r="G611" s="120"/>
      <c r="H611" s="120"/>
      <c r="I611" s="120"/>
      <c r="J611" s="120"/>
      <c r="K611" s="120"/>
    </row>
    <row r="612" spans="2:11">
      <c r="B612" s="119"/>
      <c r="C612" s="119"/>
      <c r="D612" s="119"/>
      <c r="E612" s="120"/>
      <c r="F612" s="120"/>
      <c r="G612" s="120"/>
      <c r="H612" s="120"/>
      <c r="I612" s="120"/>
      <c r="J612" s="120"/>
      <c r="K612" s="120"/>
    </row>
    <row r="613" spans="2:11">
      <c r="B613" s="119"/>
      <c r="C613" s="119"/>
      <c r="D613" s="119"/>
      <c r="E613" s="120"/>
      <c r="F613" s="120"/>
      <c r="G613" s="120"/>
      <c r="H613" s="120"/>
      <c r="I613" s="120"/>
      <c r="J613" s="120"/>
      <c r="K613" s="120"/>
    </row>
    <row r="614" spans="2:11">
      <c r="B614" s="119"/>
      <c r="C614" s="119"/>
      <c r="D614" s="119"/>
      <c r="E614" s="120"/>
      <c r="F614" s="120"/>
      <c r="G614" s="120"/>
      <c r="H614" s="120"/>
      <c r="I614" s="120"/>
      <c r="J614" s="120"/>
      <c r="K614" s="120"/>
    </row>
    <row r="615" spans="2:11">
      <c r="B615" s="119"/>
      <c r="C615" s="119"/>
      <c r="D615" s="119"/>
      <c r="E615" s="120"/>
      <c r="F615" s="120"/>
      <c r="G615" s="120"/>
      <c r="H615" s="120"/>
      <c r="I615" s="120"/>
      <c r="J615" s="120"/>
      <c r="K615" s="120"/>
    </row>
    <row r="616" spans="2:11">
      <c r="B616" s="119"/>
      <c r="C616" s="119"/>
      <c r="D616" s="119"/>
      <c r="E616" s="120"/>
      <c r="F616" s="120"/>
      <c r="G616" s="120"/>
      <c r="H616" s="120"/>
      <c r="I616" s="120"/>
      <c r="J616" s="120"/>
      <c r="K616" s="120"/>
    </row>
    <row r="617" spans="2:11">
      <c r="B617" s="119"/>
      <c r="C617" s="119"/>
      <c r="D617" s="119"/>
      <c r="E617" s="120"/>
      <c r="F617" s="120"/>
      <c r="G617" s="120"/>
      <c r="H617" s="120"/>
      <c r="I617" s="120"/>
      <c r="J617" s="120"/>
      <c r="K617" s="120"/>
    </row>
    <row r="618" spans="2:11">
      <c r="B618" s="119"/>
      <c r="C618" s="119"/>
      <c r="D618" s="119"/>
      <c r="E618" s="120"/>
      <c r="F618" s="120"/>
      <c r="G618" s="120"/>
      <c r="H618" s="120"/>
      <c r="I618" s="120"/>
      <c r="J618" s="120"/>
      <c r="K618" s="120"/>
    </row>
    <row r="619" spans="2:11">
      <c r="B619" s="119"/>
      <c r="C619" s="119"/>
      <c r="D619" s="119"/>
      <c r="E619" s="120"/>
      <c r="F619" s="120"/>
      <c r="G619" s="120"/>
      <c r="H619" s="120"/>
      <c r="I619" s="120"/>
      <c r="J619" s="120"/>
      <c r="K619" s="120"/>
    </row>
    <row r="620" spans="2:11">
      <c r="B620" s="119"/>
      <c r="C620" s="119"/>
      <c r="D620" s="119"/>
      <c r="E620" s="120"/>
      <c r="F620" s="120"/>
      <c r="G620" s="120"/>
      <c r="H620" s="120"/>
      <c r="I620" s="120"/>
      <c r="J620" s="120"/>
      <c r="K620" s="120"/>
    </row>
    <row r="621" spans="2:11">
      <c r="B621" s="119"/>
      <c r="C621" s="119"/>
      <c r="D621" s="119"/>
      <c r="E621" s="120"/>
      <c r="F621" s="120"/>
      <c r="G621" s="120"/>
      <c r="H621" s="120"/>
      <c r="I621" s="120"/>
      <c r="J621" s="120"/>
      <c r="K621" s="120"/>
    </row>
    <row r="622" spans="2:11">
      <c r="B622" s="119"/>
      <c r="C622" s="119"/>
      <c r="D622" s="119"/>
      <c r="E622" s="120"/>
      <c r="F622" s="120"/>
      <c r="G622" s="120"/>
      <c r="H622" s="120"/>
      <c r="I622" s="120"/>
      <c r="J622" s="120"/>
      <c r="K622" s="120"/>
    </row>
    <row r="623" spans="2:11">
      <c r="B623" s="119"/>
      <c r="C623" s="119"/>
      <c r="D623" s="119"/>
      <c r="E623" s="120"/>
      <c r="F623" s="120"/>
      <c r="G623" s="120"/>
      <c r="H623" s="120"/>
      <c r="I623" s="120"/>
      <c r="J623" s="120"/>
      <c r="K623" s="120"/>
    </row>
    <row r="624" spans="2:11">
      <c r="B624" s="119"/>
      <c r="C624" s="119"/>
      <c r="D624" s="119"/>
      <c r="E624" s="120"/>
      <c r="F624" s="120"/>
      <c r="G624" s="120"/>
      <c r="H624" s="120"/>
      <c r="I624" s="120"/>
      <c r="J624" s="120"/>
      <c r="K624" s="120"/>
    </row>
    <row r="625" spans="2:11">
      <c r="B625" s="119"/>
      <c r="C625" s="119"/>
      <c r="D625" s="119"/>
      <c r="E625" s="120"/>
      <c r="F625" s="120"/>
      <c r="G625" s="120"/>
      <c r="H625" s="120"/>
      <c r="I625" s="120"/>
      <c r="J625" s="120"/>
      <c r="K625" s="120"/>
    </row>
    <row r="626" spans="2:11">
      <c r="B626" s="119"/>
      <c r="C626" s="119"/>
      <c r="D626" s="119"/>
      <c r="E626" s="120"/>
      <c r="F626" s="120"/>
      <c r="G626" s="120"/>
      <c r="H626" s="120"/>
      <c r="I626" s="120"/>
      <c r="J626" s="120"/>
      <c r="K626" s="120"/>
    </row>
    <row r="627" spans="2:11">
      <c r="B627" s="119"/>
      <c r="C627" s="119"/>
      <c r="D627" s="119"/>
      <c r="E627" s="120"/>
      <c r="F627" s="120"/>
      <c r="G627" s="120"/>
      <c r="H627" s="120"/>
      <c r="I627" s="120"/>
      <c r="J627" s="120"/>
      <c r="K627" s="120"/>
    </row>
    <row r="628" spans="2:11">
      <c r="B628" s="119"/>
      <c r="C628" s="119"/>
      <c r="D628" s="119"/>
      <c r="E628" s="120"/>
      <c r="F628" s="120"/>
      <c r="G628" s="120"/>
      <c r="H628" s="120"/>
      <c r="I628" s="120"/>
      <c r="J628" s="120"/>
      <c r="K628" s="120"/>
    </row>
    <row r="629" spans="2:11">
      <c r="B629" s="119"/>
      <c r="C629" s="119"/>
      <c r="D629" s="119"/>
      <c r="E629" s="120"/>
      <c r="F629" s="120"/>
      <c r="G629" s="120"/>
      <c r="H629" s="120"/>
      <c r="I629" s="120"/>
      <c r="J629" s="120"/>
      <c r="K629" s="120"/>
    </row>
    <row r="630" spans="2:11">
      <c r="B630" s="119"/>
      <c r="C630" s="119"/>
      <c r="D630" s="119"/>
      <c r="E630" s="120"/>
      <c r="F630" s="120"/>
      <c r="G630" s="120"/>
      <c r="H630" s="120"/>
      <c r="I630" s="120"/>
      <c r="J630" s="120"/>
      <c r="K630" s="120"/>
    </row>
    <row r="631" spans="2:11">
      <c r="B631" s="119"/>
      <c r="C631" s="119"/>
      <c r="D631" s="119"/>
      <c r="E631" s="120"/>
      <c r="F631" s="120"/>
      <c r="G631" s="120"/>
      <c r="H631" s="120"/>
      <c r="I631" s="120"/>
      <c r="J631" s="120"/>
      <c r="K631" s="120"/>
    </row>
    <row r="632" spans="2:11">
      <c r="B632" s="119"/>
      <c r="C632" s="119"/>
      <c r="D632" s="119"/>
      <c r="E632" s="120"/>
      <c r="F632" s="120"/>
      <c r="G632" s="120"/>
      <c r="H632" s="120"/>
      <c r="I632" s="120"/>
      <c r="J632" s="120"/>
      <c r="K632" s="120"/>
    </row>
    <row r="633" spans="2:11">
      <c r="B633" s="119"/>
      <c r="C633" s="119"/>
      <c r="D633" s="119"/>
      <c r="E633" s="120"/>
      <c r="F633" s="120"/>
      <c r="G633" s="120"/>
      <c r="H633" s="120"/>
      <c r="I633" s="120"/>
      <c r="J633" s="120"/>
      <c r="K633" s="120"/>
    </row>
    <row r="634" spans="2:11">
      <c r="B634" s="119"/>
      <c r="C634" s="119"/>
      <c r="D634" s="119"/>
      <c r="E634" s="120"/>
      <c r="F634" s="120"/>
      <c r="G634" s="120"/>
      <c r="H634" s="120"/>
      <c r="I634" s="120"/>
      <c r="J634" s="120"/>
      <c r="K634" s="120"/>
    </row>
    <row r="635" spans="2:11">
      <c r="B635" s="119"/>
      <c r="C635" s="119"/>
      <c r="D635" s="119"/>
      <c r="E635" s="120"/>
      <c r="F635" s="120"/>
      <c r="G635" s="120"/>
      <c r="H635" s="120"/>
      <c r="I635" s="120"/>
      <c r="J635" s="120"/>
      <c r="K635" s="120"/>
    </row>
    <row r="636" spans="2:11">
      <c r="B636" s="119"/>
      <c r="C636" s="119"/>
      <c r="D636" s="119"/>
      <c r="E636" s="120"/>
      <c r="F636" s="120"/>
      <c r="G636" s="120"/>
      <c r="H636" s="120"/>
      <c r="I636" s="120"/>
      <c r="J636" s="120"/>
      <c r="K636" s="120"/>
    </row>
    <row r="637" spans="2:11">
      <c r="B637" s="119"/>
      <c r="C637" s="119"/>
      <c r="D637" s="119"/>
      <c r="E637" s="120"/>
      <c r="F637" s="120"/>
      <c r="G637" s="120"/>
      <c r="H637" s="120"/>
      <c r="I637" s="120"/>
      <c r="J637" s="120"/>
      <c r="K637" s="120"/>
    </row>
    <row r="638" spans="2:11">
      <c r="B638" s="119"/>
      <c r="C638" s="119"/>
      <c r="D638" s="119"/>
      <c r="E638" s="120"/>
      <c r="F638" s="120"/>
      <c r="G638" s="120"/>
      <c r="H638" s="120"/>
      <c r="I638" s="120"/>
      <c r="J638" s="120"/>
      <c r="K638" s="120"/>
    </row>
    <row r="639" spans="2:11">
      <c r="B639" s="119"/>
      <c r="C639" s="119"/>
      <c r="D639" s="119"/>
      <c r="E639" s="120"/>
      <c r="F639" s="120"/>
      <c r="G639" s="120"/>
      <c r="H639" s="120"/>
      <c r="I639" s="120"/>
      <c r="J639" s="120"/>
      <c r="K639" s="120"/>
    </row>
    <row r="640" spans="2:11">
      <c r="B640" s="119"/>
      <c r="C640" s="119"/>
      <c r="D640" s="119"/>
      <c r="E640" s="120"/>
      <c r="F640" s="120"/>
      <c r="G640" s="120"/>
      <c r="H640" s="120"/>
      <c r="I640" s="120"/>
      <c r="J640" s="120"/>
      <c r="K640" s="120"/>
    </row>
    <row r="641" spans="2:11">
      <c r="B641" s="119"/>
      <c r="C641" s="119"/>
      <c r="D641" s="119"/>
      <c r="E641" s="120"/>
      <c r="F641" s="120"/>
      <c r="G641" s="120"/>
      <c r="H641" s="120"/>
      <c r="I641" s="120"/>
      <c r="J641" s="120"/>
      <c r="K641" s="120"/>
    </row>
    <row r="642" spans="2:11">
      <c r="B642" s="119"/>
      <c r="C642" s="119"/>
      <c r="D642" s="119"/>
      <c r="E642" s="120"/>
      <c r="F642" s="120"/>
      <c r="G642" s="120"/>
      <c r="H642" s="120"/>
      <c r="I642" s="120"/>
      <c r="J642" s="120"/>
      <c r="K642" s="120"/>
    </row>
    <row r="643" spans="2:11">
      <c r="B643" s="119"/>
      <c r="C643" s="119"/>
      <c r="D643" s="119"/>
      <c r="E643" s="120"/>
      <c r="F643" s="120"/>
      <c r="G643" s="120"/>
      <c r="H643" s="120"/>
      <c r="I643" s="120"/>
      <c r="J643" s="120"/>
      <c r="K643" s="120"/>
    </row>
    <row r="644" spans="2:11">
      <c r="B644" s="119"/>
      <c r="C644" s="119"/>
      <c r="D644" s="119"/>
      <c r="E644" s="120"/>
      <c r="F644" s="120"/>
      <c r="G644" s="120"/>
      <c r="H644" s="120"/>
      <c r="I644" s="120"/>
      <c r="J644" s="120"/>
      <c r="K644" s="120"/>
    </row>
    <row r="645" spans="2:11">
      <c r="B645" s="119"/>
      <c r="C645" s="119"/>
      <c r="D645" s="119"/>
      <c r="E645" s="120"/>
      <c r="F645" s="120"/>
      <c r="G645" s="120"/>
      <c r="H645" s="120"/>
      <c r="I645" s="120"/>
      <c r="J645" s="120"/>
      <c r="K645" s="120"/>
    </row>
    <row r="646" spans="2:11">
      <c r="B646" s="119"/>
      <c r="C646" s="119"/>
      <c r="D646" s="119"/>
      <c r="E646" s="120"/>
      <c r="F646" s="120"/>
      <c r="G646" s="120"/>
      <c r="H646" s="120"/>
      <c r="I646" s="120"/>
      <c r="J646" s="120"/>
      <c r="K646" s="120"/>
    </row>
    <row r="647" spans="2:11">
      <c r="B647" s="119"/>
      <c r="C647" s="119"/>
      <c r="D647" s="119"/>
      <c r="E647" s="120"/>
      <c r="F647" s="120"/>
      <c r="G647" s="120"/>
      <c r="H647" s="120"/>
      <c r="I647" s="120"/>
      <c r="J647" s="120"/>
      <c r="K647" s="120"/>
    </row>
    <row r="648" spans="2:11">
      <c r="B648" s="119"/>
      <c r="C648" s="119"/>
      <c r="D648" s="119"/>
      <c r="E648" s="120"/>
      <c r="F648" s="120"/>
      <c r="G648" s="120"/>
      <c r="H648" s="120"/>
      <c r="I648" s="120"/>
      <c r="J648" s="120"/>
      <c r="K648" s="120"/>
    </row>
    <row r="649" spans="2:11">
      <c r="B649" s="119"/>
      <c r="C649" s="119"/>
      <c r="D649" s="119"/>
      <c r="E649" s="120"/>
      <c r="F649" s="120"/>
      <c r="G649" s="120"/>
      <c r="H649" s="120"/>
      <c r="I649" s="120"/>
      <c r="J649" s="120"/>
      <c r="K649" s="120"/>
    </row>
    <row r="650" spans="2:11">
      <c r="B650" s="119"/>
      <c r="C650" s="119"/>
      <c r="D650" s="119"/>
      <c r="E650" s="120"/>
      <c r="F650" s="120"/>
      <c r="G650" s="120"/>
      <c r="H650" s="120"/>
      <c r="I650" s="120"/>
      <c r="J650" s="120"/>
      <c r="K650" s="120"/>
    </row>
    <row r="651" spans="2:11">
      <c r="B651" s="119"/>
      <c r="C651" s="119"/>
      <c r="D651" s="119"/>
      <c r="E651" s="120"/>
      <c r="F651" s="120"/>
      <c r="G651" s="120"/>
      <c r="H651" s="120"/>
      <c r="I651" s="120"/>
      <c r="J651" s="120"/>
      <c r="K651" s="120"/>
    </row>
    <row r="652" spans="2:11">
      <c r="B652" s="119"/>
      <c r="C652" s="119"/>
      <c r="D652" s="119"/>
      <c r="E652" s="120"/>
      <c r="F652" s="120"/>
      <c r="G652" s="120"/>
      <c r="H652" s="120"/>
      <c r="I652" s="120"/>
      <c r="J652" s="120"/>
      <c r="K652" s="120"/>
    </row>
    <row r="653" spans="2:11">
      <c r="B653" s="119"/>
      <c r="C653" s="119"/>
      <c r="D653" s="119"/>
      <c r="E653" s="120"/>
      <c r="F653" s="120"/>
      <c r="G653" s="120"/>
      <c r="H653" s="120"/>
      <c r="I653" s="120"/>
      <c r="J653" s="120"/>
      <c r="K653" s="120"/>
    </row>
    <row r="654" spans="2:11">
      <c r="B654" s="119"/>
      <c r="C654" s="119"/>
      <c r="D654" s="119"/>
      <c r="E654" s="120"/>
      <c r="F654" s="120"/>
      <c r="G654" s="120"/>
      <c r="H654" s="120"/>
      <c r="I654" s="120"/>
      <c r="J654" s="120"/>
      <c r="K654" s="120"/>
    </row>
    <row r="655" spans="2:11">
      <c r="B655" s="119"/>
      <c r="C655" s="119"/>
      <c r="D655" s="119"/>
      <c r="E655" s="120"/>
      <c r="F655" s="120"/>
      <c r="G655" s="120"/>
      <c r="H655" s="120"/>
      <c r="I655" s="120"/>
      <c r="J655" s="120"/>
      <c r="K655" s="120"/>
    </row>
    <row r="656" spans="2:11">
      <c r="B656" s="119"/>
      <c r="C656" s="119"/>
      <c r="D656" s="119"/>
      <c r="E656" s="120"/>
      <c r="F656" s="120"/>
      <c r="G656" s="120"/>
      <c r="H656" s="120"/>
      <c r="I656" s="120"/>
      <c r="J656" s="120"/>
      <c r="K656" s="120"/>
    </row>
    <row r="657" spans="2:11">
      <c r="B657" s="119"/>
      <c r="C657" s="119"/>
      <c r="D657" s="119"/>
      <c r="E657" s="120"/>
      <c r="F657" s="120"/>
      <c r="G657" s="120"/>
      <c r="H657" s="120"/>
      <c r="I657" s="120"/>
      <c r="J657" s="120"/>
      <c r="K657" s="120"/>
    </row>
    <row r="658" spans="2:11">
      <c r="B658" s="119"/>
      <c r="C658" s="119"/>
      <c r="D658" s="119"/>
      <c r="E658" s="120"/>
      <c r="F658" s="120"/>
      <c r="G658" s="120"/>
      <c r="H658" s="120"/>
      <c r="I658" s="120"/>
      <c r="J658" s="120"/>
      <c r="K658" s="120"/>
    </row>
    <row r="659" spans="2:11">
      <c r="B659" s="119"/>
      <c r="C659" s="119"/>
      <c r="D659" s="119"/>
      <c r="E659" s="120"/>
      <c r="F659" s="120"/>
      <c r="G659" s="120"/>
      <c r="H659" s="120"/>
      <c r="I659" s="120"/>
      <c r="J659" s="120"/>
      <c r="K659" s="120"/>
    </row>
    <row r="660" spans="2:11">
      <c r="B660" s="119"/>
      <c r="C660" s="119"/>
      <c r="D660" s="119"/>
      <c r="E660" s="120"/>
      <c r="F660" s="120"/>
      <c r="G660" s="120"/>
      <c r="H660" s="120"/>
      <c r="I660" s="120"/>
      <c r="J660" s="120"/>
      <c r="K660" s="120"/>
    </row>
    <row r="661" spans="2:11">
      <c r="B661" s="119"/>
      <c r="C661" s="119"/>
      <c r="D661" s="119"/>
      <c r="E661" s="120"/>
      <c r="F661" s="120"/>
      <c r="G661" s="120"/>
      <c r="H661" s="120"/>
      <c r="I661" s="120"/>
      <c r="J661" s="120"/>
      <c r="K661" s="120"/>
    </row>
    <row r="662" spans="2:11">
      <c r="B662" s="119"/>
      <c r="C662" s="119"/>
      <c r="D662" s="119"/>
      <c r="E662" s="120"/>
      <c r="F662" s="120"/>
      <c r="G662" s="120"/>
      <c r="H662" s="120"/>
      <c r="I662" s="120"/>
      <c r="J662" s="120"/>
      <c r="K662" s="120"/>
    </row>
    <row r="663" spans="2:11">
      <c r="B663" s="119"/>
      <c r="C663" s="119"/>
      <c r="D663" s="119"/>
      <c r="E663" s="120"/>
      <c r="F663" s="120"/>
      <c r="G663" s="120"/>
      <c r="H663" s="120"/>
      <c r="I663" s="120"/>
      <c r="J663" s="120"/>
      <c r="K663" s="120"/>
    </row>
    <row r="664" spans="2:11">
      <c r="B664" s="119"/>
      <c r="C664" s="119"/>
      <c r="D664" s="119"/>
      <c r="E664" s="120"/>
      <c r="F664" s="120"/>
      <c r="G664" s="120"/>
      <c r="H664" s="120"/>
      <c r="I664" s="120"/>
      <c r="J664" s="120"/>
      <c r="K664" s="120"/>
    </row>
    <row r="665" spans="2:11">
      <c r="B665" s="119"/>
      <c r="C665" s="119"/>
      <c r="D665" s="119"/>
      <c r="E665" s="120"/>
      <c r="F665" s="120"/>
      <c r="G665" s="120"/>
      <c r="H665" s="120"/>
      <c r="I665" s="120"/>
      <c r="J665" s="120"/>
      <c r="K665" s="120"/>
    </row>
    <row r="666" spans="2:11">
      <c r="B666" s="119"/>
      <c r="C666" s="119"/>
      <c r="D666" s="119"/>
      <c r="E666" s="120"/>
      <c r="F666" s="120"/>
      <c r="G666" s="120"/>
      <c r="H666" s="120"/>
      <c r="I666" s="120"/>
      <c r="J666" s="120"/>
      <c r="K666" s="120"/>
    </row>
    <row r="667" spans="2:11">
      <c r="B667" s="119"/>
      <c r="C667" s="119"/>
      <c r="D667" s="119"/>
      <c r="E667" s="120"/>
      <c r="F667" s="120"/>
      <c r="G667" s="120"/>
      <c r="H667" s="120"/>
      <c r="I667" s="120"/>
      <c r="J667" s="120"/>
      <c r="K667" s="120"/>
    </row>
    <row r="668" spans="2:11">
      <c r="B668" s="119"/>
      <c r="C668" s="119"/>
      <c r="D668" s="119"/>
      <c r="E668" s="120"/>
      <c r="F668" s="120"/>
      <c r="G668" s="120"/>
      <c r="H668" s="120"/>
      <c r="I668" s="120"/>
      <c r="J668" s="120"/>
      <c r="K668" s="120"/>
    </row>
    <row r="669" spans="2:11">
      <c r="B669" s="119"/>
      <c r="C669" s="119"/>
      <c r="D669" s="119"/>
      <c r="E669" s="120"/>
      <c r="F669" s="120"/>
      <c r="G669" s="120"/>
      <c r="H669" s="120"/>
      <c r="I669" s="120"/>
      <c r="J669" s="120"/>
      <c r="K669" s="120"/>
    </row>
    <row r="670" spans="2:11">
      <c r="B670" s="119"/>
      <c r="C670" s="119"/>
      <c r="D670" s="119"/>
      <c r="E670" s="120"/>
      <c r="F670" s="120"/>
      <c r="G670" s="120"/>
      <c r="H670" s="120"/>
      <c r="I670" s="120"/>
      <c r="J670" s="120"/>
      <c r="K670" s="120"/>
    </row>
    <row r="671" spans="2:11">
      <c r="B671" s="119"/>
      <c r="C671" s="119"/>
      <c r="D671" s="119"/>
      <c r="E671" s="120"/>
      <c r="F671" s="120"/>
      <c r="G671" s="120"/>
      <c r="H671" s="120"/>
      <c r="I671" s="120"/>
      <c r="J671" s="120"/>
      <c r="K671" s="120"/>
    </row>
    <row r="672" spans="2:11">
      <c r="B672" s="119"/>
      <c r="C672" s="119"/>
      <c r="D672" s="119"/>
      <c r="E672" s="120"/>
      <c r="F672" s="120"/>
      <c r="G672" s="120"/>
      <c r="H672" s="120"/>
      <c r="I672" s="120"/>
      <c r="J672" s="120"/>
      <c r="K672" s="120"/>
    </row>
    <row r="673" spans="2:11">
      <c r="B673" s="119"/>
      <c r="C673" s="119"/>
      <c r="D673" s="119"/>
      <c r="E673" s="120"/>
      <c r="F673" s="120"/>
      <c r="G673" s="120"/>
      <c r="H673" s="120"/>
      <c r="I673" s="120"/>
      <c r="J673" s="120"/>
      <c r="K673" s="120"/>
    </row>
    <row r="674" spans="2:11">
      <c r="B674" s="119"/>
      <c r="C674" s="119"/>
      <c r="D674" s="119"/>
      <c r="E674" s="120"/>
      <c r="F674" s="120"/>
      <c r="G674" s="120"/>
      <c r="H674" s="120"/>
      <c r="I674" s="120"/>
      <c r="J674" s="120"/>
      <c r="K674" s="120"/>
    </row>
    <row r="675" spans="2:11">
      <c r="B675" s="119"/>
      <c r="C675" s="119"/>
      <c r="D675" s="119"/>
      <c r="E675" s="120"/>
      <c r="F675" s="120"/>
      <c r="G675" s="120"/>
      <c r="H675" s="120"/>
      <c r="I675" s="120"/>
      <c r="J675" s="120"/>
      <c r="K675" s="120"/>
    </row>
    <row r="676" spans="2:11">
      <c r="B676" s="119"/>
      <c r="C676" s="119"/>
      <c r="D676" s="119"/>
      <c r="E676" s="120"/>
      <c r="F676" s="120"/>
      <c r="G676" s="120"/>
      <c r="H676" s="120"/>
      <c r="I676" s="120"/>
      <c r="J676" s="120"/>
      <c r="K676" s="120"/>
    </row>
    <row r="677" spans="2:11">
      <c r="B677" s="119"/>
      <c r="C677" s="119"/>
      <c r="D677" s="119"/>
      <c r="E677" s="120"/>
      <c r="F677" s="120"/>
      <c r="G677" s="120"/>
      <c r="H677" s="120"/>
      <c r="I677" s="120"/>
      <c r="J677" s="120"/>
      <c r="K677" s="120"/>
    </row>
    <row r="678" spans="2:11">
      <c r="B678" s="119"/>
      <c r="C678" s="119"/>
      <c r="D678" s="119"/>
      <c r="E678" s="120"/>
      <c r="F678" s="120"/>
      <c r="G678" s="120"/>
      <c r="H678" s="120"/>
      <c r="I678" s="120"/>
      <c r="J678" s="120"/>
      <c r="K678" s="120"/>
    </row>
    <row r="679" spans="2:11">
      <c r="B679" s="119"/>
      <c r="C679" s="119"/>
      <c r="D679" s="119"/>
      <c r="E679" s="120"/>
      <c r="F679" s="120"/>
      <c r="G679" s="120"/>
      <c r="H679" s="120"/>
      <c r="I679" s="120"/>
      <c r="J679" s="120"/>
      <c r="K679" s="120"/>
    </row>
    <row r="680" spans="2:11">
      <c r="B680" s="119"/>
      <c r="C680" s="119"/>
      <c r="D680" s="119"/>
      <c r="E680" s="120"/>
      <c r="F680" s="120"/>
      <c r="G680" s="120"/>
      <c r="H680" s="120"/>
      <c r="I680" s="120"/>
      <c r="J680" s="120"/>
      <c r="K680" s="120"/>
    </row>
    <row r="681" spans="2:11">
      <c r="B681" s="119"/>
      <c r="C681" s="119"/>
      <c r="D681" s="119"/>
      <c r="E681" s="120"/>
      <c r="F681" s="120"/>
      <c r="G681" s="120"/>
      <c r="H681" s="120"/>
      <c r="I681" s="120"/>
      <c r="J681" s="120"/>
      <c r="K681" s="120"/>
    </row>
    <row r="682" spans="2:11">
      <c r="B682" s="119"/>
      <c r="C682" s="119"/>
      <c r="D682" s="119"/>
      <c r="E682" s="120"/>
      <c r="F682" s="120"/>
      <c r="G682" s="120"/>
      <c r="H682" s="120"/>
      <c r="I682" s="120"/>
      <c r="J682" s="120"/>
      <c r="K682" s="120"/>
    </row>
    <row r="683" spans="2:11">
      <c r="B683" s="119"/>
      <c r="C683" s="119"/>
      <c r="D683" s="119"/>
      <c r="E683" s="120"/>
      <c r="F683" s="120"/>
      <c r="G683" s="120"/>
      <c r="H683" s="120"/>
      <c r="I683" s="120"/>
      <c r="J683" s="120"/>
      <c r="K683" s="120"/>
    </row>
    <row r="684" spans="2:11">
      <c r="B684" s="119"/>
      <c r="C684" s="119"/>
      <c r="D684" s="119"/>
      <c r="E684" s="120"/>
      <c r="F684" s="120"/>
      <c r="G684" s="120"/>
      <c r="H684" s="120"/>
      <c r="I684" s="120"/>
      <c r="J684" s="120"/>
      <c r="K684" s="120"/>
    </row>
    <row r="685" spans="2:11">
      <c r="B685" s="119"/>
      <c r="C685" s="119"/>
      <c r="D685" s="119"/>
      <c r="E685" s="120"/>
      <c r="F685" s="120"/>
      <c r="G685" s="120"/>
      <c r="H685" s="120"/>
      <c r="I685" s="120"/>
      <c r="J685" s="120"/>
      <c r="K685" s="120"/>
    </row>
    <row r="686" spans="2:11">
      <c r="B686" s="119"/>
      <c r="C686" s="119"/>
      <c r="D686" s="119"/>
      <c r="E686" s="120"/>
      <c r="F686" s="120"/>
      <c r="G686" s="120"/>
      <c r="H686" s="120"/>
      <c r="I686" s="120"/>
      <c r="J686" s="120"/>
      <c r="K686" s="120"/>
    </row>
    <row r="687" spans="2:11">
      <c r="B687" s="119"/>
      <c r="C687" s="119"/>
      <c r="D687" s="119"/>
      <c r="E687" s="120"/>
      <c r="F687" s="120"/>
      <c r="G687" s="120"/>
      <c r="H687" s="120"/>
      <c r="I687" s="120"/>
      <c r="J687" s="120"/>
      <c r="K687" s="120"/>
    </row>
    <row r="688" spans="2:11">
      <c r="B688" s="119"/>
      <c r="C688" s="119"/>
      <c r="D688" s="119"/>
      <c r="E688" s="120"/>
      <c r="F688" s="120"/>
      <c r="G688" s="120"/>
      <c r="H688" s="120"/>
      <c r="I688" s="120"/>
      <c r="J688" s="120"/>
      <c r="K688" s="120"/>
    </row>
    <row r="689" spans="2:11">
      <c r="B689" s="119"/>
      <c r="C689" s="119"/>
      <c r="D689" s="119"/>
      <c r="E689" s="120"/>
      <c r="F689" s="120"/>
      <c r="G689" s="120"/>
      <c r="H689" s="120"/>
      <c r="I689" s="120"/>
      <c r="J689" s="120"/>
      <c r="K689" s="120"/>
    </row>
    <row r="690" spans="2:11">
      <c r="B690" s="119"/>
      <c r="C690" s="119"/>
      <c r="D690" s="119"/>
      <c r="E690" s="120"/>
      <c r="F690" s="120"/>
      <c r="G690" s="120"/>
      <c r="H690" s="120"/>
      <c r="I690" s="120"/>
      <c r="J690" s="120"/>
      <c r="K690" s="120"/>
    </row>
    <row r="691" spans="2:11">
      <c r="B691" s="119"/>
      <c r="C691" s="119"/>
      <c r="D691" s="119"/>
      <c r="E691" s="120"/>
      <c r="F691" s="120"/>
      <c r="G691" s="120"/>
      <c r="H691" s="120"/>
      <c r="I691" s="120"/>
      <c r="J691" s="120"/>
      <c r="K691" s="120"/>
    </row>
    <row r="692" spans="2:11">
      <c r="B692" s="119"/>
      <c r="C692" s="119"/>
      <c r="D692" s="119"/>
      <c r="E692" s="120"/>
      <c r="F692" s="120"/>
      <c r="G692" s="120"/>
      <c r="H692" s="120"/>
      <c r="I692" s="120"/>
      <c r="J692" s="120"/>
      <c r="K692" s="120"/>
    </row>
    <row r="693" spans="2:11">
      <c r="B693" s="119"/>
      <c r="C693" s="119"/>
      <c r="D693" s="119"/>
      <c r="E693" s="120"/>
      <c r="F693" s="120"/>
      <c r="G693" s="120"/>
      <c r="H693" s="120"/>
      <c r="I693" s="120"/>
      <c r="J693" s="120"/>
      <c r="K693" s="120"/>
    </row>
    <row r="694" spans="2:11">
      <c r="B694" s="119"/>
      <c r="C694" s="119"/>
      <c r="D694" s="119"/>
      <c r="E694" s="120"/>
      <c r="F694" s="120"/>
      <c r="G694" s="120"/>
      <c r="H694" s="120"/>
      <c r="I694" s="120"/>
      <c r="J694" s="120"/>
      <c r="K694" s="120"/>
    </row>
    <row r="695" spans="2:11">
      <c r="B695" s="119"/>
      <c r="C695" s="119"/>
      <c r="D695" s="119"/>
      <c r="E695" s="120"/>
      <c r="F695" s="120"/>
      <c r="G695" s="120"/>
      <c r="H695" s="120"/>
      <c r="I695" s="120"/>
      <c r="J695" s="120"/>
      <c r="K695" s="120"/>
    </row>
    <row r="696" spans="2:11">
      <c r="B696" s="119"/>
      <c r="C696" s="119"/>
      <c r="D696" s="119"/>
      <c r="E696" s="120"/>
      <c r="F696" s="120"/>
      <c r="G696" s="120"/>
      <c r="H696" s="120"/>
      <c r="I696" s="120"/>
      <c r="J696" s="120"/>
      <c r="K696" s="120"/>
    </row>
    <row r="697" spans="2:11">
      <c r="B697" s="119"/>
      <c r="C697" s="119"/>
      <c r="D697" s="119"/>
      <c r="E697" s="120"/>
      <c r="F697" s="120"/>
      <c r="G697" s="120"/>
      <c r="H697" s="120"/>
      <c r="I697" s="120"/>
      <c r="J697" s="120"/>
      <c r="K697" s="120"/>
    </row>
    <row r="698" spans="2:11">
      <c r="B698" s="119"/>
      <c r="C698" s="119"/>
      <c r="D698" s="119"/>
      <c r="E698" s="120"/>
      <c r="F698" s="120"/>
      <c r="G698" s="120"/>
      <c r="H698" s="120"/>
      <c r="I698" s="120"/>
      <c r="J698" s="120"/>
      <c r="K698" s="120"/>
    </row>
    <row r="699" spans="2:11">
      <c r="B699" s="119"/>
      <c r="C699" s="119"/>
      <c r="D699" s="119"/>
      <c r="E699" s="120"/>
      <c r="F699" s="120"/>
      <c r="G699" s="120"/>
      <c r="H699" s="120"/>
      <c r="I699" s="120"/>
      <c r="J699" s="120"/>
      <c r="K699" s="120"/>
    </row>
    <row r="700" spans="2:11">
      <c r="B700" s="119"/>
      <c r="C700" s="119"/>
      <c r="D700" s="119"/>
      <c r="E700" s="120"/>
      <c r="F700" s="120"/>
      <c r="G700" s="120"/>
      <c r="H700" s="120"/>
      <c r="I700" s="120"/>
      <c r="J700" s="120"/>
      <c r="K700" s="120"/>
    </row>
    <row r="701" spans="2:11">
      <c r="B701" s="119"/>
      <c r="C701" s="119"/>
      <c r="D701" s="119"/>
      <c r="E701" s="120"/>
      <c r="F701" s="120"/>
      <c r="G701" s="120"/>
      <c r="H701" s="120"/>
      <c r="I701" s="120"/>
      <c r="J701" s="120"/>
      <c r="K701" s="120"/>
    </row>
    <row r="702" spans="2:11">
      <c r="B702" s="119"/>
      <c r="C702" s="119"/>
      <c r="D702" s="119"/>
      <c r="E702" s="120"/>
      <c r="F702" s="120"/>
      <c r="G702" s="120"/>
      <c r="H702" s="120"/>
      <c r="I702" s="120"/>
      <c r="J702" s="120"/>
      <c r="K702" s="120"/>
    </row>
    <row r="703" spans="2:11">
      <c r="B703" s="119"/>
      <c r="C703" s="119"/>
      <c r="D703" s="119"/>
      <c r="E703" s="120"/>
      <c r="F703" s="120"/>
      <c r="G703" s="120"/>
      <c r="H703" s="120"/>
      <c r="I703" s="120"/>
      <c r="J703" s="120"/>
      <c r="K703" s="120"/>
    </row>
    <row r="704" spans="2:11">
      <c r="B704" s="119"/>
      <c r="C704" s="119"/>
      <c r="D704" s="119"/>
      <c r="E704" s="120"/>
      <c r="F704" s="120"/>
      <c r="G704" s="120"/>
      <c r="H704" s="120"/>
      <c r="I704" s="120"/>
      <c r="J704" s="120"/>
      <c r="K704" s="120"/>
    </row>
    <row r="705" spans="2:11">
      <c r="B705" s="119"/>
      <c r="C705" s="119"/>
      <c r="D705" s="119"/>
      <c r="E705" s="120"/>
      <c r="F705" s="120"/>
      <c r="G705" s="120"/>
      <c r="H705" s="120"/>
      <c r="I705" s="120"/>
      <c r="J705" s="120"/>
      <c r="K705" s="120"/>
    </row>
    <row r="706" spans="2:11">
      <c r="B706" s="119"/>
      <c r="C706" s="119"/>
      <c r="D706" s="119"/>
      <c r="E706" s="120"/>
      <c r="F706" s="120"/>
      <c r="G706" s="120"/>
      <c r="H706" s="120"/>
      <c r="I706" s="120"/>
      <c r="J706" s="120"/>
      <c r="K706" s="120"/>
    </row>
    <row r="707" spans="2:11">
      <c r="B707" s="119"/>
      <c r="C707" s="119"/>
      <c r="D707" s="119"/>
      <c r="E707" s="120"/>
      <c r="F707" s="120"/>
      <c r="G707" s="120"/>
      <c r="H707" s="120"/>
      <c r="I707" s="120"/>
      <c r="J707" s="120"/>
      <c r="K707" s="120"/>
    </row>
    <row r="708" spans="2:11">
      <c r="B708" s="119"/>
      <c r="C708" s="119"/>
      <c r="D708" s="119"/>
      <c r="E708" s="120"/>
      <c r="F708" s="120"/>
      <c r="G708" s="120"/>
      <c r="H708" s="120"/>
      <c r="I708" s="120"/>
      <c r="J708" s="120"/>
      <c r="K708" s="120"/>
    </row>
    <row r="709" spans="2:11">
      <c r="B709" s="119"/>
      <c r="C709" s="119"/>
      <c r="D709" s="119"/>
      <c r="E709" s="120"/>
      <c r="F709" s="120"/>
      <c r="G709" s="120"/>
      <c r="H709" s="120"/>
      <c r="I709" s="120"/>
      <c r="J709" s="120"/>
      <c r="K709" s="120"/>
    </row>
    <row r="710" spans="2:11">
      <c r="B710" s="119"/>
      <c r="C710" s="119"/>
      <c r="D710" s="119"/>
      <c r="E710" s="120"/>
      <c r="F710" s="120"/>
      <c r="G710" s="120"/>
      <c r="H710" s="120"/>
      <c r="I710" s="120"/>
      <c r="J710" s="120"/>
      <c r="K710" s="120"/>
    </row>
    <row r="711" spans="2:11">
      <c r="B711" s="119"/>
      <c r="C711" s="119"/>
      <c r="D711" s="119"/>
      <c r="E711" s="120"/>
      <c r="F711" s="120"/>
      <c r="G711" s="120"/>
      <c r="H711" s="120"/>
      <c r="I711" s="120"/>
      <c r="J711" s="120"/>
      <c r="K711" s="120"/>
    </row>
    <row r="712" spans="2:11">
      <c r="B712" s="119"/>
      <c r="C712" s="119"/>
      <c r="D712" s="119"/>
      <c r="E712" s="120"/>
      <c r="F712" s="120"/>
      <c r="G712" s="120"/>
      <c r="H712" s="120"/>
      <c r="I712" s="120"/>
      <c r="J712" s="120"/>
      <c r="K712" s="120"/>
    </row>
    <row r="713" spans="2:11">
      <c r="B713" s="119"/>
      <c r="C713" s="119"/>
      <c r="D713" s="119"/>
      <c r="E713" s="120"/>
      <c r="F713" s="120"/>
      <c r="G713" s="120"/>
      <c r="H713" s="120"/>
      <c r="I713" s="120"/>
      <c r="J713" s="120"/>
      <c r="K713" s="120"/>
    </row>
    <row r="714" spans="2:11">
      <c r="B714" s="119"/>
      <c r="C714" s="119"/>
      <c r="D714" s="119"/>
      <c r="E714" s="120"/>
      <c r="F714" s="120"/>
      <c r="G714" s="120"/>
      <c r="H714" s="120"/>
      <c r="I714" s="120"/>
      <c r="J714" s="120"/>
      <c r="K714" s="120"/>
    </row>
    <row r="715" spans="2:11">
      <c r="B715" s="119"/>
      <c r="C715" s="119"/>
      <c r="D715" s="119"/>
      <c r="E715" s="120"/>
      <c r="F715" s="120"/>
      <c r="G715" s="120"/>
      <c r="H715" s="120"/>
      <c r="I715" s="120"/>
      <c r="J715" s="120"/>
      <c r="K715" s="120"/>
    </row>
    <row r="716" spans="2:11">
      <c r="B716" s="119"/>
      <c r="C716" s="119"/>
      <c r="D716" s="119"/>
      <c r="E716" s="120"/>
      <c r="F716" s="120"/>
      <c r="G716" s="120"/>
      <c r="H716" s="120"/>
      <c r="I716" s="120"/>
      <c r="J716" s="120"/>
      <c r="K716" s="120"/>
    </row>
    <row r="717" spans="2:11">
      <c r="B717" s="119"/>
      <c r="C717" s="119"/>
      <c r="D717" s="119"/>
      <c r="E717" s="120"/>
      <c r="F717" s="120"/>
      <c r="G717" s="120"/>
      <c r="H717" s="120"/>
      <c r="I717" s="120"/>
      <c r="J717" s="120"/>
      <c r="K717" s="120"/>
    </row>
    <row r="718" spans="2:11">
      <c r="B718" s="119"/>
      <c r="C718" s="119"/>
      <c r="D718" s="119"/>
      <c r="E718" s="120"/>
      <c r="F718" s="120"/>
      <c r="G718" s="120"/>
      <c r="H718" s="120"/>
      <c r="I718" s="120"/>
      <c r="J718" s="120"/>
      <c r="K718" s="120"/>
    </row>
    <row r="719" spans="2:11">
      <c r="B719" s="119"/>
      <c r="C719" s="119"/>
      <c r="D719" s="119"/>
      <c r="E719" s="120"/>
      <c r="F719" s="120"/>
      <c r="G719" s="120"/>
      <c r="H719" s="120"/>
      <c r="I719" s="120"/>
      <c r="J719" s="120"/>
      <c r="K719" s="120"/>
    </row>
    <row r="720" spans="2:11">
      <c r="B720" s="119"/>
      <c r="C720" s="119"/>
      <c r="D720" s="119"/>
      <c r="E720" s="120"/>
      <c r="F720" s="120"/>
      <c r="G720" s="120"/>
      <c r="H720" s="120"/>
      <c r="I720" s="120"/>
      <c r="J720" s="120"/>
      <c r="K720" s="120"/>
    </row>
    <row r="721" spans="2:11">
      <c r="B721" s="119"/>
      <c r="C721" s="119"/>
      <c r="D721" s="119"/>
      <c r="E721" s="120"/>
      <c r="F721" s="120"/>
      <c r="G721" s="120"/>
      <c r="H721" s="120"/>
      <c r="I721" s="120"/>
      <c r="J721" s="120"/>
      <c r="K721" s="120"/>
    </row>
    <row r="722" spans="2:11">
      <c r="B722" s="119"/>
      <c r="C722" s="119"/>
      <c r="D722" s="119"/>
      <c r="E722" s="120"/>
      <c r="F722" s="120"/>
      <c r="G722" s="120"/>
      <c r="H722" s="120"/>
      <c r="I722" s="120"/>
      <c r="J722" s="120"/>
      <c r="K722" s="120"/>
    </row>
    <row r="723" spans="2:11">
      <c r="B723" s="119"/>
      <c r="C723" s="119"/>
      <c r="D723" s="119"/>
      <c r="E723" s="120"/>
      <c r="F723" s="120"/>
      <c r="G723" s="120"/>
      <c r="H723" s="120"/>
      <c r="I723" s="120"/>
      <c r="J723" s="120"/>
      <c r="K723" s="120"/>
    </row>
    <row r="724" spans="2:11">
      <c r="B724" s="119"/>
      <c r="C724" s="119"/>
      <c r="D724" s="119"/>
      <c r="E724" s="120"/>
      <c r="F724" s="120"/>
      <c r="G724" s="120"/>
      <c r="H724" s="120"/>
      <c r="I724" s="120"/>
      <c r="J724" s="120"/>
      <c r="K724" s="120"/>
    </row>
    <row r="725" spans="2:11">
      <c r="B725" s="119"/>
      <c r="C725" s="119"/>
      <c r="D725" s="119"/>
      <c r="E725" s="120"/>
      <c r="F725" s="120"/>
      <c r="G725" s="120"/>
      <c r="H725" s="120"/>
      <c r="I725" s="120"/>
      <c r="J725" s="120"/>
      <c r="K725" s="120"/>
    </row>
    <row r="726" spans="2:11">
      <c r="B726" s="119"/>
      <c r="C726" s="119"/>
      <c r="D726" s="119"/>
      <c r="E726" s="120"/>
      <c r="F726" s="120"/>
      <c r="G726" s="120"/>
      <c r="H726" s="120"/>
      <c r="I726" s="120"/>
      <c r="J726" s="120"/>
      <c r="K726" s="120"/>
    </row>
    <row r="727" spans="2:11">
      <c r="B727" s="119"/>
      <c r="C727" s="119"/>
      <c r="D727" s="119"/>
      <c r="E727" s="120"/>
      <c r="F727" s="120"/>
      <c r="G727" s="120"/>
      <c r="H727" s="120"/>
      <c r="I727" s="120"/>
      <c r="J727" s="120"/>
      <c r="K727" s="120"/>
    </row>
    <row r="728" spans="2:11">
      <c r="B728" s="119"/>
      <c r="C728" s="119"/>
      <c r="D728" s="119"/>
      <c r="E728" s="120"/>
      <c r="F728" s="120"/>
      <c r="G728" s="120"/>
      <c r="H728" s="120"/>
      <c r="I728" s="120"/>
      <c r="J728" s="120"/>
      <c r="K728" s="120"/>
    </row>
    <row r="729" spans="2:11">
      <c r="B729" s="119"/>
      <c r="C729" s="119"/>
      <c r="D729" s="119"/>
      <c r="E729" s="120"/>
      <c r="F729" s="120"/>
      <c r="G729" s="120"/>
      <c r="H729" s="120"/>
      <c r="I729" s="120"/>
      <c r="J729" s="120"/>
      <c r="K729" s="120"/>
    </row>
    <row r="730" spans="2:11">
      <c r="B730" s="119"/>
      <c r="C730" s="119"/>
      <c r="D730" s="119"/>
      <c r="E730" s="120"/>
      <c r="F730" s="120"/>
      <c r="G730" s="120"/>
      <c r="H730" s="120"/>
      <c r="I730" s="120"/>
      <c r="J730" s="120"/>
      <c r="K730" s="120"/>
    </row>
    <row r="731" spans="2:11">
      <c r="B731" s="119"/>
      <c r="C731" s="119"/>
      <c r="D731" s="119"/>
      <c r="E731" s="120"/>
      <c r="F731" s="120"/>
      <c r="G731" s="120"/>
      <c r="H731" s="120"/>
      <c r="I731" s="120"/>
      <c r="J731" s="120"/>
      <c r="K731" s="120"/>
    </row>
    <row r="732" spans="2:11">
      <c r="B732" s="119"/>
      <c r="C732" s="119"/>
      <c r="D732" s="119"/>
      <c r="E732" s="120"/>
      <c r="F732" s="120"/>
      <c r="G732" s="120"/>
      <c r="H732" s="120"/>
      <c r="I732" s="120"/>
      <c r="J732" s="120"/>
      <c r="K732" s="120"/>
    </row>
    <row r="733" spans="2:11">
      <c r="B733" s="119"/>
      <c r="C733" s="119"/>
      <c r="D733" s="119"/>
      <c r="E733" s="120"/>
      <c r="F733" s="120"/>
      <c r="G733" s="120"/>
      <c r="H733" s="120"/>
      <c r="I733" s="120"/>
      <c r="J733" s="120"/>
      <c r="K733" s="120"/>
    </row>
    <row r="734" spans="2:11">
      <c r="B734" s="119"/>
      <c r="C734" s="119"/>
      <c r="D734" s="119"/>
      <c r="E734" s="120"/>
      <c r="F734" s="120"/>
      <c r="G734" s="120"/>
      <c r="H734" s="120"/>
      <c r="I734" s="120"/>
      <c r="J734" s="120"/>
      <c r="K734" s="120"/>
    </row>
    <row r="735" spans="2:11">
      <c r="B735" s="119"/>
      <c r="C735" s="119"/>
      <c r="D735" s="119"/>
      <c r="E735" s="120"/>
      <c r="F735" s="120"/>
      <c r="G735" s="120"/>
      <c r="H735" s="120"/>
      <c r="I735" s="120"/>
      <c r="J735" s="120"/>
      <c r="K735" s="120"/>
    </row>
    <row r="736" spans="2:11">
      <c r="B736" s="119"/>
      <c r="C736" s="119"/>
      <c r="D736" s="119"/>
      <c r="E736" s="120"/>
      <c r="F736" s="120"/>
      <c r="G736" s="120"/>
      <c r="H736" s="120"/>
      <c r="I736" s="120"/>
      <c r="J736" s="120"/>
      <c r="K736" s="120"/>
    </row>
    <row r="737" spans="2:11">
      <c r="B737" s="119"/>
      <c r="C737" s="119"/>
      <c r="D737" s="119"/>
      <c r="E737" s="120"/>
      <c r="F737" s="120"/>
      <c r="G737" s="120"/>
      <c r="H737" s="120"/>
      <c r="I737" s="120"/>
      <c r="J737" s="120"/>
      <c r="K737" s="120"/>
    </row>
    <row r="738" spans="2:11">
      <c r="B738" s="119"/>
      <c r="C738" s="119"/>
      <c r="D738" s="119"/>
      <c r="E738" s="120"/>
      <c r="F738" s="120"/>
      <c r="G738" s="120"/>
      <c r="H738" s="120"/>
      <c r="I738" s="120"/>
      <c r="J738" s="120"/>
      <c r="K738" s="120"/>
    </row>
    <row r="739" spans="2:11">
      <c r="B739" s="119"/>
      <c r="C739" s="119"/>
      <c r="D739" s="119"/>
      <c r="E739" s="120"/>
      <c r="F739" s="120"/>
      <c r="G739" s="120"/>
      <c r="H739" s="120"/>
      <c r="I739" s="120"/>
      <c r="J739" s="120"/>
      <c r="K739" s="120"/>
    </row>
    <row r="740" spans="2:11">
      <c r="B740" s="119"/>
      <c r="C740" s="119"/>
      <c r="D740" s="119"/>
      <c r="E740" s="120"/>
      <c r="F740" s="120"/>
      <c r="G740" s="120"/>
      <c r="H740" s="120"/>
      <c r="I740" s="120"/>
      <c r="J740" s="120"/>
      <c r="K740" s="120"/>
    </row>
    <row r="741" spans="2:11">
      <c r="B741" s="119"/>
      <c r="C741" s="119"/>
      <c r="D741" s="119"/>
      <c r="E741" s="120"/>
      <c r="F741" s="120"/>
      <c r="G741" s="120"/>
      <c r="H741" s="120"/>
      <c r="I741" s="120"/>
      <c r="J741" s="120"/>
      <c r="K741" s="120"/>
    </row>
    <row r="742" spans="2:11">
      <c r="B742" s="119"/>
      <c r="C742" s="119"/>
      <c r="D742" s="119"/>
      <c r="E742" s="120"/>
      <c r="F742" s="120"/>
      <c r="G742" s="120"/>
      <c r="H742" s="120"/>
      <c r="I742" s="120"/>
      <c r="J742" s="120"/>
      <c r="K742" s="120"/>
    </row>
    <row r="743" spans="2:11">
      <c r="B743" s="119"/>
      <c r="C743" s="119"/>
      <c r="D743" s="119"/>
      <c r="E743" s="120"/>
      <c r="F743" s="120"/>
      <c r="G743" s="120"/>
      <c r="H743" s="120"/>
      <c r="I743" s="120"/>
      <c r="J743" s="120"/>
      <c r="K743" s="120"/>
    </row>
    <row r="744" spans="2:11">
      <c r="B744" s="119"/>
      <c r="C744" s="119"/>
      <c r="D744" s="119"/>
      <c r="E744" s="120"/>
      <c r="F744" s="120"/>
      <c r="G744" s="120"/>
      <c r="H744" s="120"/>
      <c r="I744" s="120"/>
      <c r="J744" s="120"/>
      <c r="K744" s="120"/>
    </row>
    <row r="745" spans="2:11">
      <c r="B745" s="119"/>
      <c r="C745" s="119"/>
      <c r="D745" s="119"/>
      <c r="E745" s="120"/>
      <c r="F745" s="120"/>
      <c r="G745" s="120"/>
      <c r="H745" s="120"/>
      <c r="I745" s="120"/>
      <c r="J745" s="120"/>
      <c r="K745" s="120"/>
    </row>
    <row r="746" spans="2:11">
      <c r="B746" s="119"/>
      <c r="C746" s="119"/>
      <c r="D746" s="119"/>
      <c r="E746" s="120"/>
      <c r="F746" s="120"/>
      <c r="G746" s="120"/>
      <c r="H746" s="120"/>
      <c r="I746" s="120"/>
      <c r="J746" s="120"/>
      <c r="K746" s="120"/>
    </row>
    <row r="747" spans="2:11">
      <c r="B747" s="119"/>
      <c r="C747" s="119"/>
      <c r="D747" s="119"/>
      <c r="E747" s="120"/>
      <c r="F747" s="120"/>
      <c r="G747" s="120"/>
      <c r="H747" s="120"/>
      <c r="I747" s="120"/>
      <c r="J747" s="120"/>
      <c r="K747" s="120"/>
    </row>
    <row r="748" spans="2:11">
      <c r="B748" s="119"/>
      <c r="C748" s="119"/>
      <c r="D748" s="119"/>
      <c r="E748" s="120"/>
      <c r="F748" s="120"/>
      <c r="G748" s="120"/>
      <c r="H748" s="120"/>
      <c r="I748" s="120"/>
      <c r="J748" s="120"/>
      <c r="K748" s="120"/>
    </row>
    <row r="749" spans="2:11">
      <c r="B749" s="119"/>
      <c r="C749" s="119"/>
      <c r="D749" s="119"/>
      <c r="E749" s="120"/>
      <c r="F749" s="120"/>
      <c r="G749" s="120"/>
      <c r="H749" s="120"/>
      <c r="I749" s="120"/>
      <c r="J749" s="120"/>
      <c r="K749" s="120"/>
    </row>
    <row r="750" spans="2:11">
      <c r="B750" s="119"/>
      <c r="C750" s="119"/>
      <c r="D750" s="119"/>
      <c r="E750" s="120"/>
      <c r="F750" s="120"/>
      <c r="G750" s="120"/>
      <c r="H750" s="120"/>
      <c r="I750" s="120"/>
      <c r="J750" s="120"/>
      <c r="K750" s="120"/>
    </row>
    <row r="751" spans="2:11">
      <c r="B751" s="119"/>
      <c r="C751" s="119"/>
      <c r="D751" s="119"/>
      <c r="E751" s="120"/>
      <c r="F751" s="120"/>
      <c r="G751" s="120"/>
      <c r="H751" s="120"/>
      <c r="I751" s="120"/>
      <c r="J751" s="120"/>
      <c r="K751" s="120"/>
    </row>
    <row r="752" spans="2:11">
      <c r="B752" s="119"/>
      <c r="C752" s="119"/>
      <c r="D752" s="119"/>
      <c r="E752" s="120"/>
      <c r="F752" s="120"/>
      <c r="G752" s="120"/>
      <c r="H752" s="120"/>
      <c r="I752" s="120"/>
      <c r="J752" s="120"/>
      <c r="K752" s="120"/>
    </row>
    <row r="753" spans="2:11">
      <c r="B753" s="119"/>
      <c r="C753" s="119"/>
      <c r="D753" s="119"/>
      <c r="E753" s="120"/>
      <c r="F753" s="120"/>
      <c r="G753" s="120"/>
      <c r="H753" s="120"/>
      <c r="I753" s="120"/>
      <c r="J753" s="120"/>
      <c r="K753" s="120"/>
    </row>
    <row r="754" spans="2:11">
      <c r="B754" s="119"/>
      <c r="C754" s="119"/>
      <c r="D754" s="119"/>
      <c r="E754" s="120"/>
      <c r="F754" s="120"/>
      <c r="G754" s="120"/>
      <c r="H754" s="120"/>
      <c r="I754" s="120"/>
      <c r="J754" s="120"/>
      <c r="K754" s="120"/>
    </row>
    <row r="755" spans="2:11">
      <c r="B755" s="119"/>
      <c r="C755" s="119"/>
      <c r="D755" s="119"/>
      <c r="E755" s="120"/>
      <c r="F755" s="120"/>
      <c r="G755" s="120"/>
      <c r="H755" s="120"/>
      <c r="I755" s="120"/>
      <c r="J755" s="120"/>
      <c r="K755" s="120"/>
    </row>
    <row r="756" spans="2:11">
      <c r="B756" s="119"/>
      <c r="C756" s="119"/>
      <c r="D756" s="119"/>
      <c r="E756" s="120"/>
      <c r="F756" s="120"/>
      <c r="G756" s="120"/>
      <c r="H756" s="120"/>
      <c r="I756" s="120"/>
      <c r="J756" s="120"/>
      <c r="K756" s="120"/>
    </row>
    <row r="757" spans="2:11">
      <c r="B757" s="119"/>
      <c r="C757" s="119"/>
      <c r="D757" s="119"/>
      <c r="E757" s="120"/>
      <c r="F757" s="120"/>
      <c r="G757" s="120"/>
      <c r="H757" s="120"/>
      <c r="I757" s="120"/>
      <c r="J757" s="120"/>
      <c r="K757" s="120"/>
    </row>
    <row r="758" spans="2:11">
      <c r="B758" s="119"/>
      <c r="C758" s="119"/>
      <c r="D758" s="119"/>
      <c r="E758" s="120"/>
      <c r="F758" s="120"/>
      <c r="G758" s="120"/>
      <c r="H758" s="120"/>
      <c r="I758" s="120"/>
      <c r="J758" s="120"/>
      <c r="K758" s="120"/>
    </row>
    <row r="759" spans="2:11">
      <c r="B759" s="119"/>
      <c r="C759" s="119"/>
      <c r="D759" s="119"/>
      <c r="E759" s="120"/>
      <c r="F759" s="120"/>
      <c r="G759" s="120"/>
      <c r="H759" s="120"/>
      <c r="I759" s="120"/>
      <c r="J759" s="120"/>
      <c r="K759" s="120"/>
    </row>
    <row r="760" spans="2:11">
      <c r="B760" s="119"/>
      <c r="C760" s="119"/>
      <c r="D760" s="119"/>
      <c r="E760" s="120"/>
      <c r="F760" s="120"/>
      <c r="G760" s="120"/>
      <c r="H760" s="120"/>
      <c r="I760" s="120"/>
      <c r="J760" s="120"/>
      <c r="K760" s="120"/>
    </row>
    <row r="761" spans="2:11">
      <c r="B761" s="119"/>
      <c r="C761" s="119"/>
      <c r="D761" s="119"/>
      <c r="E761" s="120"/>
      <c r="F761" s="120"/>
      <c r="G761" s="120"/>
      <c r="H761" s="120"/>
      <c r="I761" s="120"/>
      <c r="J761" s="120"/>
      <c r="K761" s="120"/>
    </row>
    <row r="762" spans="2:11">
      <c r="B762" s="119"/>
      <c r="C762" s="119"/>
      <c r="D762" s="119"/>
      <c r="E762" s="120"/>
      <c r="F762" s="120"/>
      <c r="G762" s="120"/>
      <c r="H762" s="120"/>
      <c r="I762" s="120"/>
      <c r="J762" s="120"/>
      <c r="K762" s="120"/>
    </row>
    <row r="763" spans="2:11">
      <c r="B763" s="119"/>
      <c r="C763" s="119"/>
      <c r="D763" s="119"/>
      <c r="E763" s="120"/>
      <c r="F763" s="120"/>
      <c r="G763" s="120"/>
      <c r="H763" s="120"/>
      <c r="I763" s="120"/>
      <c r="J763" s="120"/>
      <c r="K763" s="120"/>
    </row>
    <row r="764" spans="2:11">
      <c r="B764" s="119"/>
      <c r="C764" s="119"/>
      <c r="D764" s="119"/>
      <c r="E764" s="120"/>
      <c r="F764" s="120"/>
      <c r="G764" s="120"/>
      <c r="H764" s="120"/>
      <c r="I764" s="120"/>
      <c r="J764" s="120"/>
      <c r="K764" s="120"/>
    </row>
    <row r="765" spans="2:11">
      <c r="B765" s="119"/>
      <c r="C765" s="119"/>
      <c r="D765" s="119"/>
      <c r="E765" s="120"/>
      <c r="F765" s="120"/>
      <c r="G765" s="120"/>
      <c r="H765" s="120"/>
      <c r="I765" s="120"/>
      <c r="J765" s="120"/>
      <c r="K765" s="120"/>
    </row>
    <row r="766" spans="2:11">
      <c r="B766" s="119"/>
      <c r="C766" s="119"/>
      <c r="D766" s="119"/>
      <c r="E766" s="120"/>
      <c r="F766" s="120"/>
      <c r="G766" s="120"/>
      <c r="H766" s="120"/>
      <c r="I766" s="120"/>
      <c r="J766" s="120"/>
      <c r="K766" s="120"/>
    </row>
    <row r="767" spans="2:11">
      <c r="B767" s="119"/>
      <c r="C767" s="119"/>
      <c r="D767" s="119"/>
      <c r="E767" s="120"/>
      <c r="F767" s="120"/>
      <c r="G767" s="120"/>
      <c r="H767" s="120"/>
      <c r="I767" s="120"/>
      <c r="J767" s="120"/>
      <c r="K767" s="120"/>
    </row>
    <row r="768" spans="2:11">
      <c r="B768" s="119"/>
      <c r="C768" s="119"/>
      <c r="D768" s="119"/>
      <c r="E768" s="120"/>
      <c r="F768" s="120"/>
      <c r="G768" s="120"/>
      <c r="H768" s="120"/>
      <c r="I768" s="120"/>
      <c r="J768" s="120"/>
      <c r="K768" s="120"/>
    </row>
    <row r="769" spans="2:11">
      <c r="B769" s="119"/>
      <c r="C769" s="119"/>
      <c r="D769" s="119"/>
      <c r="E769" s="120"/>
      <c r="F769" s="120"/>
      <c r="G769" s="120"/>
      <c r="H769" s="120"/>
      <c r="I769" s="120"/>
      <c r="J769" s="120"/>
      <c r="K769" s="120"/>
    </row>
    <row r="770" spans="2:11">
      <c r="B770" s="119"/>
      <c r="C770" s="119"/>
      <c r="D770" s="119"/>
      <c r="E770" s="120"/>
      <c r="F770" s="120"/>
      <c r="G770" s="120"/>
      <c r="H770" s="120"/>
      <c r="I770" s="120"/>
      <c r="J770" s="120"/>
      <c r="K770" s="120"/>
    </row>
    <row r="771" spans="2:11">
      <c r="B771" s="119"/>
      <c r="C771" s="119"/>
      <c r="D771" s="119"/>
      <c r="E771" s="120"/>
      <c r="F771" s="120"/>
      <c r="G771" s="120"/>
      <c r="H771" s="120"/>
      <c r="I771" s="120"/>
      <c r="J771" s="120"/>
      <c r="K771" s="120"/>
    </row>
    <row r="772" spans="2:11">
      <c r="B772" s="119"/>
      <c r="C772" s="119"/>
      <c r="D772" s="119"/>
      <c r="E772" s="120"/>
      <c r="F772" s="120"/>
      <c r="G772" s="120"/>
      <c r="H772" s="120"/>
      <c r="I772" s="120"/>
      <c r="J772" s="120"/>
      <c r="K772" s="120"/>
    </row>
    <row r="773" spans="2:11">
      <c r="B773" s="119"/>
      <c r="C773" s="119"/>
      <c r="D773" s="119"/>
      <c r="E773" s="120"/>
      <c r="F773" s="120"/>
      <c r="G773" s="120"/>
      <c r="H773" s="120"/>
      <c r="I773" s="120"/>
      <c r="J773" s="120"/>
      <c r="K773" s="120"/>
    </row>
    <row r="774" spans="2:11">
      <c r="B774" s="119"/>
      <c r="C774" s="119"/>
      <c r="D774" s="119"/>
      <c r="E774" s="120"/>
      <c r="F774" s="120"/>
      <c r="G774" s="120"/>
      <c r="H774" s="120"/>
      <c r="I774" s="120"/>
      <c r="J774" s="120"/>
      <c r="K774" s="120"/>
    </row>
    <row r="775" spans="2:11">
      <c r="B775" s="119"/>
      <c r="C775" s="119"/>
      <c r="D775" s="119"/>
      <c r="E775" s="120"/>
      <c r="F775" s="120"/>
      <c r="G775" s="120"/>
      <c r="H775" s="120"/>
      <c r="I775" s="120"/>
      <c r="J775" s="120"/>
      <c r="K775" s="120"/>
    </row>
    <row r="776" spans="2:11">
      <c r="B776" s="119"/>
      <c r="C776" s="119"/>
      <c r="D776" s="119"/>
      <c r="E776" s="120"/>
      <c r="F776" s="120"/>
      <c r="G776" s="120"/>
      <c r="H776" s="120"/>
      <c r="I776" s="120"/>
      <c r="J776" s="120"/>
      <c r="K776" s="120"/>
    </row>
    <row r="777" spans="2:11">
      <c r="B777" s="119"/>
      <c r="C777" s="119"/>
      <c r="D777" s="119"/>
      <c r="E777" s="120"/>
      <c r="F777" s="120"/>
      <c r="G777" s="120"/>
      <c r="H777" s="120"/>
      <c r="I777" s="120"/>
      <c r="J777" s="120"/>
      <c r="K777" s="120"/>
    </row>
    <row r="778" spans="2:11">
      <c r="B778" s="119"/>
      <c r="C778" s="119"/>
      <c r="D778" s="119"/>
      <c r="E778" s="120"/>
      <c r="F778" s="120"/>
      <c r="G778" s="120"/>
      <c r="H778" s="120"/>
      <c r="I778" s="120"/>
      <c r="J778" s="120"/>
      <c r="K778" s="120"/>
    </row>
    <row r="779" spans="2:11">
      <c r="B779" s="119"/>
      <c r="C779" s="119"/>
      <c r="D779" s="119"/>
      <c r="E779" s="120"/>
      <c r="F779" s="120"/>
      <c r="G779" s="120"/>
      <c r="H779" s="120"/>
      <c r="I779" s="120"/>
      <c r="J779" s="120"/>
      <c r="K779" s="120"/>
    </row>
    <row r="780" spans="2:11">
      <c r="B780" s="119"/>
      <c r="C780" s="119"/>
      <c r="D780" s="119"/>
      <c r="E780" s="120"/>
      <c r="F780" s="120"/>
      <c r="G780" s="120"/>
      <c r="H780" s="120"/>
      <c r="I780" s="120"/>
      <c r="J780" s="120"/>
      <c r="K780" s="120"/>
    </row>
    <row r="781" spans="2:11">
      <c r="B781" s="119"/>
      <c r="C781" s="119"/>
      <c r="D781" s="119"/>
      <c r="E781" s="120"/>
      <c r="F781" s="120"/>
      <c r="G781" s="120"/>
      <c r="H781" s="120"/>
      <c r="I781" s="120"/>
      <c r="J781" s="120"/>
      <c r="K781" s="120"/>
    </row>
    <row r="782" spans="2:11">
      <c r="B782" s="119"/>
      <c r="C782" s="119"/>
      <c r="D782" s="119"/>
      <c r="E782" s="120"/>
      <c r="F782" s="120"/>
      <c r="G782" s="120"/>
      <c r="H782" s="120"/>
      <c r="I782" s="120"/>
      <c r="J782" s="120"/>
      <c r="K782" s="120"/>
    </row>
    <row r="783" spans="2:11">
      <c r="B783" s="119"/>
      <c r="C783" s="119"/>
      <c r="D783" s="119"/>
      <c r="E783" s="120"/>
      <c r="F783" s="120"/>
      <c r="G783" s="120"/>
      <c r="H783" s="120"/>
      <c r="I783" s="120"/>
      <c r="J783" s="120"/>
      <c r="K783" s="120"/>
    </row>
    <row r="784" spans="2:11">
      <c r="B784" s="119"/>
      <c r="C784" s="119"/>
      <c r="D784" s="119"/>
      <c r="E784" s="120"/>
      <c r="F784" s="120"/>
      <c r="G784" s="120"/>
      <c r="H784" s="120"/>
      <c r="I784" s="120"/>
      <c r="J784" s="120"/>
      <c r="K784" s="120"/>
    </row>
    <row r="785" spans="2:11">
      <c r="B785" s="119"/>
      <c r="C785" s="119"/>
      <c r="D785" s="119"/>
      <c r="E785" s="120"/>
      <c r="F785" s="120"/>
      <c r="G785" s="120"/>
      <c r="H785" s="120"/>
      <c r="I785" s="120"/>
      <c r="J785" s="120"/>
      <c r="K785" s="120"/>
    </row>
    <row r="786" spans="2:11">
      <c r="B786" s="119"/>
      <c r="C786" s="119"/>
      <c r="D786" s="119"/>
      <c r="E786" s="120"/>
      <c r="F786" s="120"/>
      <c r="G786" s="120"/>
      <c r="H786" s="120"/>
      <c r="I786" s="120"/>
      <c r="J786" s="120"/>
      <c r="K786" s="120"/>
    </row>
    <row r="787" spans="2:11">
      <c r="B787" s="119"/>
      <c r="C787" s="119"/>
      <c r="D787" s="119"/>
      <c r="E787" s="120"/>
      <c r="F787" s="120"/>
      <c r="G787" s="120"/>
      <c r="H787" s="120"/>
      <c r="I787" s="120"/>
      <c r="J787" s="120"/>
      <c r="K787" s="120"/>
    </row>
    <row r="788" spans="2:11">
      <c r="B788" s="119"/>
      <c r="C788" s="119"/>
      <c r="D788" s="119"/>
      <c r="E788" s="120"/>
      <c r="F788" s="120"/>
      <c r="G788" s="120"/>
      <c r="H788" s="120"/>
      <c r="I788" s="120"/>
      <c r="J788" s="120"/>
      <c r="K788" s="120"/>
    </row>
    <row r="789" spans="2:11">
      <c r="B789" s="119"/>
      <c r="C789" s="119"/>
      <c r="D789" s="119"/>
      <c r="E789" s="120"/>
      <c r="F789" s="120"/>
      <c r="G789" s="120"/>
      <c r="H789" s="120"/>
      <c r="I789" s="120"/>
      <c r="J789" s="120"/>
      <c r="K789" s="120"/>
    </row>
    <row r="790" spans="2:11">
      <c r="B790" s="119"/>
      <c r="C790" s="119"/>
      <c r="D790" s="119"/>
      <c r="E790" s="120"/>
      <c r="F790" s="120"/>
      <c r="G790" s="120"/>
      <c r="H790" s="120"/>
      <c r="I790" s="120"/>
      <c r="J790" s="120"/>
      <c r="K790" s="120"/>
    </row>
    <row r="791" spans="2:11">
      <c r="B791" s="119"/>
      <c r="C791" s="119"/>
      <c r="D791" s="119"/>
      <c r="E791" s="120"/>
      <c r="F791" s="120"/>
      <c r="G791" s="120"/>
      <c r="H791" s="120"/>
      <c r="I791" s="120"/>
      <c r="J791" s="120"/>
      <c r="K791" s="120"/>
    </row>
    <row r="792" spans="2:11">
      <c r="B792" s="119"/>
      <c r="C792" s="119"/>
      <c r="D792" s="119"/>
      <c r="E792" s="120"/>
      <c r="F792" s="120"/>
      <c r="G792" s="120"/>
      <c r="H792" s="120"/>
      <c r="I792" s="120"/>
      <c r="J792" s="120"/>
      <c r="K792" s="120"/>
    </row>
    <row r="793" spans="2:11">
      <c r="B793" s="119"/>
      <c r="C793" s="119"/>
      <c r="D793" s="119"/>
      <c r="E793" s="120"/>
      <c r="F793" s="120"/>
      <c r="G793" s="120"/>
      <c r="H793" s="120"/>
      <c r="I793" s="120"/>
      <c r="J793" s="120"/>
      <c r="K793" s="120"/>
    </row>
    <row r="794" spans="2:11">
      <c r="B794" s="119"/>
      <c r="C794" s="119"/>
      <c r="D794" s="119"/>
      <c r="E794" s="120"/>
      <c r="F794" s="120"/>
      <c r="G794" s="120"/>
      <c r="H794" s="120"/>
      <c r="I794" s="120"/>
      <c r="J794" s="120"/>
      <c r="K794" s="120"/>
    </row>
    <row r="795" spans="2:11">
      <c r="B795" s="119"/>
      <c r="C795" s="119"/>
      <c r="D795" s="119"/>
      <c r="E795" s="120"/>
      <c r="F795" s="120"/>
      <c r="G795" s="120"/>
      <c r="H795" s="120"/>
      <c r="I795" s="120"/>
      <c r="J795" s="120"/>
      <c r="K795" s="120"/>
    </row>
    <row r="796" spans="2:11">
      <c r="B796" s="119"/>
      <c r="C796" s="119"/>
      <c r="D796" s="119"/>
      <c r="E796" s="120"/>
      <c r="F796" s="120"/>
      <c r="G796" s="120"/>
      <c r="H796" s="120"/>
      <c r="I796" s="120"/>
      <c r="J796" s="120"/>
      <c r="K796" s="120"/>
    </row>
    <row r="797" spans="2:11">
      <c r="B797" s="119"/>
      <c r="C797" s="119"/>
      <c r="D797" s="119"/>
      <c r="E797" s="120"/>
      <c r="F797" s="120"/>
      <c r="G797" s="120"/>
      <c r="H797" s="120"/>
      <c r="I797" s="120"/>
      <c r="J797" s="120"/>
      <c r="K797" s="120"/>
    </row>
    <row r="798" spans="2:11">
      <c r="B798" s="119"/>
      <c r="C798" s="119"/>
      <c r="D798" s="119"/>
      <c r="E798" s="120"/>
      <c r="F798" s="120"/>
      <c r="G798" s="120"/>
      <c r="H798" s="120"/>
      <c r="I798" s="120"/>
      <c r="J798" s="120"/>
      <c r="K798" s="120"/>
    </row>
    <row r="799" spans="2:11">
      <c r="B799" s="119"/>
      <c r="C799" s="119"/>
      <c r="D799" s="119"/>
      <c r="E799" s="120"/>
      <c r="F799" s="120"/>
      <c r="G799" s="120"/>
      <c r="H799" s="120"/>
      <c r="I799" s="120"/>
      <c r="J799" s="120"/>
      <c r="K799" s="120"/>
    </row>
    <row r="800" spans="2:11">
      <c r="B800" s="119"/>
      <c r="C800" s="119"/>
      <c r="D800" s="119"/>
      <c r="E800" s="120"/>
      <c r="F800" s="120"/>
      <c r="G800" s="120"/>
      <c r="H800" s="120"/>
      <c r="I800" s="120"/>
      <c r="J800" s="120"/>
      <c r="K800" s="120"/>
    </row>
    <row r="801" spans="2:11">
      <c r="B801" s="119"/>
      <c r="C801" s="119"/>
      <c r="D801" s="119"/>
      <c r="E801" s="120"/>
      <c r="F801" s="120"/>
      <c r="G801" s="120"/>
      <c r="H801" s="120"/>
      <c r="I801" s="120"/>
      <c r="J801" s="120"/>
      <c r="K801" s="120"/>
    </row>
    <row r="802" spans="2:11">
      <c r="B802" s="119"/>
      <c r="C802" s="119"/>
      <c r="D802" s="119"/>
      <c r="E802" s="120"/>
      <c r="F802" s="120"/>
      <c r="G802" s="120"/>
      <c r="H802" s="120"/>
      <c r="I802" s="120"/>
      <c r="J802" s="120"/>
      <c r="K802" s="120"/>
    </row>
    <row r="803" spans="2:11">
      <c r="B803" s="119"/>
      <c r="C803" s="119"/>
      <c r="D803" s="119"/>
      <c r="E803" s="120"/>
      <c r="F803" s="120"/>
      <c r="G803" s="120"/>
      <c r="H803" s="120"/>
      <c r="I803" s="120"/>
      <c r="J803" s="120"/>
      <c r="K803" s="120"/>
    </row>
    <row r="804" spans="2:11">
      <c r="B804" s="119"/>
      <c r="C804" s="119"/>
      <c r="D804" s="119"/>
      <c r="E804" s="120"/>
      <c r="F804" s="120"/>
      <c r="G804" s="120"/>
      <c r="H804" s="120"/>
      <c r="I804" s="120"/>
      <c r="J804" s="120"/>
      <c r="K804" s="120"/>
    </row>
    <row r="805" spans="2:11">
      <c r="B805" s="119"/>
      <c r="C805" s="119"/>
      <c r="D805" s="119"/>
      <c r="E805" s="120"/>
      <c r="F805" s="120"/>
      <c r="G805" s="120"/>
      <c r="H805" s="120"/>
      <c r="I805" s="120"/>
      <c r="J805" s="120"/>
      <c r="K805" s="120"/>
    </row>
    <row r="806" spans="2:11">
      <c r="B806" s="119"/>
      <c r="C806" s="119"/>
      <c r="D806" s="119"/>
      <c r="E806" s="120"/>
      <c r="F806" s="120"/>
      <c r="G806" s="120"/>
      <c r="H806" s="120"/>
      <c r="I806" s="120"/>
      <c r="J806" s="120"/>
      <c r="K806" s="120"/>
    </row>
    <row r="807" spans="2:11">
      <c r="B807" s="119"/>
      <c r="C807" s="119"/>
      <c r="D807" s="119"/>
      <c r="E807" s="120"/>
      <c r="F807" s="120"/>
      <c r="G807" s="120"/>
      <c r="H807" s="120"/>
      <c r="I807" s="120"/>
      <c r="J807" s="120"/>
      <c r="K807" s="120"/>
    </row>
    <row r="808" spans="2:11">
      <c r="B808" s="119"/>
      <c r="C808" s="119"/>
      <c r="D808" s="119"/>
      <c r="E808" s="120"/>
      <c r="F808" s="120"/>
      <c r="G808" s="120"/>
      <c r="H808" s="120"/>
      <c r="I808" s="120"/>
      <c r="J808" s="120"/>
      <c r="K808" s="120"/>
    </row>
    <row r="809" spans="2:11">
      <c r="B809" s="119"/>
      <c r="C809" s="119"/>
      <c r="D809" s="119"/>
      <c r="E809" s="120"/>
      <c r="F809" s="120"/>
      <c r="G809" s="120"/>
      <c r="H809" s="120"/>
      <c r="I809" s="120"/>
      <c r="J809" s="120"/>
      <c r="K809" s="120"/>
    </row>
    <row r="810" spans="2:11">
      <c r="B810" s="119"/>
      <c r="C810" s="119"/>
      <c r="D810" s="119"/>
      <c r="E810" s="120"/>
      <c r="F810" s="120"/>
      <c r="G810" s="120"/>
      <c r="H810" s="120"/>
      <c r="I810" s="120"/>
      <c r="J810" s="120"/>
      <c r="K810" s="120"/>
    </row>
    <row r="811" spans="2:11">
      <c r="B811" s="119"/>
      <c r="C811" s="119"/>
      <c r="D811" s="119"/>
      <c r="E811" s="120"/>
      <c r="F811" s="120"/>
      <c r="G811" s="120"/>
      <c r="H811" s="120"/>
      <c r="I811" s="120"/>
      <c r="J811" s="120"/>
      <c r="K811" s="120"/>
    </row>
    <row r="812" spans="2:11">
      <c r="B812" s="119"/>
      <c r="C812" s="119"/>
      <c r="D812" s="119"/>
      <c r="E812" s="120"/>
      <c r="F812" s="120"/>
      <c r="G812" s="120"/>
      <c r="H812" s="120"/>
      <c r="I812" s="120"/>
      <c r="J812" s="120"/>
      <c r="K812" s="120"/>
    </row>
    <row r="813" spans="2:11">
      <c r="B813" s="119"/>
      <c r="C813" s="119"/>
      <c r="D813" s="119"/>
      <c r="E813" s="120"/>
      <c r="F813" s="120"/>
      <c r="G813" s="120"/>
      <c r="H813" s="120"/>
      <c r="I813" s="120"/>
      <c r="J813" s="120"/>
      <c r="K813" s="120"/>
    </row>
    <row r="814" spans="2:11">
      <c r="B814" s="119"/>
      <c r="C814" s="119"/>
      <c r="D814" s="119"/>
      <c r="E814" s="120"/>
      <c r="F814" s="120"/>
      <c r="G814" s="120"/>
      <c r="H814" s="120"/>
      <c r="I814" s="120"/>
      <c r="J814" s="120"/>
      <c r="K814" s="120"/>
    </row>
    <row r="815" spans="2:11">
      <c r="B815" s="119"/>
      <c r="C815" s="119"/>
      <c r="D815" s="119"/>
      <c r="E815" s="120"/>
      <c r="F815" s="120"/>
      <c r="G815" s="120"/>
      <c r="H815" s="120"/>
      <c r="I815" s="120"/>
      <c r="J815" s="120"/>
      <c r="K815" s="120"/>
    </row>
    <row r="816" spans="2:11">
      <c r="B816" s="119"/>
      <c r="C816" s="119"/>
      <c r="D816" s="119"/>
      <c r="E816" s="120"/>
      <c r="F816" s="120"/>
      <c r="G816" s="120"/>
      <c r="H816" s="120"/>
      <c r="I816" s="120"/>
      <c r="J816" s="120"/>
      <c r="K816" s="120"/>
    </row>
    <row r="817" spans="2:11">
      <c r="B817" s="119"/>
      <c r="C817" s="119"/>
      <c r="D817" s="119"/>
      <c r="E817" s="120"/>
      <c r="F817" s="120"/>
      <c r="G817" s="120"/>
      <c r="H817" s="120"/>
      <c r="I817" s="120"/>
      <c r="J817" s="120"/>
      <c r="K817" s="120"/>
    </row>
    <row r="818" spans="2:11">
      <c r="B818" s="119"/>
      <c r="C818" s="119"/>
      <c r="D818" s="119"/>
      <c r="E818" s="120"/>
      <c r="F818" s="120"/>
      <c r="G818" s="120"/>
      <c r="H818" s="120"/>
      <c r="I818" s="120"/>
      <c r="J818" s="120"/>
      <c r="K818" s="120"/>
    </row>
    <row r="819" spans="2:11">
      <c r="B819" s="119"/>
      <c r="C819" s="119"/>
      <c r="D819" s="119"/>
      <c r="E819" s="120"/>
      <c r="F819" s="120"/>
      <c r="G819" s="120"/>
      <c r="H819" s="120"/>
      <c r="I819" s="120"/>
      <c r="J819" s="120"/>
      <c r="K819" s="120"/>
    </row>
    <row r="820" spans="2:11">
      <c r="B820" s="119"/>
      <c r="C820" s="119"/>
      <c r="D820" s="119"/>
      <c r="E820" s="120"/>
      <c r="F820" s="120"/>
      <c r="G820" s="120"/>
      <c r="H820" s="120"/>
      <c r="I820" s="120"/>
      <c r="J820" s="120"/>
      <c r="K820" s="120"/>
    </row>
    <row r="821" spans="2:11">
      <c r="B821" s="119"/>
      <c r="C821" s="119"/>
      <c r="D821" s="119"/>
      <c r="E821" s="120"/>
      <c r="F821" s="120"/>
      <c r="G821" s="120"/>
      <c r="H821" s="120"/>
      <c r="I821" s="120"/>
      <c r="J821" s="120"/>
      <c r="K821" s="120"/>
    </row>
    <row r="822" spans="2:11">
      <c r="B822" s="119"/>
      <c r="C822" s="119"/>
      <c r="D822" s="119"/>
      <c r="E822" s="120"/>
      <c r="F822" s="120"/>
      <c r="G822" s="120"/>
      <c r="H822" s="120"/>
      <c r="I822" s="120"/>
      <c r="J822" s="120"/>
      <c r="K822" s="120"/>
    </row>
    <row r="823" spans="2:11">
      <c r="B823" s="119"/>
      <c r="C823" s="119"/>
      <c r="D823" s="119"/>
      <c r="E823" s="120"/>
      <c r="F823" s="120"/>
      <c r="G823" s="120"/>
      <c r="H823" s="120"/>
      <c r="I823" s="120"/>
      <c r="J823" s="120"/>
      <c r="K823" s="120"/>
    </row>
    <row r="824" spans="2:11">
      <c r="B824" s="119"/>
      <c r="C824" s="119"/>
      <c r="D824" s="119"/>
      <c r="E824" s="120"/>
      <c r="F824" s="120"/>
      <c r="G824" s="120"/>
      <c r="H824" s="120"/>
      <c r="I824" s="120"/>
      <c r="J824" s="120"/>
      <c r="K824" s="120"/>
    </row>
    <row r="825" spans="2:11">
      <c r="B825" s="119"/>
      <c r="C825" s="119"/>
      <c r="D825" s="119"/>
      <c r="E825" s="120"/>
      <c r="F825" s="120"/>
      <c r="G825" s="120"/>
      <c r="H825" s="120"/>
      <c r="I825" s="120"/>
      <c r="J825" s="120"/>
      <c r="K825" s="120"/>
    </row>
    <row r="826" spans="2:11">
      <c r="B826" s="119"/>
      <c r="C826" s="119"/>
      <c r="D826" s="119"/>
      <c r="E826" s="120"/>
      <c r="F826" s="120"/>
      <c r="G826" s="120"/>
      <c r="H826" s="120"/>
      <c r="I826" s="120"/>
      <c r="J826" s="120"/>
      <c r="K826" s="120"/>
    </row>
    <row r="827" spans="2:11">
      <c r="B827" s="119"/>
      <c r="C827" s="119"/>
      <c r="D827" s="119"/>
      <c r="E827" s="120"/>
      <c r="F827" s="120"/>
      <c r="G827" s="120"/>
      <c r="H827" s="120"/>
      <c r="I827" s="120"/>
      <c r="J827" s="120"/>
      <c r="K827" s="120"/>
    </row>
    <row r="828" spans="2:11">
      <c r="B828" s="119"/>
      <c r="C828" s="119"/>
      <c r="D828" s="119"/>
      <c r="E828" s="120"/>
      <c r="F828" s="120"/>
      <c r="G828" s="120"/>
      <c r="H828" s="120"/>
      <c r="I828" s="120"/>
      <c r="J828" s="120"/>
      <c r="K828" s="120"/>
    </row>
    <row r="829" spans="2:11">
      <c r="B829" s="119"/>
      <c r="C829" s="119"/>
      <c r="D829" s="119"/>
      <c r="E829" s="120"/>
      <c r="F829" s="120"/>
      <c r="G829" s="120"/>
      <c r="H829" s="120"/>
      <c r="I829" s="120"/>
      <c r="J829" s="120"/>
      <c r="K829" s="120"/>
    </row>
    <row r="830" spans="2:11">
      <c r="B830" s="119"/>
      <c r="C830" s="119"/>
      <c r="D830" s="119"/>
      <c r="E830" s="120"/>
      <c r="F830" s="120"/>
      <c r="G830" s="120"/>
      <c r="H830" s="120"/>
      <c r="I830" s="120"/>
      <c r="J830" s="120"/>
      <c r="K830" s="120"/>
    </row>
    <row r="831" spans="2:11">
      <c r="B831" s="119"/>
      <c r="C831" s="119"/>
      <c r="D831" s="119"/>
      <c r="E831" s="120"/>
      <c r="F831" s="120"/>
      <c r="G831" s="120"/>
      <c r="H831" s="120"/>
      <c r="I831" s="120"/>
      <c r="J831" s="120"/>
      <c r="K831" s="120"/>
    </row>
    <row r="832" spans="2:11">
      <c r="B832" s="119"/>
      <c r="C832" s="119"/>
      <c r="D832" s="119"/>
      <c r="E832" s="120"/>
      <c r="F832" s="120"/>
      <c r="G832" s="120"/>
      <c r="H832" s="120"/>
      <c r="I832" s="120"/>
      <c r="J832" s="120"/>
      <c r="K832" s="120"/>
    </row>
    <row r="833" spans="2:11">
      <c r="B833" s="119"/>
      <c r="C833" s="119"/>
      <c r="D833" s="119"/>
      <c r="E833" s="120"/>
      <c r="F833" s="120"/>
      <c r="G833" s="120"/>
      <c r="H833" s="120"/>
      <c r="I833" s="120"/>
      <c r="J833" s="120"/>
      <c r="K833" s="120"/>
    </row>
    <row r="834" spans="2:11">
      <c r="B834" s="119"/>
      <c r="C834" s="119"/>
      <c r="D834" s="119"/>
      <c r="E834" s="120"/>
      <c r="F834" s="120"/>
      <c r="G834" s="120"/>
      <c r="H834" s="120"/>
      <c r="I834" s="120"/>
      <c r="J834" s="120"/>
      <c r="K834" s="120"/>
    </row>
    <row r="835" spans="2:11">
      <c r="B835" s="119"/>
      <c r="C835" s="119"/>
      <c r="D835" s="119"/>
      <c r="E835" s="120"/>
      <c r="F835" s="120"/>
      <c r="G835" s="120"/>
      <c r="H835" s="120"/>
      <c r="I835" s="120"/>
      <c r="J835" s="120"/>
      <c r="K835" s="120"/>
    </row>
    <row r="836" spans="2:11">
      <c r="B836" s="119"/>
      <c r="C836" s="119"/>
      <c r="D836" s="119"/>
      <c r="E836" s="120"/>
      <c r="F836" s="120"/>
      <c r="G836" s="120"/>
      <c r="H836" s="120"/>
      <c r="I836" s="120"/>
      <c r="J836" s="120"/>
      <c r="K836" s="120"/>
    </row>
    <row r="837" spans="2:11">
      <c r="B837" s="119"/>
      <c r="C837" s="119"/>
      <c r="D837" s="119"/>
      <c r="E837" s="120"/>
      <c r="F837" s="120"/>
      <c r="G837" s="120"/>
      <c r="H837" s="120"/>
      <c r="I837" s="120"/>
      <c r="J837" s="120"/>
      <c r="K837" s="120"/>
    </row>
    <row r="838" spans="2:11">
      <c r="B838" s="119"/>
      <c r="C838" s="119"/>
      <c r="D838" s="119"/>
      <c r="E838" s="120"/>
      <c r="F838" s="120"/>
      <c r="G838" s="120"/>
      <c r="H838" s="120"/>
      <c r="I838" s="120"/>
      <c r="J838" s="120"/>
      <c r="K838" s="120"/>
    </row>
    <row r="839" spans="2:11">
      <c r="B839" s="119"/>
      <c r="C839" s="119"/>
      <c r="D839" s="119"/>
      <c r="E839" s="120"/>
      <c r="F839" s="120"/>
      <c r="G839" s="120"/>
      <c r="H839" s="120"/>
      <c r="I839" s="120"/>
      <c r="J839" s="120"/>
      <c r="K839" s="120"/>
    </row>
    <row r="840" spans="2:11">
      <c r="B840" s="119"/>
      <c r="C840" s="119"/>
      <c r="D840" s="119"/>
      <c r="E840" s="120"/>
      <c r="F840" s="120"/>
      <c r="G840" s="120"/>
      <c r="H840" s="120"/>
      <c r="I840" s="120"/>
      <c r="J840" s="120"/>
      <c r="K840" s="120"/>
    </row>
    <row r="841" spans="2:11">
      <c r="B841" s="119"/>
      <c r="C841" s="119"/>
      <c r="D841" s="119"/>
      <c r="E841" s="120"/>
      <c r="F841" s="120"/>
      <c r="G841" s="120"/>
      <c r="H841" s="120"/>
      <c r="I841" s="120"/>
      <c r="J841" s="120"/>
      <c r="K841" s="120"/>
    </row>
    <row r="842" spans="2:11">
      <c r="B842" s="119"/>
      <c r="C842" s="119"/>
      <c r="D842" s="119"/>
      <c r="E842" s="120"/>
      <c r="F842" s="120"/>
      <c r="G842" s="120"/>
      <c r="H842" s="120"/>
      <c r="I842" s="120"/>
      <c r="J842" s="120"/>
      <c r="K842" s="120"/>
    </row>
    <row r="843" spans="2:11">
      <c r="B843" s="119"/>
      <c r="C843" s="119"/>
      <c r="D843" s="119"/>
      <c r="E843" s="120"/>
      <c r="F843" s="120"/>
      <c r="G843" s="120"/>
      <c r="H843" s="120"/>
      <c r="I843" s="120"/>
      <c r="J843" s="120"/>
      <c r="K843" s="120"/>
    </row>
    <row r="844" spans="2:11">
      <c r="B844" s="119"/>
      <c r="C844" s="119"/>
      <c r="D844" s="119"/>
      <c r="E844" s="120"/>
      <c r="F844" s="120"/>
      <c r="G844" s="120"/>
      <c r="H844" s="120"/>
      <c r="I844" s="120"/>
      <c r="J844" s="120"/>
      <c r="K844" s="120"/>
    </row>
    <row r="845" spans="2:11">
      <c r="B845" s="119"/>
      <c r="C845" s="119"/>
      <c r="D845" s="119"/>
      <c r="E845" s="120"/>
      <c r="F845" s="120"/>
      <c r="G845" s="120"/>
      <c r="H845" s="120"/>
      <c r="I845" s="120"/>
      <c r="J845" s="120"/>
      <c r="K845" s="120"/>
    </row>
    <row r="846" spans="2:11">
      <c r="B846" s="119"/>
      <c r="C846" s="119"/>
      <c r="D846" s="119"/>
      <c r="E846" s="120"/>
      <c r="F846" s="120"/>
      <c r="G846" s="120"/>
      <c r="H846" s="120"/>
      <c r="I846" s="120"/>
      <c r="J846" s="120"/>
      <c r="K846" s="120"/>
    </row>
    <row r="847" spans="2:11">
      <c r="B847" s="119"/>
      <c r="C847" s="119"/>
      <c r="D847" s="119"/>
      <c r="E847" s="120"/>
      <c r="F847" s="120"/>
      <c r="G847" s="120"/>
      <c r="H847" s="120"/>
      <c r="I847" s="120"/>
      <c r="J847" s="120"/>
      <c r="K847" s="120"/>
    </row>
    <row r="848" spans="2:11">
      <c r="B848" s="119"/>
      <c r="C848" s="119"/>
      <c r="D848" s="119"/>
      <c r="E848" s="120"/>
      <c r="F848" s="120"/>
      <c r="G848" s="120"/>
      <c r="H848" s="120"/>
      <c r="I848" s="120"/>
      <c r="J848" s="120"/>
      <c r="K848" s="120"/>
    </row>
    <row r="849" spans="2:11">
      <c r="B849" s="119"/>
      <c r="C849" s="119"/>
      <c r="D849" s="119"/>
      <c r="E849" s="120"/>
      <c r="F849" s="120"/>
      <c r="G849" s="120"/>
      <c r="H849" s="120"/>
      <c r="I849" s="120"/>
      <c r="J849" s="120"/>
      <c r="K849" s="120"/>
    </row>
    <row r="850" spans="2:11">
      <c r="B850" s="119"/>
      <c r="C850" s="119"/>
      <c r="D850" s="119"/>
      <c r="E850" s="120"/>
      <c r="F850" s="120"/>
      <c r="G850" s="120"/>
      <c r="H850" s="120"/>
      <c r="I850" s="120"/>
      <c r="J850" s="120"/>
      <c r="K850" s="120"/>
    </row>
    <row r="851" spans="2:11">
      <c r="B851" s="119"/>
      <c r="C851" s="119"/>
      <c r="D851" s="119"/>
      <c r="E851" s="120"/>
      <c r="F851" s="120"/>
      <c r="G851" s="120"/>
      <c r="H851" s="120"/>
      <c r="I851" s="120"/>
      <c r="J851" s="120"/>
      <c r="K851" s="120"/>
    </row>
    <row r="852" spans="2:11">
      <c r="B852" s="119"/>
      <c r="C852" s="119"/>
      <c r="D852" s="119"/>
      <c r="E852" s="120"/>
      <c r="F852" s="120"/>
      <c r="G852" s="120"/>
      <c r="H852" s="120"/>
      <c r="I852" s="120"/>
      <c r="J852" s="120"/>
      <c r="K852" s="120"/>
    </row>
    <row r="853" spans="2:11">
      <c r="B853" s="119"/>
      <c r="C853" s="119"/>
      <c r="D853" s="119"/>
      <c r="E853" s="120"/>
      <c r="F853" s="120"/>
      <c r="G853" s="120"/>
      <c r="H853" s="120"/>
      <c r="I853" s="120"/>
      <c r="J853" s="120"/>
      <c r="K853" s="120"/>
    </row>
    <row r="854" spans="2:11">
      <c r="B854" s="119"/>
      <c r="C854" s="119"/>
      <c r="D854" s="119"/>
      <c r="E854" s="120"/>
      <c r="F854" s="120"/>
      <c r="G854" s="120"/>
      <c r="H854" s="120"/>
      <c r="I854" s="120"/>
      <c r="J854" s="120"/>
      <c r="K854" s="120"/>
    </row>
    <row r="855" spans="2:11">
      <c r="B855" s="119"/>
      <c r="C855" s="119"/>
      <c r="D855" s="119"/>
      <c r="E855" s="120"/>
      <c r="F855" s="120"/>
      <c r="G855" s="120"/>
      <c r="H855" s="120"/>
      <c r="I855" s="120"/>
      <c r="J855" s="120"/>
      <c r="K855" s="120"/>
    </row>
    <row r="856" spans="2:11">
      <c r="B856" s="119"/>
      <c r="C856" s="119"/>
      <c r="D856" s="119"/>
      <c r="E856" s="120"/>
      <c r="F856" s="120"/>
      <c r="G856" s="120"/>
      <c r="H856" s="120"/>
      <c r="I856" s="120"/>
      <c r="J856" s="120"/>
      <c r="K856" s="120"/>
    </row>
    <row r="857" spans="2:11">
      <c r="B857" s="119"/>
      <c r="C857" s="119"/>
      <c r="D857" s="119"/>
      <c r="E857" s="120"/>
      <c r="F857" s="120"/>
      <c r="G857" s="120"/>
      <c r="H857" s="120"/>
      <c r="I857" s="120"/>
      <c r="J857" s="120"/>
      <c r="K857" s="120"/>
    </row>
    <row r="858" spans="2:11">
      <c r="B858" s="119"/>
      <c r="C858" s="119"/>
      <c r="D858" s="119"/>
      <c r="E858" s="120"/>
      <c r="F858" s="120"/>
      <c r="G858" s="120"/>
      <c r="H858" s="120"/>
      <c r="I858" s="120"/>
      <c r="J858" s="120"/>
      <c r="K858" s="120"/>
    </row>
    <row r="859" spans="2:11">
      <c r="B859" s="119"/>
      <c r="C859" s="119"/>
      <c r="D859" s="119"/>
      <c r="E859" s="120"/>
      <c r="F859" s="120"/>
      <c r="G859" s="120"/>
      <c r="H859" s="120"/>
      <c r="I859" s="120"/>
      <c r="J859" s="120"/>
      <c r="K859" s="120"/>
    </row>
    <row r="860" spans="2:11">
      <c r="B860" s="119"/>
      <c r="C860" s="119"/>
      <c r="D860" s="119"/>
      <c r="E860" s="120"/>
      <c r="F860" s="120"/>
      <c r="G860" s="120"/>
      <c r="H860" s="120"/>
      <c r="I860" s="120"/>
      <c r="J860" s="120"/>
      <c r="K860" s="120"/>
    </row>
    <row r="861" spans="2:11">
      <c r="B861" s="119"/>
      <c r="C861" s="119"/>
      <c r="D861" s="119"/>
      <c r="E861" s="120"/>
      <c r="F861" s="120"/>
      <c r="G861" s="120"/>
      <c r="H861" s="120"/>
      <c r="I861" s="120"/>
      <c r="J861" s="120"/>
      <c r="K861" s="120"/>
    </row>
    <row r="862" spans="2:11">
      <c r="B862" s="119"/>
      <c r="C862" s="119"/>
      <c r="D862" s="119"/>
      <c r="E862" s="120"/>
      <c r="F862" s="120"/>
      <c r="G862" s="120"/>
      <c r="H862" s="120"/>
      <c r="I862" s="120"/>
      <c r="J862" s="120"/>
      <c r="K862" s="120"/>
    </row>
    <row r="863" spans="2:11">
      <c r="B863" s="119"/>
      <c r="C863" s="119"/>
      <c r="D863" s="119"/>
      <c r="E863" s="120"/>
      <c r="F863" s="120"/>
      <c r="G863" s="120"/>
      <c r="H863" s="120"/>
      <c r="I863" s="120"/>
      <c r="J863" s="120"/>
      <c r="K863" s="120"/>
    </row>
    <row r="864" spans="2:11">
      <c r="B864" s="119"/>
      <c r="C864" s="119"/>
      <c r="D864" s="119"/>
      <c r="E864" s="120"/>
      <c r="F864" s="120"/>
      <c r="G864" s="120"/>
      <c r="H864" s="120"/>
      <c r="I864" s="120"/>
      <c r="J864" s="120"/>
      <c r="K864" s="120"/>
    </row>
    <row r="865" spans="2:11">
      <c r="B865" s="119"/>
      <c r="C865" s="119"/>
      <c r="D865" s="119"/>
      <c r="E865" s="120"/>
      <c r="F865" s="120"/>
      <c r="G865" s="120"/>
      <c r="H865" s="120"/>
      <c r="I865" s="120"/>
      <c r="J865" s="120"/>
      <c r="K865" s="120"/>
    </row>
    <row r="866" spans="2:11">
      <c r="B866" s="119"/>
      <c r="C866" s="119"/>
      <c r="D866" s="119"/>
      <c r="E866" s="120"/>
      <c r="F866" s="120"/>
      <c r="G866" s="120"/>
      <c r="H866" s="120"/>
      <c r="I866" s="120"/>
      <c r="J866" s="120"/>
      <c r="K866" s="120"/>
    </row>
    <row r="867" spans="2:11">
      <c r="B867" s="119"/>
      <c r="C867" s="119"/>
      <c r="D867" s="119"/>
      <c r="E867" s="120"/>
      <c r="F867" s="120"/>
      <c r="G867" s="120"/>
      <c r="H867" s="120"/>
      <c r="I867" s="120"/>
      <c r="J867" s="120"/>
      <c r="K867" s="120"/>
    </row>
    <row r="868" spans="2:11">
      <c r="B868" s="119"/>
      <c r="C868" s="119"/>
      <c r="D868" s="119"/>
      <c r="E868" s="120"/>
      <c r="F868" s="120"/>
      <c r="G868" s="120"/>
      <c r="H868" s="120"/>
      <c r="I868" s="120"/>
      <c r="J868" s="120"/>
      <c r="K868" s="120"/>
    </row>
    <row r="869" spans="2:11">
      <c r="B869" s="119"/>
      <c r="C869" s="119"/>
      <c r="D869" s="119"/>
      <c r="E869" s="120"/>
      <c r="F869" s="120"/>
      <c r="G869" s="120"/>
      <c r="H869" s="120"/>
      <c r="I869" s="120"/>
      <c r="J869" s="120"/>
      <c r="K869" s="120"/>
    </row>
    <row r="870" spans="2:11">
      <c r="B870" s="119"/>
      <c r="C870" s="119"/>
      <c r="D870" s="119"/>
      <c r="E870" s="120"/>
      <c r="F870" s="120"/>
      <c r="G870" s="120"/>
      <c r="H870" s="120"/>
      <c r="I870" s="120"/>
      <c r="J870" s="120"/>
      <c r="K870" s="120"/>
    </row>
    <row r="871" spans="2:11">
      <c r="B871" s="119"/>
      <c r="C871" s="119"/>
      <c r="D871" s="119"/>
      <c r="E871" s="120"/>
      <c r="F871" s="120"/>
      <c r="G871" s="120"/>
      <c r="H871" s="120"/>
      <c r="I871" s="120"/>
      <c r="J871" s="120"/>
      <c r="K871" s="120"/>
    </row>
    <row r="872" spans="2:11">
      <c r="B872" s="119"/>
      <c r="C872" s="119"/>
      <c r="D872" s="119"/>
      <c r="E872" s="120"/>
      <c r="F872" s="120"/>
      <c r="G872" s="120"/>
      <c r="H872" s="120"/>
      <c r="I872" s="120"/>
      <c r="J872" s="120"/>
      <c r="K872" s="120"/>
    </row>
    <row r="873" spans="2:11">
      <c r="B873" s="119"/>
      <c r="C873" s="119"/>
      <c r="D873" s="119"/>
      <c r="E873" s="120"/>
      <c r="F873" s="120"/>
      <c r="G873" s="120"/>
      <c r="H873" s="120"/>
      <c r="I873" s="120"/>
      <c r="J873" s="120"/>
      <c r="K873" s="120"/>
    </row>
    <row r="874" spans="2:11">
      <c r="B874" s="119"/>
      <c r="C874" s="119"/>
      <c r="D874" s="119"/>
      <c r="E874" s="120"/>
      <c r="F874" s="120"/>
      <c r="G874" s="120"/>
      <c r="H874" s="120"/>
      <c r="I874" s="120"/>
      <c r="J874" s="120"/>
      <c r="K874" s="120"/>
    </row>
    <row r="875" spans="2:11">
      <c r="B875" s="119"/>
      <c r="C875" s="119"/>
      <c r="D875" s="119"/>
      <c r="E875" s="120"/>
      <c r="F875" s="120"/>
      <c r="G875" s="120"/>
      <c r="H875" s="120"/>
      <c r="I875" s="120"/>
      <c r="J875" s="120"/>
      <c r="K875" s="120"/>
    </row>
    <row r="876" spans="2:11">
      <c r="B876" s="119"/>
      <c r="C876" s="119"/>
      <c r="D876" s="119"/>
      <c r="E876" s="120"/>
      <c r="F876" s="120"/>
      <c r="G876" s="120"/>
      <c r="H876" s="120"/>
      <c r="I876" s="120"/>
      <c r="J876" s="120"/>
      <c r="K876" s="120"/>
    </row>
    <row r="877" spans="2:11">
      <c r="B877" s="119"/>
      <c r="C877" s="119"/>
      <c r="D877" s="119"/>
      <c r="E877" s="120"/>
      <c r="F877" s="120"/>
      <c r="G877" s="120"/>
      <c r="H877" s="120"/>
      <c r="I877" s="120"/>
      <c r="J877" s="120"/>
      <c r="K877" s="120"/>
    </row>
    <row r="878" spans="2:11">
      <c r="B878" s="119"/>
      <c r="C878" s="119"/>
      <c r="D878" s="119"/>
      <c r="E878" s="120"/>
      <c r="F878" s="120"/>
      <c r="G878" s="120"/>
      <c r="H878" s="120"/>
      <c r="I878" s="120"/>
      <c r="J878" s="120"/>
      <c r="K878" s="120"/>
    </row>
    <row r="879" spans="2:11">
      <c r="B879" s="119"/>
      <c r="C879" s="119"/>
      <c r="D879" s="119"/>
      <c r="E879" s="120"/>
      <c r="F879" s="120"/>
      <c r="G879" s="120"/>
      <c r="H879" s="120"/>
      <c r="I879" s="120"/>
      <c r="J879" s="120"/>
      <c r="K879" s="120"/>
    </row>
    <row r="880" spans="2:11">
      <c r="B880" s="119"/>
      <c r="C880" s="119"/>
      <c r="D880" s="119"/>
      <c r="E880" s="120"/>
      <c r="F880" s="120"/>
      <c r="G880" s="120"/>
      <c r="H880" s="120"/>
      <c r="I880" s="120"/>
      <c r="J880" s="120"/>
      <c r="K880" s="120"/>
    </row>
    <row r="881" spans="2:11">
      <c r="B881" s="119"/>
      <c r="C881" s="119"/>
      <c r="D881" s="119"/>
      <c r="E881" s="120"/>
      <c r="F881" s="120"/>
      <c r="G881" s="120"/>
      <c r="H881" s="120"/>
      <c r="I881" s="120"/>
      <c r="J881" s="120"/>
      <c r="K881" s="120"/>
    </row>
    <row r="882" spans="2:11">
      <c r="B882" s="119"/>
      <c r="C882" s="119"/>
      <c r="D882" s="119"/>
      <c r="E882" s="120"/>
      <c r="F882" s="120"/>
      <c r="G882" s="120"/>
      <c r="H882" s="120"/>
      <c r="I882" s="120"/>
      <c r="J882" s="120"/>
      <c r="K882" s="120"/>
    </row>
    <row r="883" spans="2:11">
      <c r="B883" s="119"/>
      <c r="C883" s="119"/>
      <c r="D883" s="119"/>
      <c r="E883" s="120"/>
      <c r="F883" s="120"/>
      <c r="G883" s="120"/>
      <c r="H883" s="120"/>
      <c r="I883" s="120"/>
      <c r="J883" s="120"/>
      <c r="K883" s="120"/>
    </row>
    <row r="884" spans="2:11">
      <c r="B884" s="119"/>
      <c r="C884" s="119"/>
      <c r="D884" s="119"/>
      <c r="E884" s="120"/>
      <c r="F884" s="120"/>
      <c r="G884" s="120"/>
      <c r="H884" s="120"/>
      <c r="I884" s="120"/>
      <c r="J884" s="120"/>
      <c r="K884" s="120"/>
    </row>
    <row r="885" spans="2:11">
      <c r="B885" s="119"/>
      <c r="C885" s="119"/>
      <c r="D885" s="119"/>
      <c r="E885" s="120"/>
      <c r="F885" s="120"/>
      <c r="G885" s="120"/>
      <c r="H885" s="120"/>
      <c r="I885" s="120"/>
      <c r="J885" s="120"/>
      <c r="K885" s="120"/>
    </row>
    <row r="886" spans="2:11">
      <c r="B886" s="119"/>
      <c r="C886" s="119"/>
      <c r="D886" s="119"/>
      <c r="E886" s="120"/>
      <c r="F886" s="120"/>
      <c r="G886" s="120"/>
      <c r="H886" s="120"/>
      <c r="I886" s="120"/>
      <c r="J886" s="120"/>
      <c r="K886" s="120"/>
    </row>
    <row r="887" spans="2:11">
      <c r="B887" s="119"/>
      <c r="C887" s="119"/>
      <c r="D887" s="119"/>
      <c r="E887" s="120"/>
      <c r="F887" s="120"/>
      <c r="G887" s="120"/>
      <c r="H887" s="120"/>
      <c r="I887" s="120"/>
      <c r="J887" s="120"/>
      <c r="K887" s="120"/>
    </row>
    <row r="888" spans="2:11">
      <c r="B888" s="119"/>
      <c r="C888" s="119"/>
      <c r="D888" s="119"/>
      <c r="E888" s="120"/>
      <c r="F888" s="120"/>
      <c r="G888" s="120"/>
      <c r="H888" s="120"/>
      <c r="I888" s="120"/>
      <c r="J888" s="120"/>
      <c r="K888" s="120"/>
    </row>
    <row r="889" spans="2:11">
      <c r="B889" s="119"/>
      <c r="C889" s="119"/>
      <c r="D889" s="119"/>
      <c r="E889" s="120"/>
      <c r="F889" s="120"/>
      <c r="G889" s="120"/>
      <c r="H889" s="120"/>
      <c r="I889" s="120"/>
      <c r="J889" s="120"/>
      <c r="K889" s="120"/>
    </row>
    <row r="890" spans="2:11">
      <c r="B890" s="119"/>
      <c r="C890" s="119"/>
      <c r="D890" s="119"/>
      <c r="E890" s="120"/>
      <c r="F890" s="120"/>
      <c r="G890" s="120"/>
      <c r="H890" s="120"/>
      <c r="I890" s="120"/>
      <c r="J890" s="120"/>
      <c r="K890" s="120"/>
    </row>
    <row r="891" spans="2:11">
      <c r="B891" s="119"/>
      <c r="C891" s="119"/>
      <c r="D891" s="119"/>
      <c r="E891" s="120"/>
      <c r="F891" s="120"/>
      <c r="G891" s="120"/>
      <c r="H891" s="120"/>
      <c r="I891" s="120"/>
      <c r="J891" s="120"/>
      <c r="K891" s="120"/>
    </row>
    <row r="892" spans="2:11">
      <c r="B892" s="119"/>
      <c r="C892" s="119"/>
      <c r="D892" s="119"/>
      <c r="E892" s="120"/>
      <c r="F892" s="120"/>
      <c r="G892" s="120"/>
      <c r="H892" s="120"/>
      <c r="I892" s="120"/>
      <c r="J892" s="120"/>
      <c r="K892" s="120"/>
    </row>
    <row r="893" spans="2:11">
      <c r="B893" s="119"/>
      <c r="C893" s="119"/>
      <c r="D893" s="119"/>
      <c r="E893" s="120"/>
      <c r="F893" s="120"/>
      <c r="G893" s="120"/>
      <c r="H893" s="120"/>
      <c r="I893" s="120"/>
      <c r="J893" s="120"/>
      <c r="K893" s="120"/>
    </row>
    <row r="894" spans="2:11">
      <c r="B894" s="119"/>
      <c r="C894" s="119"/>
      <c r="D894" s="119"/>
      <c r="E894" s="120"/>
      <c r="F894" s="120"/>
      <c r="G894" s="120"/>
      <c r="H894" s="120"/>
      <c r="I894" s="120"/>
      <c r="J894" s="120"/>
      <c r="K894" s="120"/>
    </row>
    <row r="895" spans="2:11">
      <c r="B895" s="119"/>
      <c r="C895" s="119"/>
      <c r="D895" s="119"/>
      <c r="E895" s="120"/>
      <c r="F895" s="120"/>
      <c r="G895" s="120"/>
      <c r="H895" s="120"/>
      <c r="I895" s="120"/>
      <c r="J895" s="120"/>
      <c r="K895" s="120"/>
    </row>
    <row r="896" spans="2:11">
      <c r="B896" s="119"/>
      <c r="C896" s="119"/>
      <c r="D896" s="119"/>
      <c r="E896" s="120"/>
      <c r="F896" s="120"/>
      <c r="G896" s="120"/>
      <c r="H896" s="120"/>
      <c r="I896" s="120"/>
      <c r="J896" s="120"/>
      <c r="K896" s="120"/>
    </row>
    <row r="897" spans="2:11">
      <c r="B897" s="119"/>
      <c r="C897" s="119"/>
      <c r="D897" s="119"/>
      <c r="E897" s="120"/>
      <c r="F897" s="120"/>
      <c r="G897" s="120"/>
      <c r="H897" s="120"/>
      <c r="I897" s="120"/>
      <c r="J897" s="120"/>
      <c r="K897" s="120"/>
    </row>
    <row r="898" spans="2:11">
      <c r="B898" s="119"/>
      <c r="C898" s="119"/>
      <c r="D898" s="119"/>
      <c r="E898" s="120"/>
      <c r="F898" s="120"/>
      <c r="G898" s="120"/>
      <c r="H898" s="120"/>
      <c r="I898" s="120"/>
      <c r="J898" s="120"/>
      <c r="K898" s="120"/>
    </row>
    <row r="899" spans="2:11">
      <c r="B899" s="119"/>
      <c r="C899" s="119"/>
      <c r="D899" s="119"/>
      <c r="E899" s="120"/>
      <c r="F899" s="120"/>
      <c r="G899" s="120"/>
      <c r="H899" s="120"/>
      <c r="I899" s="120"/>
      <c r="J899" s="120"/>
      <c r="K899" s="120"/>
    </row>
    <row r="900" spans="2:11">
      <c r="B900" s="119"/>
      <c r="C900" s="119"/>
      <c r="D900" s="119"/>
      <c r="E900" s="120"/>
      <c r="F900" s="120"/>
      <c r="G900" s="120"/>
      <c r="H900" s="120"/>
      <c r="I900" s="120"/>
      <c r="J900" s="120"/>
      <c r="K900" s="120"/>
    </row>
    <row r="901" spans="2:11">
      <c r="B901" s="119"/>
      <c r="C901" s="119"/>
      <c r="D901" s="119"/>
      <c r="E901" s="120"/>
      <c r="F901" s="120"/>
      <c r="G901" s="120"/>
      <c r="H901" s="120"/>
      <c r="I901" s="120"/>
      <c r="J901" s="120"/>
      <c r="K901" s="120"/>
    </row>
    <row r="902" spans="2:11">
      <c r="B902" s="119"/>
      <c r="C902" s="119"/>
      <c r="D902" s="119"/>
      <c r="E902" s="120"/>
      <c r="F902" s="120"/>
      <c r="G902" s="120"/>
      <c r="H902" s="120"/>
      <c r="I902" s="120"/>
      <c r="J902" s="120"/>
      <c r="K902" s="120"/>
    </row>
    <row r="903" spans="2:11">
      <c r="B903" s="119"/>
      <c r="C903" s="119"/>
      <c r="D903" s="119"/>
      <c r="E903" s="120"/>
      <c r="F903" s="120"/>
      <c r="G903" s="120"/>
      <c r="H903" s="120"/>
      <c r="I903" s="120"/>
      <c r="J903" s="120"/>
      <c r="K903" s="120"/>
    </row>
    <row r="904" spans="2:11">
      <c r="B904" s="119"/>
      <c r="C904" s="119"/>
      <c r="D904" s="119"/>
      <c r="E904" s="120"/>
      <c r="F904" s="120"/>
      <c r="G904" s="120"/>
      <c r="H904" s="120"/>
      <c r="I904" s="120"/>
      <c r="J904" s="120"/>
      <c r="K904" s="120"/>
    </row>
    <row r="905" spans="2:11">
      <c r="B905" s="119"/>
      <c r="C905" s="119"/>
      <c r="D905" s="119"/>
      <c r="E905" s="120"/>
      <c r="F905" s="120"/>
      <c r="G905" s="120"/>
      <c r="H905" s="120"/>
      <c r="I905" s="120"/>
      <c r="J905" s="120"/>
      <c r="K905" s="120"/>
    </row>
    <row r="906" spans="2:11">
      <c r="B906" s="119"/>
      <c r="C906" s="119"/>
      <c r="D906" s="119"/>
      <c r="E906" s="120"/>
      <c r="F906" s="120"/>
      <c r="G906" s="120"/>
      <c r="H906" s="120"/>
      <c r="I906" s="120"/>
      <c r="J906" s="120"/>
      <c r="K906" s="120"/>
    </row>
    <row r="907" spans="2:11">
      <c r="B907" s="119"/>
      <c r="C907" s="119"/>
      <c r="D907" s="119"/>
      <c r="E907" s="120"/>
      <c r="F907" s="120"/>
      <c r="G907" s="120"/>
      <c r="H907" s="120"/>
      <c r="I907" s="120"/>
      <c r="J907" s="120"/>
      <c r="K907" s="120"/>
    </row>
    <row r="908" spans="2:11">
      <c r="B908" s="119"/>
      <c r="C908" s="119"/>
      <c r="D908" s="119"/>
      <c r="E908" s="120"/>
      <c r="F908" s="120"/>
      <c r="G908" s="120"/>
      <c r="H908" s="120"/>
      <c r="I908" s="120"/>
      <c r="J908" s="120"/>
      <c r="K908" s="120"/>
    </row>
    <row r="909" spans="2:11">
      <c r="B909" s="119"/>
      <c r="C909" s="119"/>
      <c r="D909" s="119"/>
      <c r="E909" s="120"/>
      <c r="F909" s="120"/>
      <c r="G909" s="120"/>
      <c r="H909" s="120"/>
      <c r="I909" s="120"/>
      <c r="J909" s="120"/>
      <c r="K909" s="120"/>
    </row>
    <row r="910" spans="2:11">
      <c r="B910" s="119"/>
      <c r="C910" s="119"/>
      <c r="D910" s="119"/>
      <c r="E910" s="120"/>
      <c r="F910" s="120"/>
      <c r="G910" s="120"/>
      <c r="H910" s="120"/>
      <c r="I910" s="120"/>
      <c r="J910" s="120"/>
      <c r="K910" s="120"/>
    </row>
    <row r="911" spans="2:11">
      <c r="B911" s="119"/>
      <c r="C911" s="119"/>
      <c r="D911" s="119"/>
      <c r="E911" s="120"/>
      <c r="F911" s="120"/>
      <c r="G911" s="120"/>
      <c r="H911" s="120"/>
      <c r="I911" s="120"/>
      <c r="J911" s="120"/>
      <c r="K911" s="120"/>
    </row>
    <row r="912" spans="2:11">
      <c r="B912" s="119"/>
      <c r="C912" s="119"/>
      <c r="D912" s="119"/>
      <c r="E912" s="120"/>
      <c r="F912" s="120"/>
      <c r="G912" s="120"/>
      <c r="H912" s="120"/>
      <c r="I912" s="120"/>
      <c r="J912" s="120"/>
      <c r="K912" s="120"/>
    </row>
    <row r="913" spans="2:11">
      <c r="B913" s="119"/>
      <c r="C913" s="119"/>
      <c r="D913" s="119"/>
      <c r="E913" s="120"/>
      <c r="F913" s="120"/>
      <c r="G913" s="120"/>
      <c r="H913" s="120"/>
      <c r="I913" s="120"/>
      <c r="J913" s="120"/>
      <c r="K913" s="120"/>
    </row>
    <row r="914" spans="2:11">
      <c r="B914" s="119"/>
      <c r="C914" s="119"/>
      <c r="D914" s="119"/>
      <c r="E914" s="120"/>
      <c r="F914" s="120"/>
      <c r="G914" s="120"/>
      <c r="H914" s="120"/>
      <c r="I914" s="120"/>
      <c r="J914" s="120"/>
      <c r="K914" s="120"/>
    </row>
    <row r="915" spans="2:11">
      <c r="B915" s="119"/>
      <c r="C915" s="119"/>
      <c r="D915" s="119"/>
      <c r="E915" s="120"/>
      <c r="F915" s="120"/>
      <c r="G915" s="120"/>
      <c r="H915" s="120"/>
      <c r="I915" s="120"/>
      <c r="J915" s="120"/>
      <c r="K915" s="120"/>
    </row>
    <row r="916" spans="2:11">
      <c r="B916" s="119"/>
      <c r="C916" s="119"/>
      <c r="D916" s="119"/>
      <c r="E916" s="120"/>
      <c r="F916" s="120"/>
      <c r="G916" s="120"/>
      <c r="H916" s="120"/>
      <c r="I916" s="120"/>
      <c r="J916" s="120"/>
      <c r="K916" s="120"/>
    </row>
    <row r="917" spans="2:11">
      <c r="B917" s="119"/>
      <c r="C917" s="119"/>
      <c r="D917" s="119"/>
      <c r="E917" s="120"/>
      <c r="F917" s="120"/>
      <c r="G917" s="120"/>
      <c r="H917" s="120"/>
      <c r="I917" s="120"/>
      <c r="J917" s="120"/>
      <c r="K917" s="120"/>
    </row>
    <row r="918" spans="2:11">
      <c r="B918" s="119"/>
      <c r="C918" s="119"/>
      <c r="D918" s="119"/>
      <c r="E918" s="120"/>
      <c r="F918" s="120"/>
      <c r="G918" s="120"/>
      <c r="H918" s="120"/>
      <c r="I918" s="120"/>
      <c r="J918" s="120"/>
      <c r="K918" s="120"/>
    </row>
    <row r="919" spans="2:11">
      <c r="B919" s="119"/>
      <c r="C919" s="119"/>
      <c r="D919" s="119"/>
      <c r="E919" s="120"/>
      <c r="F919" s="120"/>
      <c r="G919" s="120"/>
      <c r="H919" s="120"/>
      <c r="I919" s="120"/>
      <c r="J919" s="120"/>
      <c r="K919" s="120"/>
    </row>
    <row r="920" spans="2:11">
      <c r="B920" s="119"/>
      <c r="C920" s="119"/>
      <c r="D920" s="119"/>
      <c r="E920" s="120"/>
      <c r="F920" s="120"/>
      <c r="G920" s="120"/>
      <c r="H920" s="120"/>
      <c r="I920" s="120"/>
      <c r="J920" s="120"/>
      <c r="K920" s="120"/>
    </row>
    <row r="921" spans="2:11">
      <c r="B921" s="119"/>
      <c r="C921" s="119"/>
      <c r="D921" s="119"/>
      <c r="E921" s="120"/>
      <c r="F921" s="120"/>
      <c r="G921" s="120"/>
      <c r="H921" s="120"/>
      <c r="I921" s="120"/>
      <c r="J921" s="120"/>
      <c r="K921" s="120"/>
    </row>
    <row r="922" spans="2:11">
      <c r="B922" s="119"/>
      <c r="C922" s="119"/>
      <c r="D922" s="119"/>
      <c r="E922" s="120"/>
      <c r="F922" s="120"/>
      <c r="G922" s="120"/>
      <c r="H922" s="120"/>
      <c r="I922" s="120"/>
      <c r="J922" s="120"/>
      <c r="K922" s="120"/>
    </row>
    <row r="923" spans="2:11">
      <c r="B923" s="119"/>
      <c r="C923" s="119"/>
      <c r="D923" s="119"/>
      <c r="E923" s="120"/>
      <c r="F923" s="120"/>
      <c r="G923" s="120"/>
      <c r="H923" s="120"/>
      <c r="I923" s="120"/>
      <c r="J923" s="120"/>
      <c r="K923" s="120"/>
    </row>
    <row r="924" spans="2:11">
      <c r="B924" s="119"/>
      <c r="C924" s="119"/>
      <c r="D924" s="119"/>
      <c r="E924" s="120"/>
      <c r="F924" s="120"/>
      <c r="G924" s="120"/>
      <c r="H924" s="120"/>
      <c r="I924" s="120"/>
      <c r="J924" s="120"/>
      <c r="K924" s="120"/>
    </row>
    <row r="925" spans="2:11">
      <c r="B925" s="119"/>
      <c r="C925" s="119"/>
      <c r="D925" s="119"/>
      <c r="E925" s="120"/>
      <c r="F925" s="120"/>
      <c r="G925" s="120"/>
      <c r="H925" s="120"/>
      <c r="I925" s="120"/>
      <c r="J925" s="120"/>
      <c r="K925" s="120"/>
    </row>
    <row r="926" spans="2:11">
      <c r="B926" s="119"/>
      <c r="C926" s="119"/>
      <c r="D926" s="119"/>
      <c r="E926" s="120"/>
      <c r="F926" s="120"/>
      <c r="G926" s="120"/>
      <c r="H926" s="120"/>
      <c r="I926" s="120"/>
      <c r="J926" s="120"/>
      <c r="K926" s="120"/>
    </row>
    <row r="927" spans="2:11">
      <c r="B927" s="119"/>
      <c r="C927" s="119"/>
      <c r="D927" s="119"/>
      <c r="E927" s="120"/>
      <c r="F927" s="120"/>
      <c r="G927" s="120"/>
      <c r="H927" s="120"/>
      <c r="I927" s="120"/>
      <c r="J927" s="120"/>
      <c r="K927" s="120"/>
    </row>
    <row r="928" spans="2:11">
      <c r="B928" s="119"/>
      <c r="C928" s="119"/>
      <c r="D928" s="119"/>
      <c r="E928" s="120"/>
      <c r="F928" s="120"/>
      <c r="G928" s="120"/>
      <c r="H928" s="120"/>
      <c r="I928" s="120"/>
      <c r="J928" s="120"/>
      <c r="K928" s="120"/>
    </row>
    <row r="929" spans="2:11">
      <c r="B929" s="119"/>
      <c r="C929" s="119"/>
      <c r="D929" s="119"/>
      <c r="E929" s="120"/>
      <c r="F929" s="120"/>
      <c r="G929" s="120"/>
      <c r="H929" s="120"/>
      <c r="I929" s="120"/>
      <c r="J929" s="120"/>
      <c r="K929" s="120"/>
    </row>
    <row r="930" spans="2:11">
      <c r="B930" s="119"/>
      <c r="C930" s="119"/>
      <c r="D930" s="119"/>
      <c r="E930" s="120"/>
      <c r="F930" s="120"/>
      <c r="G930" s="120"/>
      <c r="H930" s="120"/>
      <c r="I930" s="120"/>
      <c r="J930" s="120"/>
      <c r="K930" s="120"/>
    </row>
    <row r="931" spans="2:11">
      <c r="B931" s="119"/>
      <c r="C931" s="119"/>
      <c r="D931" s="119"/>
      <c r="E931" s="120"/>
      <c r="F931" s="120"/>
      <c r="G931" s="120"/>
      <c r="H931" s="120"/>
      <c r="I931" s="120"/>
      <c r="J931" s="120"/>
      <c r="K931" s="120"/>
    </row>
    <row r="932" spans="2:11">
      <c r="B932" s="119"/>
      <c r="C932" s="119"/>
      <c r="D932" s="119"/>
      <c r="E932" s="120"/>
      <c r="F932" s="120"/>
      <c r="G932" s="120"/>
      <c r="H932" s="120"/>
      <c r="I932" s="120"/>
      <c r="J932" s="120"/>
      <c r="K932" s="120"/>
    </row>
    <row r="933" spans="2:11">
      <c r="B933" s="119"/>
      <c r="C933" s="119"/>
      <c r="D933" s="119"/>
      <c r="E933" s="120"/>
      <c r="F933" s="120"/>
      <c r="G933" s="120"/>
      <c r="H933" s="120"/>
      <c r="I933" s="120"/>
      <c r="J933" s="120"/>
      <c r="K933" s="120"/>
    </row>
    <row r="934" spans="2:11">
      <c r="B934" s="119"/>
      <c r="C934" s="119"/>
      <c r="D934" s="119"/>
      <c r="E934" s="120"/>
      <c r="F934" s="120"/>
      <c r="G934" s="120"/>
      <c r="H934" s="120"/>
      <c r="I934" s="120"/>
      <c r="J934" s="120"/>
      <c r="K934" s="120"/>
    </row>
    <row r="935" spans="2:11">
      <c r="B935" s="119"/>
      <c r="C935" s="119"/>
      <c r="D935" s="119"/>
      <c r="E935" s="120"/>
      <c r="F935" s="120"/>
      <c r="G935" s="120"/>
      <c r="H935" s="120"/>
      <c r="I935" s="120"/>
      <c r="J935" s="120"/>
      <c r="K935" s="120"/>
    </row>
    <row r="936" spans="2:11">
      <c r="B936" s="119"/>
      <c r="C936" s="119"/>
      <c r="D936" s="119"/>
      <c r="E936" s="120"/>
      <c r="F936" s="120"/>
      <c r="G936" s="120"/>
      <c r="H936" s="120"/>
      <c r="I936" s="120"/>
      <c r="J936" s="120"/>
      <c r="K936" s="120"/>
    </row>
    <row r="937" spans="2:11">
      <c r="B937" s="119"/>
      <c r="C937" s="119"/>
      <c r="D937" s="119"/>
      <c r="E937" s="120"/>
      <c r="F937" s="120"/>
      <c r="G937" s="120"/>
      <c r="H937" s="120"/>
      <c r="I937" s="120"/>
      <c r="J937" s="120"/>
      <c r="K937" s="120"/>
    </row>
    <row r="938" spans="2:11">
      <c r="B938" s="119"/>
      <c r="C938" s="119"/>
      <c r="D938" s="119"/>
      <c r="E938" s="120"/>
      <c r="F938" s="120"/>
      <c r="G938" s="120"/>
      <c r="H938" s="120"/>
      <c r="I938" s="120"/>
      <c r="J938" s="120"/>
      <c r="K938" s="120"/>
    </row>
    <row r="939" spans="2:11">
      <c r="B939" s="119"/>
      <c r="C939" s="119"/>
      <c r="D939" s="119"/>
      <c r="E939" s="120"/>
      <c r="F939" s="120"/>
      <c r="G939" s="120"/>
      <c r="H939" s="120"/>
      <c r="I939" s="120"/>
      <c r="J939" s="120"/>
      <c r="K939" s="120"/>
    </row>
    <row r="940" spans="2:11">
      <c r="B940" s="119"/>
      <c r="C940" s="119"/>
      <c r="D940" s="119"/>
      <c r="E940" s="120"/>
      <c r="F940" s="120"/>
      <c r="G940" s="120"/>
      <c r="H940" s="120"/>
      <c r="I940" s="120"/>
      <c r="J940" s="120"/>
      <c r="K940" s="120"/>
    </row>
    <row r="941" spans="2:11">
      <c r="B941" s="119"/>
      <c r="C941" s="119"/>
      <c r="D941" s="119"/>
      <c r="E941" s="120"/>
      <c r="F941" s="120"/>
      <c r="G941" s="120"/>
      <c r="H941" s="120"/>
      <c r="I941" s="120"/>
      <c r="J941" s="120"/>
      <c r="K941" s="120"/>
    </row>
    <row r="942" spans="2:11">
      <c r="B942" s="119"/>
      <c r="C942" s="119"/>
      <c r="D942" s="119"/>
      <c r="E942" s="120"/>
      <c r="F942" s="120"/>
      <c r="G942" s="120"/>
      <c r="H942" s="120"/>
      <c r="I942" s="120"/>
      <c r="J942" s="120"/>
      <c r="K942" s="120"/>
    </row>
    <row r="943" spans="2:11">
      <c r="B943" s="119"/>
      <c r="C943" s="119"/>
      <c r="D943" s="119"/>
      <c r="E943" s="120"/>
      <c r="F943" s="120"/>
      <c r="G943" s="120"/>
      <c r="H943" s="120"/>
      <c r="I943" s="120"/>
      <c r="J943" s="120"/>
      <c r="K943" s="120"/>
    </row>
    <row r="944" spans="2:11">
      <c r="B944" s="119"/>
      <c r="C944" s="119"/>
      <c r="D944" s="119"/>
      <c r="E944" s="120"/>
      <c r="F944" s="120"/>
      <c r="G944" s="120"/>
      <c r="H944" s="120"/>
      <c r="I944" s="120"/>
      <c r="J944" s="120"/>
      <c r="K944" s="120"/>
    </row>
    <row r="945" spans="2:11">
      <c r="B945" s="119"/>
      <c r="C945" s="119"/>
      <c r="D945" s="119"/>
      <c r="E945" s="120"/>
      <c r="F945" s="120"/>
      <c r="G945" s="120"/>
      <c r="H945" s="120"/>
      <c r="I945" s="120"/>
      <c r="J945" s="120"/>
      <c r="K945" s="120"/>
    </row>
    <row r="946" spans="2:11">
      <c r="B946" s="119"/>
      <c r="C946" s="119"/>
      <c r="D946" s="119"/>
      <c r="E946" s="120"/>
      <c r="F946" s="120"/>
      <c r="G946" s="120"/>
      <c r="H946" s="120"/>
      <c r="I946" s="120"/>
      <c r="J946" s="120"/>
      <c r="K946" s="120"/>
    </row>
    <row r="947" spans="2:11">
      <c r="B947" s="119"/>
      <c r="C947" s="119"/>
      <c r="D947" s="119"/>
      <c r="E947" s="120"/>
      <c r="F947" s="120"/>
      <c r="G947" s="120"/>
      <c r="H947" s="120"/>
      <c r="I947" s="120"/>
      <c r="J947" s="120"/>
      <c r="K947" s="120"/>
    </row>
    <row r="948" spans="2:11">
      <c r="B948" s="119"/>
      <c r="C948" s="119"/>
      <c r="D948" s="119"/>
      <c r="E948" s="120"/>
      <c r="F948" s="120"/>
      <c r="G948" s="120"/>
      <c r="H948" s="120"/>
      <c r="I948" s="120"/>
      <c r="J948" s="120"/>
      <c r="K948" s="120"/>
    </row>
    <row r="949" spans="2:11">
      <c r="B949" s="119"/>
      <c r="C949" s="119"/>
      <c r="D949" s="119"/>
      <c r="E949" s="120"/>
      <c r="F949" s="120"/>
      <c r="G949" s="120"/>
      <c r="H949" s="120"/>
      <c r="I949" s="120"/>
      <c r="J949" s="120"/>
      <c r="K949" s="120"/>
    </row>
    <row r="950" spans="2:11">
      <c r="B950" s="119"/>
      <c r="C950" s="119"/>
      <c r="D950" s="119"/>
      <c r="E950" s="120"/>
      <c r="F950" s="120"/>
      <c r="G950" s="120"/>
      <c r="H950" s="120"/>
      <c r="I950" s="120"/>
      <c r="J950" s="120"/>
      <c r="K950" s="120"/>
    </row>
    <row r="951" spans="2:11">
      <c r="B951" s="119"/>
      <c r="C951" s="119"/>
      <c r="D951" s="119"/>
      <c r="E951" s="120"/>
      <c r="F951" s="120"/>
      <c r="G951" s="120"/>
      <c r="H951" s="120"/>
      <c r="I951" s="120"/>
      <c r="J951" s="120"/>
      <c r="K951" s="120"/>
    </row>
    <row r="952" spans="2:11">
      <c r="B952" s="119"/>
      <c r="C952" s="119"/>
      <c r="D952" s="119"/>
      <c r="E952" s="120"/>
      <c r="F952" s="120"/>
      <c r="G952" s="120"/>
      <c r="H952" s="120"/>
      <c r="I952" s="120"/>
      <c r="J952" s="120"/>
      <c r="K952" s="120"/>
    </row>
    <row r="953" spans="2:11">
      <c r="B953" s="119"/>
      <c r="C953" s="119"/>
      <c r="D953" s="119"/>
      <c r="E953" s="120"/>
      <c r="F953" s="120"/>
      <c r="G953" s="120"/>
      <c r="H953" s="120"/>
      <c r="I953" s="120"/>
      <c r="J953" s="120"/>
      <c r="K953" s="120"/>
    </row>
    <row r="954" spans="2:11">
      <c r="B954" s="119"/>
      <c r="C954" s="119"/>
      <c r="D954" s="119"/>
      <c r="E954" s="120"/>
      <c r="F954" s="120"/>
      <c r="G954" s="120"/>
      <c r="H954" s="120"/>
      <c r="I954" s="120"/>
      <c r="J954" s="120"/>
      <c r="K954" s="120"/>
    </row>
    <row r="955" spans="2:11">
      <c r="B955" s="119"/>
      <c r="C955" s="119"/>
      <c r="D955" s="119"/>
      <c r="E955" s="120"/>
      <c r="F955" s="120"/>
      <c r="G955" s="120"/>
      <c r="H955" s="120"/>
      <c r="I955" s="120"/>
      <c r="J955" s="120"/>
      <c r="K955" s="120"/>
    </row>
    <row r="956" spans="2:11">
      <c r="B956" s="119"/>
      <c r="C956" s="119"/>
      <c r="D956" s="119"/>
      <c r="E956" s="120"/>
      <c r="F956" s="120"/>
      <c r="G956" s="120"/>
      <c r="H956" s="120"/>
      <c r="I956" s="120"/>
      <c r="J956" s="120"/>
      <c r="K956" s="120"/>
    </row>
    <row r="957" spans="2:11">
      <c r="B957" s="119"/>
      <c r="C957" s="119"/>
      <c r="D957" s="119"/>
      <c r="E957" s="120"/>
      <c r="F957" s="120"/>
      <c r="G957" s="120"/>
      <c r="H957" s="120"/>
      <c r="I957" s="120"/>
      <c r="J957" s="120"/>
      <c r="K957" s="120"/>
    </row>
    <row r="958" spans="2:11">
      <c r="B958" s="119"/>
      <c r="C958" s="119"/>
      <c r="D958" s="119"/>
      <c r="E958" s="120"/>
      <c r="F958" s="120"/>
      <c r="G958" s="120"/>
      <c r="H958" s="120"/>
      <c r="I958" s="120"/>
      <c r="J958" s="120"/>
      <c r="K958" s="120"/>
    </row>
    <row r="959" spans="2:11">
      <c r="B959" s="119"/>
      <c r="C959" s="119"/>
      <c r="D959" s="119"/>
      <c r="E959" s="120"/>
      <c r="F959" s="120"/>
      <c r="G959" s="120"/>
      <c r="H959" s="120"/>
      <c r="I959" s="120"/>
      <c r="J959" s="120"/>
      <c r="K959" s="120"/>
    </row>
    <row r="960" spans="2:11">
      <c r="B960" s="119"/>
      <c r="C960" s="119"/>
      <c r="D960" s="119"/>
      <c r="E960" s="120"/>
      <c r="F960" s="120"/>
      <c r="G960" s="120"/>
      <c r="H960" s="120"/>
      <c r="I960" s="120"/>
      <c r="J960" s="120"/>
      <c r="K960" s="120"/>
    </row>
    <row r="961" spans="2:11">
      <c r="B961" s="119"/>
      <c r="C961" s="119"/>
      <c r="D961" s="119"/>
      <c r="E961" s="120"/>
      <c r="F961" s="120"/>
      <c r="G961" s="120"/>
      <c r="H961" s="120"/>
      <c r="I961" s="120"/>
      <c r="J961" s="120"/>
      <c r="K961" s="120"/>
    </row>
    <row r="962" spans="2:11">
      <c r="B962" s="119"/>
      <c r="C962" s="119"/>
      <c r="D962" s="119"/>
      <c r="E962" s="120"/>
      <c r="F962" s="120"/>
      <c r="G962" s="120"/>
      <c r="H962" s="120"/>
      <c r="I962" s="120"/>
      <c r="J962" s="120"/>
      <c r="K962" s="120"/>
    </row>
    <row r="963" spans="2:11">
      <c r="B963" s="119"/>
      <c r="C963" s="119"/>
      <c r="D963" s="119"/>
      <c r="E963" s="120"/>
      <c r="F963" s="120"/>
      <c r="G963" s="120"/>
      <c r="H963" s="120"/>
      <c r="I963" s="120"/>
      <c r="J963" s="120"/>
      <c r="K963" s="120"/>
    </row>
    <row r="964" spans="2:11">
      <c r="B964" s="119"/>
      <c r="C964" s="119"/>
      <c r="D964" s="119"/>
      <c r="E964" s="120"/>
      <c r="F964" s="120"/>
      <c r="G964" s="120"/>
      <c r="H964" s="120"/>
      <c r="I964" s="120"/>
      <c r="J964" s="120"/>
      <c r="K964" s="120"/>
    </row>
    <row r="965" spans="2:11">
      <c r="B965" s="119"/>
      <c r="C965" s="119"/>
      <c r="D965" s="119"/>
      <c r="E965" s="120"/>
      <c r="F965" s="120"/>
      <c r="G965" s="120"/>
      <c r="H965" s="120"/>
      <c r="I965" s="120"/>
      <c r="J965" s="120"/>
      <c r="K965" s="120"/>
    </row>
    <row r="966" spans="2:11">
      <c r="B966" s="119"/>
      <c r="C966" s="119"/>
      <c r="D966" s="119"/>
      <c r="E966" s="120"/>
      <c r="F966" s="120"/>
      <c r="G966" s="120"/>
      <c r="H966" s="120"/>
      <c r="I966" s="120"/>
      <c r="J966" s="120"/>
      <c r="K966" s="120"/>
    </row>
    <row r="967" spans="2:11">
      <c r="B967" s="119"/>
      <c r="C967" s="119"/>
      <c r="D967" s="119"/>
      <c r="E967" s="120"/>
      <c r="F967" s="120"/>
      <c r="G967" s="120"/>
      <c r="H967" s="120"/>
      <c r="I967" s="120"/>
      <c r="J967" s="120"/>
      <c r="K967" s="120"/>
    </row>
    <row r="968" spans="2:11">
      <c r="B968" s="119"/>
      <c r="C968" s="119"/>
      <c r="D968" s="119"/>
      <c r="E968" s="120"/>
      <c r="F968" s="120"/>
      <c r="G968" s="120"/>
      <c r="H968" s="120"/>
      <c r="I968" s="120"/>
      <c r="J968" s="120"/>
      <c r="K968" s="120"/>
    </row>
    <row r="969" spans="2:11">
      <c r="B969" s="119"/>
      <c r="C969" s="119"/>
      <c r="D969" s="119"/>
      <c r="E969" s="120"/>
      <c r="F969" s="120"/>
      <c r="G969" s="120"/>
      <c r="H969" s="120"/>
      <c r="I969" s="120"/>
      <c r="J969" s="120"/>
      <c r="K969" s="120"/>
    </row>
    <row r="970" spans="2:11">
      <c r="B970" s="119"/>
      <c r="C970" s="119"/>
      <c r="D970" s="119"/>
      <c r="E970" s="120"/>
      <c r="F970" s="120"/>
      <c r="G970" s="120"/>
      <c r="H970" s="120"/>
      <c r="I970" s="120"/>
      <c r="J970" s="120"/>
      <c r="K970" s="120"/>
    </row>
    <row r="971" spans="2:11">
      <c r="B971" s="119"/>
      <c r="C971" s="119"/>
      <c r="D971" s="119"/>
      <c r="E971" s="120"/>
      <c r="F971" s="120"/>
      <c r="G971" s="120"/>
      <c r="H971" s="120"/>
      <c r="I971" s="120"/>
      <c r="J971" s="120"/>
      <c r="K971" s="120"/>
    </row>
    <row r="972" spans="2:11">
      <c r="B972" s="119"/>
      <c r="C972" s="119"/>
      <c r="D972" s="119"/>
      <c r="E972" s="120"/>
      <c r="F972" s="120"/>
      <c r="G972" s="120"/>
      <c r="H972" s="120"/>
      <c r="I972" s="120"/>
      <c r="J972" s="120"/>
      <c r="K972" s="120"/>
    </row>
    <row r="973" spans="2:11">
      <c r="B973" s="119"/>
      <c r="C973" s="119"/>
      <c r="D973" s="119"/>
      <c r="E973" s="120"/>
      <c r="F973" s="120"/>
      <c r="G973" s="120"/>
      <c r="H973" s="120"/>
      <c r="I973" s="120"/>
      <c r="J973" s="120"/>
      <c r="K973" s="120"/>
    </row>
    <row r="974" spans="2:11">
      <c r="B974" s="119"/>
      <c r="C974" s="119"/>
      <c r="D974" s="119"/>
      <c r="E974" s="120"/>
      <c r="F974" s="120"/>
      <c r="G974" s="120"/>
      <c r="H974" s="120"/>
      <c r="I974" s="120"/>
      <c r="J974" s="120"/>
      <c r="K974" s="120"/>
    </row>
    <row r="975" spans="2:11">
      <c r="B975" s="119"/>
      <c r="C975" s="119"/>
      <c r="D975" s="119"/>
      <c r="E975" s="120"/>
      <c r="F975" s="120"/>
      <c r="G975" s="120"/>
      <c r="H975" s="120"/>
      <c r="I975" s="120"/>
      <c r="J975" s="120"/>
      <c r="K975" s="120"/>
    </row>
    <row r="976" spans="2:11">
      <c r="B976" s="119"/>
      <c r="C976" s="119"/>
      <c r="D976" s="119"/>
      <c r="E976" s="120"/>
      <c r="F976" s="120"/>
      <c r="G976" s="120"/>
      <c r="H976" s="120"/>
      <c r="I976" s="120"/>
      <c r="J976" s="120"/>
      <c r="K976" s="120"/>
    </row>
    <row r="977" spans="2:11">
      <c r="B977" s="119"/>
      <c r="C977" s="119"/>
      <c r="D977" s="119"/>
      <c r="E977" s="120"/>
      <c r="F977" s="120"/>
      <c r="G977" s="120"/>
      <c r="H977" s="120"/>
      <c r="I977" s="120"/>
      <c r="J977" s="120"/>
      <c r="K977" s="120"/>
    </row>
    <row r="978" spans="2:11">
      <c r="B978" s="119"/>
      <c r="C978" s="119"/>
      <c r="D978" s="119"/>
      <c r="E978" s="120"/>
      <c r="F978" s="120"/>
      <c r="G978" s="120"/>
      <c r="H978" s="120"/>
      <c r="I978" s="120"/>
      <c r="J978" s="120"/>
      <c r="K978" s="120"/>
    </row>
    <row r="979" spans="2:11">
      <c r="B979" s="119"/>
      <c r="C979" s="119"/>
      <c r="D979" s="119"/>
      <c r="E979" s="120"/>
      <c r="F979" s="120"/>
      <c r="G979" s="120"/>
      <c r="H979" s="120"/>
      <c r="I979" s="120"/>
      <c r="J979" s="120"/>
      <c r="K979" s="120"/>
    </row>
    <row r="980" spans="2:11">
      <c r="B980" s="119"/>
      <c r="C980" s="119"/>
      <c r="D980" s="119"/>
      <c r="E980" s="120"/>
      <c r="F980" s="120"/>
      <c r="G980" s="120"/>
      <c r="H980" s="120"/>
      <c r="I980" s="120"/>
      <c r="J980" s="120"/>
      <c r="K980" s="120"/>
    </row>
    <row r="981" spans="2:11">
      <c r="B981" s="119"/>
      <c r="C981" s="119"/>
      <c r="D981" s="119"/>
      <c r="E981" s="120"/>
      <c r="F981" s="120"/>
      <c r="G981" s="120"/>
      <c r="H981" s="120"/>
      <c r="I981" s="120"/>
      <c r="J981" s="120"/>
      <c r="K981" s="120"/>
    </row>
    <row r="982" spans="2:11">
      <c r="B982" s="119"/>
      <c r="C982" s="119"/>
      <c r="D982" s="119"/>
      <c r="E982" s="120"/>
      <c r="F982" s="120"/>
      <c r="G982" s="120"/>
      <c r="H982" s="120"/>
      <c r="I982" s="120"/>
      <c r="J982" s="120"/>
      <c r="K982" s="120"/>
    </row>
    <row r="983" spans="2:11">
      <c r="B983" s="119"/>
      <c r="C983" s="119"/>
      <c r="D983" s="119"/>
      <c r="E983" s="120"/>
      <c r="F983" s="120"/>
      <c r="G983" s="120"/>
      <c r="H983" s="120"/>
      <c r="I983" s="120"/>
      <c r="J983" s="120"/>
      <c r="K983" s="120"/>
    </row>
    <row r="984" spans="2:11">
      <c r="B984" s="119"/>
      <c r="C984" s="119"/>
      <c r="D984" s="119"/>
      <c r="E984" s="120"/>
      <c r="F984" s="120"/>
      <c r="G984" s="120"/>
      <c r="H984" s="120"/>
      <c r="I984" s="120"/>
      <c r="J984" s="120"/>
      <c r="K984" s="120"/>
    </row>
    <row r="985" spans="2:11">
      <c r="B985" s="119"/>
      <c r="C985" s="119"/>
      <c r="D985" s="119"/>
      <c r="E985" s="120"/>
      <c r="F985" s="120"/>
      <c r="G985" s="120"/>
      <c r="H985" s="120"/>
      <c r="I985" s="120"/>
      <c r="J985" s="120"/>
      <c r="K985" s="120"/>
    </row>
    <row r="986" spans="2:11">
      <c r="B986" s="119"/>
      <c r="C986" s="119"/>
      <c r="D986" s="119"/>
      <c r="E986" s="120"/>
      <c r="F986" s="120"/>
      <c r="G986" s="120"/>
      <c r="H986" s="120"/>
      <c r="I986" s="120"/>
      <c r="J986" s="120"/>
      <c r="K986" s="120"/>
    </row>
    <row r="987" spans="2:11">
      <c r="B987" s="119"/>
      <c r="C987" s="119"/>
      <c r="D987" s="119"/>
      <c r="E987" s="120"/>
      <c r="F987" s="120"/>
      <c r="G987" s="120"/>
      <c r="H987" s="120"/>
      <c r="I987" s="120"/>
      <c r="J987" s="120"/>
      <c r="K987" s="120"/>
    </row>
    <row r="988" spans="2:11">
      <c r="B988" s="119"/>
      <c r="C988" s="119"/>
      <c r="D988" s="119"/>
      <c r="E988" s="120"/>
      <c r="F988" s="120"/>
      <c r="G988" s="120"/>
      <c r="H988" s="120"/>
      <c r="I988" s="120"/>
      <c r="J988" s="120"/>
      <c r="K988" s="120"/>
    </row>
    <row r="989" spans="2:11">
      <c r="B989" s="119"/>
      <c r="C989" s="119"/>
      <c r="D989" s="119"/>
      <c r="E989" s="120"/>
      <c r="F989" s="120"/>
      <c r="G989" s="120"/>
      <c r="H989" s="120"/>
      <c r="I989" s="120"/>
      <c r="J989" s="120"/>
      <c r="K989" s="120"/>
    </row>
    <row r="990" spans="2:11">
      <c r="B990" s="119"/>
      <c r="C990" s="119"/>
      <c r="D990" s="119"/>
      <c r="E990" s="120"/>
      <c r="F990" s="120"/>
      <c r="G990" s="120"/>
      <c r="H990" s="120"/>
      <c r="I990" s="120"/>
      <c r="J990" s="120"/>
      <c r="K990" s="120"/>
    </row>
    <row r="991" spans="2:11">
      <c r="B991" s="119"/>
      <c r="C991" s="119"/>
      <c r="D991" s="119"/>
      <c r="E991" s="120"/>
      <c r="F991" s="120"/>
      <c r="G991" s="120"/>
      <c r="H991" s="120"/>
      <c r="I991" s="120"/>
      <c r="J991" s="120"/>
      <c r="K991" s="120"/>
    </row>
    <row r="992" spans="2:11">
      <c r="B992" s="119"/>
      <c r="C992" s="119"/>
      <c r="D992" s="119"/>
      <c r="E992" s="120"/>
      <c r="F992" s="120"/>
      <c r="G992" s="120"/>
      <c r="H992" s="120"/>
      <c r="I992" s="120"/>
      <c r="J992" s="120"/>
      <c r="K992" s="120"/>
    </row>
    <row r="993" spans="2:11">
      <c r="B993" s="119"/>
      <c r="C993" s="119"/>
      <c r="D993" s="119"/>
      <c r="E993" s="120"/>
      <c r="F993" s="120"/>
      <c r="G993" s="120"/>
      <c r="H993" s="120"/>
      <c r="I993" s="120"/>
      <c r="J993" s="120"/>
      <c r="K993" s="120"/>
    </row>
    <row r="994" spans="2:11">
      <c r="B994" s="119"/>
      <c r="C994" s="119"/>
      <c r="D994" s="119"/>
      <c r="E994" s="120"/>
      <c r="F994" s="120"/>
      <c r="G994" s="120"/>
      <c r="H994" s="120"/>
      <c r="I994" s="120"/>
      <c r="J994" s="120"/>
      <c r="K994" s="120"/>
    </row>
    <row r="995" spans="2:11">
      <c r="B995" s="119"/>
      <c r="C995" s="119"/>
      <c r="D995" s="119"/>
      <c r="E995" s="120"/>
      <c r="F995" s="120"/>
      <c r="G995" s="120"/>
      <c r="H995" s="120"/>
      <c r="I995" s="120"/>
      <c r="J995" s="120"/>
      <c r="K995" s="120"/>
    </row>
    <row r="996" spans="2:11">
      <c r="B996" s="119"/>
      <c r="C996" s="119"/>
      <c r="D996" s="119"/>
      <c r="E996" s="120"/>
      <c r="F996" s="120"/>
      <c r="G996" s="120"/>
      <c r="H996" s="120"/>
      <c r="I996" s="120"/>
      <c r="J996" s="120"/>
      <c r="K996" s="120"/>
    </row>
    <row r="997" spans="2:11">
      <c r="B997" s="119"/>
      <c r="C997" s="119"/>
      <c r="D997" s="119"/>
      <c r="E997" s="120"/>
      <c r="F997" s="120"/>
      <c r="G997" s="120"/>
      <c r="H997" s="120"/>
      <c r="I997" s="120"/>
      <c r="J997" s="120"/>
      <c r="K997" s="120"/>
    </row>
    <row r="998" spans="2:11">
      <c r="B998" s="119"/>
      <c r="C998" s="119"/>
      <c r="D998" s="119"/>
      <c r="E998" s="120"/>
      <c r="F998" s="120"/>
      <c r="G998" s="120"/>
      <c r="H998" s="120"/>
      <c r="I998" s="120"/>
      <c r="J998" s="120"/>
      <c r="K998" s="120"/>
    </row>
    <row r="999" spans="2:11">
      <c r="B999" s="119"/>
      <c r="C999" s="119"/>
      <c r="D999" s="119"/>
      <c r="E999" s="120"/>
      <c r="F999" s="120"/>
      <c r="G999" s="120"/>
      <c r="H999" s="120"/>
      <c r="I999" s="120"/>
      <c r="J999" s="120"/>
      <c r="K999" s="120"/>
    </row>
    <row r="1000" spans="2:11">
      <c r="B1000" s="119"/>
      <c r="C1000" s="119"/>
      <c r="D1000" s="119"/>
      <c r="E1000" s="120"/>
      <c r="F1000" s="120"/>
      <c r="G1000" s="120"/>
      <c r="H1000" s="120"/>
      <c r="I1000" s="120"/>
      <c r="J1000" s="120"/>
      <c r="K1000" s="120"/>
    </row>
    <row r="1001" spans="2:11">
      <c r="B1001" s="119"/>
      <c r="C1001" s="119"/>
      <c r="D1001" s="119"/>
      <c r="E1001" s="120"/>
      <c r="F1001" s="120"/>
      <c r="G1001" s="120"/>
      <c r="H1001" s="120"/>
      <c r="I1001" s="120"/>
      <c r="J1001" s="120"/>
      <c r="K1001" s="120"/>
    </row>
    <row r="1002" spans="2:11">
      <c r="B1002" s="119"/>
      <c r="C1002" s="119"/>
      <c r="D1002" s="119"/>
      <c r="E1002" s="120"/>
      <c r="F1002" s="120"/>
      <c r="G1002" s="120"/>
      <c r="H1002" s="120"/>
      <c r="I1002" s="120"/>
      <c r="J1002" s="120"/>
      <c r="K1002" s="120"/>
    </row>
    <row r="1003" spans="2:11">
      <c r="B1003" s="119"/>
      <c r="C1003" s="119"/>
      <c r="D1003" s="119"/>
      <c r="E1003" s="120"/>
      <c r="F1003" s="120"/>
      <c r="G1003" s="120"/>
      <c r="H1003" s="120"/>
      <c r="I1003" s="120"/>
      <c r="J1003" s="120"/>
      <c r="K1003" s="120"/>
    </row>
    <row r="1004" spans="2:11">
      <c r="B1004" s="119"/>
      <c r="C1004" s="119"/>
      <c r="D1004" s="119"/>
      <c r="E1004" s="120"/>
      <c r="F1004" s="120"/>
      <c r="G1004" s="120"/>
      <c r="H1004" s="120"/>
      <c r="I1004" s="120"/>
      <c r="J1004" s="120"/>
      <c r="K1004" s="120"/>
    </row>
    <row r="1005" spans="2:11">
      <c r="B1005" s="119"/>
      <c r="C1005" s="119"/>
      <c r="D1005" s="119"/>
      <c r="E1005" s="120"/>
      <c r="F1005" s="120"/>
      <c r="G1005" s="120"/>
      <c r="H1005" s="120"/>
      <c r="I1005" s="120"/>
      <c r="J1005" s="120"/>
      <c r="K1005" s="120"/>
    </row>
    <row r="1006" spans="2:11">
      <c r="B1006" s="119"/>
      <c r="C1006" s="119"/>
      <c r="D1006" s="119"/>
      <c r="E1006" s="120"/>
      <c r="F1006" s="120"/>
      <c r="G1006" s="120"/>
      <c r="H1006" s="120"/>
      <c r="I1006" s="120"/>
      <c r="J1006" s="120"/>
      <c r="K1006" s="120"/>
    </row>
    <row r="1007" spans="2:11">
      <c r="B1007" s="119"/>
      <c r="C1007" s="119"/>
      <c r="D1007" s="119"/>
      <c r="E1007" s="120"/>
      <c r="F1007" s="120"/>
      <c r="G1007" s="120"/>
      <c r="H1007" s="120"/>
      <c r="I1007" s="120"/>
      <c r="J1007" s="120"/>
      <c r="K1007" s="120"/>
    </row>
    <row r="1008" spans="2:11">
      <c r="B1008" s="119"/>
      <c r="C1008" s="119"/>
      <c r="D1008" s="119"/>
      <c r="E1008" s="120"/>
      <c r="F1008" s="120"/>
      <c r="G1008" s="120"/>
      <c r="H1008" s="120"/>
      <c r="I1008" s="120"/>
      <c r="J1008" s="120"/>
      <c r="K1008" s="120"/>
    </row>
    <row r="1009" spans="2:11">
      <c r="B1009" s="119"/>
      <c r="C1009" s="119"/>
      <c r="D1009" s="119"/>
      <c r="E1009" s="120"/>
      <c r="F1009" s="120"/>
      <c r="G1009" s="120"/>
      <c r="H1009" s="120"/>
      <c r="I1009" s="120"/>
      <c r="J1009" s="120"/>
      <c r="K1009" s="120"/>
    </row>
    <row r="1010" spans="2:11">
      <c r="B1010" s="119"/>
      <c r="C1010" s="119"/>
      <c r="D1010" s="119"/>
      <c r="E1010" s="120"/>
      <c r="F1010" s="120"/>
      <c r="G1010" s="120"/>
      <c r="H1010" s="120"/>
      <c r="I1010" s="120"/>
      <c r="J1010" s="120"/>
      <c r="K1010" s="120"/>
    </row>
    <row r="1011" spans="2:11">
      <c r="B1011" s="119"/>
      <c r="C1011" s="119"/>
      <c r="D1011" s="119"/>
      <c r="E1011" s="120"/>
      <c r="F1011" s="120"/>
      <c r="G1011" s="120"/>
      <c r="H1011" s="120"/>
      <c r="I1011" s="120"/>
      <c r="J1011" s="120"/>
      <c r="K1011" s="120"/>
    </row>
    <row r="1012" spans="2:11">
      <c r="B1012" s="119"/>
      <c r="C1012" s="119"/>
      <c r="D1012" s="119"/>
      <c r="E1012" s="120"/>
      <c r="F1012" s="120"/>
      <c r="G1012" s="120"/>
      <c r="H1012" s="120"/>
      <c r="I1012" s="120"/>
      <c r="J1012" s="120"/>
      <c r="K1012" s="120"/>
    </row>
    <row r="1013" spans="2:11">
      <c r="B1013" s="119"/>
      <c r="C1013" s="119"/>
      <c r="D1013" s="119"/>
      <c r="E1013" s="120"/>
      <c r="F1013" s="120"/>
      <c r="G1013" s="120"/>
      <c r="H1013" s="120"/>
      <c r="I1013" s="120"/>
      <c r="J1013" s="120"/>
      <c r="K1013" s="120"/>
    </row>
    <row r="1014" spans="2:11">
      <c r="B1014" s="119"/>
      <c r="C1014" s="119"/>
      <c r="D1014" s="119"/>
      <c r="E1014" s="120"/>
      <c r="F1014" s="120"/>
      <c r="G1014" s="120"/>
      <c r="H1014" s="120"/>
      <c r="I1014" s="120"/>
      <c r="J1014" s="120"/>
      <c r="K1014" s="120"/>
    </row>
    <row r="1015" spans="2:11">
      <c r="B1015" s="119"/>
      <c r="C1015" s="119"/>
      <c r="D1015" s="119"/>
      <c r="E1015" s="120"/>
      <c r="F1015" s="120"/>
      <c r="G1015" s="120"/>
      <c r="H1015" s="120"/>
      <c r="I1015" s="120"/>
      <c r="J1015" s="120"/>
      <c r="K1015" s="120"/>
    </row>
    <row r="1016" spans="2:11">
      <c r="B1016" s="119"/>
      <c r="C1016" s="119"/>
      <c r="D1016" s="119"/>
      <c r="E1016" s="120"/>
      <c r="F1016" s="120"/>
      <c r="G1016" s="120"/>
      <c r="H1016" s="120"/>
      <c r="I1016" s="120"/>
      <c r="J1016" s="120"/>
      <c r="K1016" s="120"/>
    </row>
    <row r="1017" spans="2:11">
      <c r="B1017" s="119"/>
      <c r="C1017" s="119"/>
      <c r="D1017" s="119"/>
      <c r="E1017" s="120"/>
      <c r="F1017" s="120"/>
      <c r="G1017" s="120"/>
      <c r="H1017" s="120"/>
      <c r="I1017" s="120"/>
      <c r="J1017" s="120"/>
      <c r="K1017" s="120"/>
    </row>
    <row r="1018" spans="2:11">
      <c r="B1018" s="119"/>
      <c r="C1018" s="119"/>
      <c r="D1018" s="119"/>
      <c r="E1018" s="120"/>
      <c r="F1018" s="120"/>
      <c r="G1018" s="120"/>
      <c r="H1018" s="120"/>
      <c r="I1018" s="120"/>
      <c r="J1018" s="120"/>
      <c r="K1018" s="120"/>
    </row>
    <row r="1019" spans="2:11">
      <c r="B1019" s="119"/>
      <c r="C1019" s="119"/>
      <c r="D1019" s="119"/>
      <c r="E1019" s="120"/>
      <c r="F1019" s="120"/>
      <c r="G1019" s="120"/>
      <c r="H1019" s="120"/>
      <c r="I1019" s="120"/>
      <c r="J1019" s="120"/>
      <c r="K1019" s="120"/>
    </row>
    <row r="1020" spans="2:11">
      <c r="B1020" s="119"/>
      <c r="C1020" s="119"/>
      <c r="D1020" s="119"/>
      <c r="E1020" s="120"/>
      <c r="F1020" s="120"/>
      <c r="G1020" s="120"/>
      <c r="H1020" s="120"/>
      <c r="I1020" s="120"/>
      <c r="J1020" s="120"/>
      <c r="K1020" s="120"/>
    </row>
    <row r="1021" spans="2:11">
      <c r="B1021" s="119"/>
      <c r="C1021" s="119"/>
      <c r="D1021" s="119"/>
      <c r="E1021" s="120"/>
      <c r="F1021" s="120"/>
      <c r="G1021" s="120"/>
      <c r="H1021" s="120"/>
      <c r="I1021" s="120"/>
      <c r="J1021" s="120"/>
      <c r="K1021" s="120"/>
    </row>
    <row r="1022" spans="2:11">
      <c r="B1022" s="119"/>
      <c r="C1022" s="119"/>
      <c r="D1022" s="119"/>
      <c r="E1022" s="120"/>
      <c r="F1022" s="120"/>
      <c r="G1022" s="120"/>
      <c r="H1022" s="120"/>
      <c r="I1022" s="120"/>
      <c r="J1022" s="120"/>
      <c r="K1022" s="120"/>
    </row>
    <row r="1023" spans="2:11">
      <c r="B1023" s="119"/>
      <c r="C1023" s="119"/>
      <c r="D1023" s="119"/>
      <c r="E1023" s="120"/>
      <c r="F1023" s="120"/>
      <c r="G1023" s="120"/>
      <c r="H1023" s="120"/>
      <c r="I1023" s="120"/>
      <c r="J1023" s="120"/>
      <c r="K1023" s="120"/>
    </row>
    <row r="1024" spans="2:11">
      <c r="B1024" s="119"/>
      <c r="C1024" s="119"/>
      <c r="D1024" s="119"/>
      <c r="E1024" s="120"/>
      <c r="F1024" s="120"/>
      <c r="G1024" s="120"/>
      <c r="H1024" s="120"/>
      <c r="I1024" s="120"/>
      <c r="J1024" s="120"/>
      <c r="K1024" s="120"/>
    </row>
    <row r="1025" spans="2:11">
      <c r="B1025" s="119"/>
      <c r="C1025" s="119"/>
      <c r="D1025" s="119"/>
      <c r="E1025" s="120"/>
      <c r="F1025" s="120"/>
      <c r="G1025" s="120"/>
      <c r="H1025" s="120"/>
      <c r="I1025" s="120"/>
      <c r="J1025" s="120"/>
      <c r="K1025" s="120"/>
    </row>
    <row r="1026" spans="2:11">
      <c r="B1026" s="119"/>
      <c r="C1026" s="119"/>
      <c r="D1026" s="119"/>
      <c r="E1026" s="120"/>
      <c r="F1026" s="120"/>
      <c r="G1026" s="120"/>
      <c r="H1026" s="120"/>
      <c r="I1026" s="120"/>
      <c r="J1026" s="120"/>
      <c r="K1026" s="120"/>
    </row>
    <row r="1027" spans="2:11">
      <c r="B1027" s="119"/>
      <c r="C1027" s="119"/>
      <c r="D1027" s="119"/>
      <c r="E1027" s="120"/>
      <c r="F1027" s="120"/>
      <c r="G1027" s="120"/>
      <c r="H1027" s="120"/>
      <c r="I1027" s="120"/>
      <c r="J1027" s="120"/>
      <c r="K1027" s="120"/>
    </row>
    <row r="1028" spans="2:11">
      <c r="B1028" s="119"/>
      <c r="C1028" s="119"/>
      <c r="D1028" s="119"/>
      <c r="E1028" s="120"/>
      <c r="F1028" s="120"/>
      <c r="G1028" s="120"/>
      <c r="H1028" s="120"/>
      <c r="I1028" s="120"/>
      <c r="J1028" s="120"/>
      <c r="K1028" s="120"/>
    </row>
    <row r="1029" spans="2:11">
      <c r="B1029" s="119"/>
      <c r="C1029" s="119"/>
      <c r="D1029" s="119"/>
      <c r="E1029" s="120"/>
      <c r="F1029" s="120"/>
      <c r="G1029" s="120"/>
      <c r="H1029" s="120"/>
      <c r="I1029" s="120"/>
      <c r="J1029" s="120"/>
      <c r="K1029" s="120"/>
    </row>
    <row r="1030" spans="2:11">
      <c r="B1030" s="119"/>
      <c r="C1030" s="119"/>
      <c r="D1030" s="119"/>
      <c r="E1030" s="120"/>
      <c r="F1030" s="120"/>
      <c r="G1030" s="120"/>
      <c r="H1030" s="120"/>
      <c r="I1030" s="120"/>
      <c r="J1030" s="120"/>
      <c r="K1030" s="120"/>
    </row>
    <row r="1031" spans="2:11">
      <c r="B1031" s="119"/>
      <c r="C1031" s="119"/>
      <c r="D1031" s="119"/>
      <c r="E1031" s="120"/>
      <c r="F1031" s="120"/>
      <c r="G1031" s="120"/>
      <c r="H1031" s="120"/>
      <c r="I1031" s="120"/>
      <c r="J1031" s="120"/>
      <c r="K1031" s="120"/>
    </row>
    <row r="1032" spans="2:11">
      <c r="B1032" s="119"/>
      <c r="C1032" s="119"/>
      <c r="D1032" s="119"/>
      <c r="E1032" s="120"/>
      <c r="F1032" s="120"/>
      <c r="G1032" s="120"/>
      <c r="H1032" s="120"/>
      <c r="I1032" s="120"/>
      <c r="J1032" s="120"/>
      <c r="K1032" s="120"/>
    </row>
    <row r="1033" spans="2:11">
      <c r="B1033" s="119"/>
      <c r="C1033" s="119"/>
      <c r="D1033" s="119"/>
      <c r="E1033" s="120"/>
      <c r="F1033" s="120"/>
      <c r="G1033" s="120"/>
      <c r="H1033" s="120"/>
      <c r="I1033" s="120"/>
      <c r="J1033" s="120"/>
      <c r="K1033" s="120"/>
    </row>
    <row r="1034" spans="2:11">
      <c r="B1034" s="119"/>
      <c r="C1034" s="119"/>
      <c r="D1034" s="119"/>
      <c r="E1034" s="120"/>
      <c r="F1034" s="120"/>
      <c r="G1034" s="120"/>
      <c r="H1034" s="120"/>
      <c r="I1034" s="120"/>
      <c r="J1034" s="120"/>
      <c r="K1034" s="120"/>
    </row>
    <row r="1035" spans="2:11">
      <c r="B1035" s="119"/>
      <c r="C1035" s="119"/>
      <c r="D1035" s="119"/>
      <c r="E1035" s="120"/>
      <c r="F1035" s="120"/>
      <c r="G1035" s="120"/>
      <c r="H1035" s="120"/>
      <c r="I1035" s="120"/>
      <c r="J1035" s="120"/>
      <c r="K1035" s="120"/>
    </row>
    <row r="1036" spans="2:11">
      <c r="B1036" s="119"/>
      <c r="C1036" s="119"/>
      <c r="D1036" s="119"/>
      <c r="E1036" s="120"/>
      <c r="F1036" s="120"/>
      <c r="G1036" s="120"/>
      <c r="H1036" s="120"/>
      <c r="I1036" s="120"/>
      <c r="J1036" s="120"/>
      <c r="K1036" s="120"/>
    </row>
    <row r="1037" spans="2:11">
      <c r="B1037" s="119"/>
      <c r="C1037" s="119"/>
      <c r="D1037" s="119"/>
      <c r="E1037" s="120"/>
      <c r="F1037" s="120"/>
      <c r="G1037" s="120"/>
      <c r="H1037" s="120"/>
      <c r="I1037" s="120"/>
      <c r="J1037" s="120"/>
      <c r="K1037" s="120"/>
    </row>
    <row r="1038" spans="2:11">
      <c r="B1038" s="119"/>
      <c r="C1038" s="119"/>
      <c r="D1038" s="119"/>
      <c r="E1038" s="120"/>
      <c r="F1038" s="120"/>
      <c r="G1038" s="120"/>
      <c r="H1038" s="120"/>
      <c r="I1038" s="120"/>
      <c r="J1038" s="120"/>
      <c r="K1038" s="120"/>
    </row>
    <row r="1039" spans="2:11">
      <c r="B1039" s="119"/>
      <c r="C1039" s="119"/>
      <c r="D1039" s="119"/>
      <c r="E1039" s="120"/>
      <c r="F1039" s="120"/>
      <c r="G1039" s="120"/>
      <c r="H1039" s="120"/>
      <c r="I1039" s="120"/>
      <c r="J1039" s="120"/>
      <c r="K1039" s="120"/>
    </row>
    <row r="1040" spans="2:11">
      <c r="B1040" s="119"/>
      <c r="C1040" s="119"/>
      <c r="D1040" s="119"/>
      <c r="E1040" s="120"/>
      <c r="F1040" s="120"/>
      <c r="G1040" s="120"/>
      <c r="H1040" s="120"/>
      <c r="I1040" s="120"/>
      <c r="J1040" s="120"/>
      <c r="K1040" s="120"/>
    </row>
    <row r="1041" spans="2:11">
      <c r="B1041" s="119"/>
      <c r="C1041" s="119"/>
      <c r="D1041" s="119"/>
      <c r="E1041" s="120"/>
      <c r="F1041" s="120"/>
      <c r="G1041" s="120"/>
      <c r="H1041" s="120"/>
      <c r="I1041" s="120"/>
      <c r="J1041" s="120"/>
      <c r="K1041" s="120"/>
    </row>
    <row r="1042" spans="2:11">
      <c r="B1042" s="119"/>
      <c r="C1042" s="119"/>
      <c r="D1042" s="119"/>
      <c r="E1042" s="120"/>
      <c r="F1042" s="120"/>
      <c r="G1042" s="120"/>
      <c r="H1042" s="120"/>
      <c r="I1042" s="120"/>
      <c r="J1042" s="120"/>
      <c r="K1042" s="120"/>
    </row>
    <row r="1043" spans="2:11">
      <c r="B1043" s="119"/>
      <c r="C1043" s="119"/>
      <c r="D1043" s="119"/>
      <c r="E1043" s="120"/>
      <c r="F1043" s="120"/>
      <c r="G1043" s="120"/>
      <c r="H1043" s="120"/>
      <c r="I1043" s="120"/>
      <c r="J1043" s="120"/>
      <c r="K1043" s="120"/>
    </row>
    <row r="1044" spans="2:11">
      <c r="B1044" s="119"/>
      <c r="C1044" s="119"/>
      <c r="D1044" s="119"/>
      <c r="E1044" s="120"/>
      <c r="F1044" s="120"/>
      <c r="G1044" s="120"/>
      <c r="H1044" s="120"/>
      <c r="I1044" s="120"/>
      <c r="J1044" s="120"/>
      <c r="K1044" s="120"/>
    </row>
    <row r="1045" spans="2:11">
      <c r="B1045" s="119"/>
      <c r="C1045" s="119"/>
      <c r="D1045" s="119"/>
      <c r="E1045" s="120"/>
      <c r="F1045" s="120"/>
      <c r="G1045" s="120"/>
      <c r="H1045" s="120"/>
      <c r="I1045" s="120"/>
      <c r="J1045" s="120"/>
      <c r="K1045" s="120"/>
    </row>
    <row r="1046" spans="2:11">
      <c r="B1046" s="119"/>
      <c r="C1046" s="119"/>
      <c r="D1046" s="119"/>
      <c r="E1046" s="120"/>
      <c r="F1046" s="120"/>
      <c r="G1046" s="120"/>
      <c r="H1046" s="120"/>
      <c r="I1046" s="120"/>
      <c r="J1046" s="120"/>
      <c r="K1046" s="120"/>
    </row>
    <row r="1047" spans="2:11">
      <c r="B1047" s="119"/>
      <c r="C1047" s="119"/>
      <c r="D1047" s="119"/>
      <c r="E1047" s="120"/>
      <c r="F1047" s="120"/>
      <c r="G1047" s="120"/>
      <c r="H1047" s="120"/>
      <c r="I1047" s="120"/>
      <c r="J1047" s="120"/>
      <c r="K1047" s="120"/>
    </row>
    <row r="1048" spans="2:11">
      <c r="B1048" s="119"/>
      <c r="C1048" s="119"/>
      <c r="D1048" s="119"/>
      <c r="E1048" s="120"/>
      <c r="F1048" s="120"/>
      <c r="G1048" s="120"/>
      <c r="H1048" s="120"/>
      <c r="I1048" s="120"/>
      <c r="J1048" s="120"/>
      <c r="K1048" s="120"/>
    </row>
    <row r="1049" spans="2:11">
      <c r="B1049" s="119"/>
      <c r="C1049" s="119"/>
      <c r="D1049" s="119"/>
      <c r="E1049" s="120"/>
      <c r="F1049" s="120"/>
      <c r="G1049" s="120"/>
      <c r="H1049" s="120"/>
      <c r="I1049" s="120"/>
      <c r="J1049" s="120"/>
      <c r="K1049" s="120"/>
    </row>
    <row r="1050" spans="2:11">
      <c r="B1050" s="119"/>
      <c r="C1050" s="119"/>
      <c r="D1050" s="119"/>
      <c r="E1050" s="120"/>
      <c r="F1050" s="120"/>
      <c r="G1050" s="120"/>
      <c r="H1050" s="120"/>
      <c r="I1050" s="120"/>
      <c r="J1050" s="120"/>
      <c r="K1050" s="120"/>
    </row>
    <row r="1051" spans="2:11">
      <c r="B1051" s="119"/>
      <c r="C1051" s="119"/>
      <c r="D1051" s="119"/>
      <c r="E1051" s="120"/>
      <c r="F1051" s="120"/>
      <c r="G1051" s="120"/>
      <c r="H1051" s="120"/>
      <c r="I1051" s="120"/>
      <c r="J1051" s="120"/>
      <c r="K1051" s="120"/>
    </row>
    <row r="1052" spans="2:11">
      <c r="B1052" s="119"/>
      <c r="C1052" s="119"/>
      <c r="D1052" s="119"/>
      <c r="E1052" s="120"/>
      <c r="F1052" s="120"/>
      <c r="G1052" s="120"/>
      <c r="H1052" s="120"/>
      <c r="I1052" s="120"/>
      <c r="J1052" s="120"/>
      <c r="K1052" s="120"/>
    </row>
    <row r="1053" spans="2:11">
      <c r="B1053" s="119"/>
      <c r="C1053" s="119"/>
      <c r="D1053" s="119"/>
      <c r="E1053" s="120"/>
      <c r="F1053" s="120"/>
      <c r="G1053" s="120"/>
      <c r="H1053" s="120"/>
      <c r="I1053" s="120"/>
      <c r="J1053" s="120"/>
      <c r="K1053" s="120"/>
    </row>
    <row r="1054" spans="2:11">
      <c r="B1054" s="119"/>
      <c r="C1054" s="119"/>
      <c r="D1054" s="119"/>
      <c r="E1054" s="120"/>
      <c r="F1054" s="120"/>
      <c r="G1054" s="120"/>
      <c r="H1054" s="120"/>
      <c r="I1054" s="120"/>
      <c r="J1054" s="120"/>
      <c r="K1054" s="120"/>
    </row>
    <row r="1055" spans="2:11">
      <c r="B1055" s="119"/>
      <c r="C1055" s="119"/>
      <c r="D1055" s="119"/>
      <c r="E1055" s="120"/>
      <c r="F1055" s="120"/>
      <c r="G1055" s="120"/>
      <c r="H1055" s="120"/>
      <c r="I1055" s="120"/>
      <c r="J1055" s="120"/>
      <c r="K1055" s="120"/>
    </row>
    <row r="1056" spans="2:11">
      <c r="B1056" s="119"/>
      <c r="C1056" s="119"/>
      <c r="D1056" s="119"/>
      <c r="E1056" s="120"/>
      <c r="F1056" s="120"/>
      <c r="G1056" s="120"/>
      <c r="H1056" s="120"/>
      <c r="I1056" s="120"/>
      <c r="J1056" s="120"/>
      <c r="K1056" s="120"/>
    </row>
    <row r="1057" spans="2:11">
      <c r="B1057" s="119"/>
      <c r="C1057" s="119"/>
      <c r="D1057" s="119"/>
      <c r="E1057" s="120"/>
      <c r="F1057" s="120"/>
      <c r="G1057" s="120"/>
      <c r="H1057" s="120"/>
      <c r="I1057" s="120"/>
      <c r="J1057" s="120"/>
      <c r="K1057" s="120"/>
    </row>
    <row r="1058" spans="2:11">
      <c r="B1058" s="119"/>
      <c r="C1058" s="119"/>
      <c r="D1058" s="119"/>
      <c r="E1058" s="120"/>
      <c r="F1058" s="120"/>
      <c r="G1058" s="120"/>
      <c r="H1058" s="120"/>
      <c r="I1058" s="120"/>
      <c r="J1058" s="120"/>
      <c r="K1058" s="120"/>
    </row>
    <row r="1059" spans="2:11">
      <c r="B1059" s="119"/>
      <c r="C1059" s="119"/>
      <c r="D1059" s="119"/>
      <c r="E1059" s="120"/>
      <c r="F1059" s="120"/>
      <c r="G1059" s="120"/>
      <c r="H1059" s="120"/>
      <c r="I1059" s="120"/>
      <c r="J1059" s="120"/>
      <c r="K1059" s="120"/>
    </row>
    <row r="1060" spans="2:11">
      <c r="B1060" s="119"/>
      <c r="C1060" s="119"/>
      <c r="D1060" s="119"/>
      <c r="E1060" s="120"/>
      <c r="F1060" s="120"/>
      <c r="G1060" s="120"/>
      <c r="H1060" s="120"/>
      <c r="I1060" s="120"/>
      <c r="J1060" s="120"/>
      <c r="K1060" s="120"/>
    </row>
    <row r="1061" spans="2:11">
      <c r="B1061" s="119"/>
      <c r="C1061" s="119"/>
      <c r="D1061" s="119"/>
      <c r="E1061" s="120"/>
      <c r="F1061" s="120"/>
      <c r="G1061" s="120"/>
      <c r="H1061" s="120"/>
      <c r="I1061" s="120"/>
      <c r="J1061" s="120"/>
      <c r="K1061" s="120"/>
    </row>
    <row r="1062" spans="2:11">
      <c r="B1062" s="119"/>
      <c r="C1062" s="119"/>
      <c r="D1062" s="119"/>
      <c r="E1062" s="120"/>
      <c r="F1062" s="120"/>
      <c r="G1062" s="120"/>
      <c r="H1062" s="120"/>
      <c r="I1062" s="120"/>
      <c r="J1062" s="120"/>
      <c r="K1062" s="120"/>
    </row>
    <row r="1063" spans="2:11">
      <c r="B1063" s="119"/>
      <c r="C1063" s="119"/>
      <c r="D1063" s="119"/>
      <c r="E1063" s="120"/>
      <c r="F1063" s="120"/>
      <c r="G1063" s="120"/>
      <c r="H1063" s="120"/>
      <c r="I1063" s="120"/>
      <c r="J1063" s="120"/>
      <c r="K1063" s="120"/>
    </row>
    <row r="1064" spans="2:11">
      <c r="B1064" s="119"/>
      <c r="C1064" s="119"/>
      <c r="D1064" s="119"/>
      <c r="E1064" s="120"/>
      <c r="F1064" s="120"/>
      <c r="G1064" s="120"/>
      <c r="H1064" s="120"/>
      <c r="I1064" s="120"/>
      <c r="J1064" s="120"/>
      <c r="K1064" s="120"/>
    </row>
    <row r="1065" spans="2:11">
      <c r="B1065" s="119"/>
      <c r="C1065" s="119"/>
      <c r="D1065" s="119"/>
      <c r="E1065" s="120"/>
      <c r="F1065" s="120"/>
      <c r="G1065" s="120"/>
      <c r="H1065" s="120"/>
      <c r="I1065" s="120"/>
      <c r="J1065" s="120"/>
      <c r="K1065" s="120"/>
    </row>
    <row r="1066" spans="2:11">
      <c r="B1066" s="119"/>
      <c r="C1066" s="119"/>
      <c r="D1066" s="119"/>
      <c r="E1066" s="120"/>
      <c r="F1066" s="120"/>
      <c r="G1066" s="120"/>
      <c r="H1066" s="120"/>
      <c r="I1066" s="120"/>
      <c r="J1066" s="120"/>
      <c r="K1066" s="120"/>
    </row>
    <row r="1067" spans="2:11">
      <c r="B1067" s="119"/>
      <c r="C1067" s="119"/>
      <c r="D1067" s="119"/>
      <c r="E1067" s="120"/>
      <c r="F1067" s="120"/>
      <c r="G1067" s="120"/>
      <c r="H1067" s="120"/>
      <c r="I1067" s="120"/>
      <c r="J1067" s="120"/>
      <c r="K1067" s="120"/>
    </row>
    <row r="1068" spans="2:11">
      <c r="B1068" s="119"/>
      <c r="C1068" s="119"/>
      <c r="D1068" s="119"/>
      <c r="E1068" s="120"/>
      <c r="F1068" s="120"/>
      <c r="G1068" s="120"/>
      <c r="H1068" s="120"/>
      <c r="I1068" s="120"/>
      <c r="J1068" s="120"/>
      <c r="K1068" s="120"/>
    </row>
    <row r="1069" spans="2:11">
      <c r="B1069" s="119"/>
      <c r="C1069" s="119"/>
      <c r="D1069" s="119"/>
      <c r="E1069" s="120"/>
      <c r="F1069" s="120"/>
      <c r="G1069" s="120"/>
      <c r="H1069" s="120"/>
      <c r="I1069" s="120"/>
      <c r="J1069" s="120"/>
      <c r="K1069" s="120"/>
    </row>
    <row r="1070" spans="2:11">
      <c r="B1070" s="119"/>
      <c r="C1070" s="119"/>
      <c r="D1070" s="119"/>
      <c r="E1070" s="120"/>
      <c r="F1070" s="120"/>
      <c r="G1070" s="120"/>
      <c r="H1070" s="120"/>
      <c r="I1070" s="120"/>
      <c r="J1070" s="120"/>
      <c r="K1070" s="120"/>
    </row>
    <row r="1071" spans="2:11">
      <c r="B1071" s="119"/>
      <c r="C1071" s="119"/>
      <c r="D1071" s="119"/>
      <c r="E1071" s="120"/>
      <c r="F1071" s="120"/>
      <c r="G1071" s="120"/>
      <c r="H1071" s="120"/>
      <c r="I1071" s="120"/>
      <c r="J1071" s="120"/>
      <c r="K1071" s="120"/>
    </row>
    <row r="1072" spans="2:11">
      <c r="B1072" s="119"/>
      <c r="C1072" s="119"/>
      <c r="D1072" s="119"/>
      <c r="E1072" s="120"/>
      <c r="F1072" s="120"/>
      <c r="G1072" s="120"/>
      <c r="H1072" s="120"/>
      <c r="I1072" s="120"/>
      <c r="J1072" s="120"/>
      <c r="K1072" s="120"/>
    </row>
    <row r="1073" spans="2:11">
      <c r="B1073" s="119"/>
      <c r="C1073" s="119"/>
      <c r="D1073" s="119"/>
      <c r="E1073" s="120"/>
      <c r="F1073" s="120"/>
      <c r="G1073" s="120"/>
      <c r="H1073" s="120"/>
      <c r="I1073" s="120"/>
      <c r="J1073" s="120"/>
      <c r="K1073" s="120"/>
    </row>
    <row r="1074" spans="2:11">
      <c r="B1074" s="119"/>
      <c r="C1074" s="119"/>
      <c r="D1074" s="119"/>
      <c r="E1074" s="120"/>
      <c r="F1074" s="120"/>
      <c r="G1074" s="120"/>
      <c r="H1074" s="120"/>
      <c r="I1074" s="120"/>
      <c r="J1074" s="120"/>
      <c r="K1074" s="120"/>
    </row>
    <row r="1075" spans="2:11">
      <c r="B1075" s="119"/>
      <c r="C1075" s="119"/>
      <c r="D1075" s="119"/>
      <c r="E1075" s="120"/>
      <c r="F1075" s="120"/>
      <c r="G1075" s="120"/>
      <c r="H1075" s="120"/>
      <c r="I1075" s="120"/>
      <c r="J1075" s="120"/>
      <c r="K1075" s="120"/>
    </row>
    <row r="1076" spans="2:11">
      <c r="B1076" s="119"/>
      <c r="C1076" s="119"/>
      <c r="D1076" s="119"/>
      <c r="E1076" s="120"/>
      <c r="F1076" s="120"/>
      <c r="G1076" s="120"/>
      <c r="H1076" s="120"/>
      <c r="I1076" s="120"/>
      <c r="J1076" s="120"/>
      <c r="K1076" s="120"/>
    </row>
    <row r="1077" spans="2:11">
      <c r="B1077" s="119"/>
      <c r="C1077" s="119"/>
      <c r="D1077" s="119"/>
      <c r="E1077" s="120"/>
      <c r="F1077" s="120"/>
      <c r="G1077" s="120"/>
      <c r="H1077" s="120"/>
      <c r="I1077" s="120"/>
      <c r="J1077" s="120"/>
      <c r="K1077" s="120"/>
    </row>
    <row r="1078" spans="2:11">
      <c r="B1078" s="119"/>
      <c r="C1078" s="119"/>
      <c r="D1078" s="119"/>
      <c r="E1078" s="120"/>
      <c r="F1078" s="120"/>
      <c r="G1078" s="120"/>
      <c r="H1078" s="120"/>
      <c r="I1078" s="120"/>
      <c r="J1078" s="120"/>
      <c r="K1078" s="120"/>
    </row>
    <row r="1079" spans="2:11">
      <c r="B1079" s="119"/>
      <c r="C1079" s="119"/>
      <c r="D1079" s="119"/>
      <c r="E1079" s="120"/>
      <c r="F1079" s="120"/>
      <c r="G1079" s="120"/>
      <c r="H1079" s="120"/>
      <c r="I1079" s="120"/>
      <c r="J1079" s="120"/>
      <c r="K1079" s="120"/>
    </row>
    <row r="1080" spans="2:11">
      <c r="B1080" s="119"/>
      <c r="C1080" s="119"/>
      <c r="D1080" s="119"/>
      <c r="E1080" s="120"/>
      <c r="F1080" s="120"/>
      <c r="G1080" s="120"/>
      <c r="H1080" s="120"/>
      <c r="I1080" s="120"/>
      <c r="J1080" s="120"/>
      <c r="K1080" s="120"/>
    </row>
    <row r="1081" spans="2:11">
      <c r="B1081" s="119"/>
      <c r="C1081" s="119"/>
      <c r="D1081" s="119"/>
      <c r="E1081" s="120"/>
      <c r="F1081" s="120"/>
      <c r="G1081" s="120"/>
      <c r="H1081" s="120"/>
      <c r="I1081" s="120"/>
      <c r="J1081" s="120"/>
      <c r="K1081" s="120"/>
    </row>
    <row r="1082" spans="2:11">
      <c r="B1082" s="119"/>
      <c r="C1082" s="119"/>
      <c r="D1082" s="119"/>
      <c r="E1082" s="120"/>
      <c r="F1082" s="120"/>
      <c r="G1082" s="120"/>
      <c r="H1082" s="120"/>
      <c r="I1082" s="120"/>
      <c r="J1082" s="120"/>
      <c r="K1082" s="120"/>
    </row>
    <row r="1083" spans="2:11">
      <c r="B1083" s="119"/>
      <c r="C1083" s="119"/>
      <c r="D1083" s="119"/>
      <c r="E1083" s="120"/>
      <c r="F1083" s="120"/>
      <c r="G1083" s="120"/>
      <c r="H1083" s="120"/>
      <c r="I1083" s="120"/>
      <c r="J1083" s="120"/>
      <c r="K1083" s="120"/>
    </row>
    <row r="1084" spans="2:11">
      <c r="B1084" s="119"/>
      <c r="C1084" s="119"/>
      <c r="D1084" s="119"/>
      <c r="E1084" s="120"/>
      <c r="F1084" s="120"/>
      <c r="G1084" s="120"/>
      <c r="H1084" s="120"/>
      <c r="I1084" s="120"/>
      <c r="J1084" s="120"/>
      <c r="K1084" s="120"/>
    </row>
    <row r="1085" spans="2:11">
      <c r="B1085" s="119"/>
      <c r="C1085" s="119"/>
      <c r="D1085" s="119"/>
      <c r="E1085" s="120"/>
      <c r="F1085" s="120"/>
      <c r="G1085" s="120"/>
      <c r="H1085" s="120"/>
      <c r="I1085" s="120"/>
      <c r="J1085" s="120"/>
      <c r="K1085" s="120"/>
    </row>
    <row r="1086" spans="2:11">
      <c r="B1086" s="119"/>
      <c r="C1086" s="119"/>
      <c r="D1086" s="119"/>
      <c r="E1086" s="120"/>
      <c r="F1086" s="120"/>
      <c r="G1086" s="120"/>
      <c r="H1086" s="120"/>
      <c r="I1086" s="120"/>
      <c r="J1086" s="120"/>
      <c r="K1086" s="120"/>
    </row>
    <row r="1087" spans="2:11">
      <c r="B1087" s="119"/>
      <c r="C1087" s="119"/>
      <c r="D1087" s="119"/>
      <c r="E1087" s="120"/>
      <c r="F1087" s="120"/>
      <c r="G1087" s="120"/>
      <c r="H1087" s="120"/>
      <c r="I1087" s="120"/>
      <c r="J1087" s="120"/>
      <c r="K1087" s="120"/>
    </row>
    <row r="1088" spans="2:11">
      <c r="B1088" s="119"/>
      <c r="C1088" s="119"/>
      <c r="D1088" s="119"/>
      <c r="E1088" s="120"/>
      <c r="F1088" s="120"/>
      <c r="G1088" s="120"/>
      <c r="H1088" s="120"/>
      <c r="I1088" s="120"/>
      <c r="J1088" s="120"/>
      <c r="K1088" s="120"/>
    </row>
    <row r="1089" spans="2:11">
      <c r="B1089" s="119"/>
      <c r="C1089" s="119"/>
      <c r="D1089" s="119"/>
      <c r="E1089" s="120"/>
      <c r="F1089" s="120"/>
      <c r="G1089" s="120"/>
      <c r="H1089" s="120"/>
      <c r="I1089" s="120"/>
      <c r="J1089" s="120"/>
      <c r="K1089" s="120"/>
    </row>
    <row r="1090" spans="2:11">
      <c r="B1090" s="119"/>
      <c r="C1090" s="119"/>
      <c r="D1090" s="119"/>
      <c r="E1090" s="120"/>
      <c r="F1090" s="120"/>
      <c r="G1090" s="120"/>
      <c r="H1090" s="120"/>
      <c r="I1090" s="120"/>
      <c r="J1090" s="120"/>
      <c r="K1090" s="120"/>
    </row>
    <row r="1091" spans="2:11">
      <c r="B1091" s="119"/>
      <c r="C1091" s="119"/>
      <c r="D1091" s="119"/>
      <c r="E1091" s="120"/>
      <c r="F1091" s="120"/>
      <c r="G1091" s="120"/>
      <c r="H1091" s="120"/>
      <c r="I1091" s="120"/>
      <c r="J1091" s="120"/>
      <c r="K1091" s="120"/>
    </row>
    <row r="1092" spans="2:11">
      <c r="B1092" s="119"/>
      <c r="C1092" s="119"/>
      <c r="D1092" s="119"/>
      <c r="E1092" s="120"/>
      <c r="F1092" s="120"/>
      <c r="G1092" s="120"/>
      <c r="H1092" s="120"/>
      <c r="I1092" s="120"/>
      <c r="J1092" s="120"/>
      <c r="K1092" s="120"/>
    </row>
    <row r="1093" spans="2:11">
      <c r="B1093" s="119"/>
      <c r="C1093" s="119"/>
      <c r="D1093" s="119"/>
      <c r="E1093" s="120"/>
      <c r="F1093" s="120"/>
      <c r="G1093" s="120"/>
      <c r="H1093" s="120"/>
      <c r="I1093" s="120"/>
      <c r="J1093" s="120"/>
      <c r="K1093" s="120"/>
    </row>
    <row r="1094" spans="2:11">
      <c r="B1094" s="119"/>
      <c r="C1094" s="119"/>
      <c r="D1094" s="119"/>
      <c r="E1094" s="120"/>
      <c r="F1094" s="120"/>
      <c r="G1094" s="120"/>
      <c r="H1094" s="120"/>
      <c r="I1094" s="120"/>
      <c r="J1094" s="120"/>
      <c r="K1094" s="120"/>
    </row>
    <row r="1095" spans="2:11">
      <c r="B1095" s="119"/>
      <c r="C1095" s="119"/>
      <c r="D1095" s="119"/>
      <c r="E1095" s="120"/>
      <c r="F1095" s="120"/>
      <c r="G1095" s="120"/>
      <c r="H1095" s="120"/>
      <c r="I1095" s="120"/>
      <c r="J1095" s="120"/>
      <c r="K1095" s="120"/>
    </row>
    <row r="1096" spans="2:11">
      <c r="B1096" s="119"/>
      <c r="C1096" s="119"/>
      <c r="D1096" s="119"/>
      <c r="E1096" s="120"/>
      <c r="F1096" s="120"/>
      <c r="G1096" s="120"/>
      <c r="H1096" s="120"/>
      <c r="I1096" s="120"/>
      <c r="J1096" s="120"/>
      <c r="K1096" s="120"/>
    </row>
    <row r="1097" spans="2:11">
      <c r="B1097" s="119"/>
      <c r="C1097" s="119"/>
      <c r="D1097" s="119"/>
      <c r="E1097" s="120"/>
      <c r="F1097" s="120"/>
      <c r="G1097" s="120"/>
      <c r="H1097" s="120"/>
      <c r="I1097" s="120"/>
      <c r="J1097" s="120"/>
      <c r="K1097" s="120"/>
    </row>
    <row r="1098" spans="2:11">
      <c r="B1098" s="119"/>
      <c r="C1098" s="119"/>
      <c r="D1098" s="119"/>
      <c r="E1098" s="120"/>
      <c r="F1098" s="120"/>
      <c r="G1098" s="120"/>
      <c r="H1098" s="120"/>
      <c r="I1098" s="120"/>
      <c r="J1098" s="120"/>
      <c r="K1098" s="120"/>
    </row>
    <row r="1099" spans="2:11">
      <c r="B1099" s="119"/>
      <c r="C1099" s="119"/>
      <c r="D1099" s="119"/>
      <c r="E1099" s="120"/>
      <c r="F1099" s="120"/>
      <c r="G1099" s="120"/>
      <c r="H1099" s="120"/>
      <c r="I1099" s="120"/>
      <c r="J1099" s="120"/>
      <c r="K1099" s="120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67" t="s" vm="1">
        <v>233</v>
      </c>
    </row>
    <row r="2" spans="2:17">
      <c r="B2" s="46" t="s">
        <v>146</v>
      </c>
      <c r="C2" s="67" t="s">
        <v>234</v>
      </c>
    </row>
    <row r="3" spans="2:17">
      <c r="B3" s="46" t="s">
        <v>148</v>
      </c>
      <c r="C3" s="67" t="s">
        <v>235</v>
      </c>
    </row>
    <row r="4" spans="2:17">
      <c r="B4" s="46" t="s">
        <v>149</v>
      </c>
      <c r="C4" s="67">
        <v>8802</v>
      </c>
    </row>
    <row r="6" spans="2:17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17" ht="26.25" customHeight="1">
      <c r="B7" s="157" t="s">
        <v>103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17" s="3" customFormat="1" ht="47.25">
      <c r="B8" s="21" t="s">
        <v>117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31" t="s">
        <v>3314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32">
        <v>0</v>
      </c>
      <c r="O11" s="91"/>
      <c r="P11" s="133">
        <v>0</v>
      </c>
      <c r="Q11" s="133">
        <v>0</v>
      </c>
    </row>
    <row r="12" spans="2:17" ht="18" customHeight="1">
      <c r="B12" s="124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24" t="s">
        <v>113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24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24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2:17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2:17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2:17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2:17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2:17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2:17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2:17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2:17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2:17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2:17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2:17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2:17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2:17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2:17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2:17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2:17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2:17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2:17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2:17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2:17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2:17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2:17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2:17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2:17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2:17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2:17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2:17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2:17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2:17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2:17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2:17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2:17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</row>
    <row r="209" spans="2:17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</row>
    <row r="210" spans="2:17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</row>
    <row r="211" spans="2:17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2:17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</row>
    <row r="213" spans="2:17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2:17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</row>
    <row r="215" spans="2:17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</row>
    <row r="216" spans="2:17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</row>
    <row r="217" spans="2:17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</row>
    <row r="218" spans="2:17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</row>
    <row r="219" spans="2:17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</row>
    <row r="220" spans="2:17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</row>
    <row r="221" spans="2:17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</row>
    <row r="222" spans="2:17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</row>
    <row r="223" spans="2:17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</row>
    <row r="224" spans="2:17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</row>
    <row r="225" spans="2:17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</row>
    <row r="226" spans="2:17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</row>
    <row r="227" spans="2:17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</row>
    <row r="228" spans="2:17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</row>
    <row r="229" spans="2:17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</row>
    <row r="230" spans="2:17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</row>
    <row r="231" spans="2:17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</row>
    <row r="232" spans="2:17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</row>
    <row r="233" spans="2:17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</row>
    <row r="234" spans="2:17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</row>
    <row r="235" spans="2:17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</row>
    <row r="236" spans="2:17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</row>
    <row r="237" spans="2:17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</row>
    <row r="238" spans="2:17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</row>
    <row r="239" spans="2:17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</row>
    <row r="240" spans="2:17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</row>
    <row r="241" spans="2:17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</row>
    <row r="242" spans="2:17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</row>
    <row r="243" spans="2:17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</row>
    <row r="244" spans="2:17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</row>
    <row r="245" spans="2:17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</row>
    <row r="246" spans="2:17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</row>
    <row r="247" spans="2:17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2:17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</row>
    <row r="249" spans="2:17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</row>
    <row r="250" spans="2:17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</row>
    <row r="251" spans="2:17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</row>
    <row r="252" spans="2:17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</row>
    <row r="253" spans="2:17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</row>
    <row r="254" spans="2:17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</row>
    <row r="255" spans="2:17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</row>
    <row r="256" spans="2:17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</row>
    <row r="257" spans="2:17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2:17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2:17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</row>
    <row r="260" spans="2:17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</row>
    <row r="261" spans="2:17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</row>
    <row r="262" spans="2:17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</row>
    <row r="263" spans="2:17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</row>
    <row r="264" spans="2:17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</row>
    <row r="265" spans="2:17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</row>
    <row r="266" spans="2:17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</row>
    <row r="267" spans="2:17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</row>
    <row r="268" spans="2:17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</row>
    <row r="269" spans="2:17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</row>
    <row r="270" spans="2:17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</row>
    <row r="271" spans="2:17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</row>
    <row r="272" spans="2:17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</row>
    <row r="273" spans="2:17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</row>
    <row r="274" spans="2:17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</row>
    <row r="275" spans="2:17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</row>
    <row r="276" spans="2:17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</row>
    <row r="277" spans="2:17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</row>
    <row r="278" spans="2:17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</row>
    <row r="279" spans="2:17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</row>
    <row r="280" spans="2:17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</row>
    <row r="281" spans="2:17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</row>
    <row r="282" spans="2:17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</row>
    <row r="283" spans="2:17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</row>
    <row r="284" spans="2:17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</row>
    <row r="285" spans="2:17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</row>
    <row r="286" spans="2:17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</row>
    <row r="287" spans="2:17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</row>
    <row r="288" spans="2:17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</row>
    <row r="289" spans="2:17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</row>
    <row r="290" spans="2:17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</row>
    <row r="291" spans="2:17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</row>
    <row r="292" spans="2:17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</row>
    <row r="293" spans="2:17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</row>
    <row r="294" spans="2:17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</row>
    <row r="295" spans="2:17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</row>
    <row r="296" spans="2:17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</row>
    <row r="297" spans="2:17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</row>
    <row r="298" spans="2:17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</row>
    <row r="299" spans="2:17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</row>
    <row r="300" spans="2:17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</row>
    <row r="301" spans="2:17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</row>
    <row r="302" spans="2:17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</row>
    <row r="303" spans="2:17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</row>
    <row r="304" spans="2:17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</row>
    <row r="305" spans="2:17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2:17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</row>
    <row r="307" spans="2:17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</row>
    <row r="308" spans="2:17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</row>
    <row r="309" spans="2:17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</row>
    <row r="310" spans="2:17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</row>
    <row r="311" spans="2:17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</row>
    <row r="312" spans="2:17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</row>
    <row r="313" spans="2:17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</row>
    <row r="314" spans="2:17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</row>
    <row r="315" spans="2:17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</row>
    <row r="316" spans="2:17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</row>
    <row r="317" spans="2:17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</row>
    <row r="318" spans="2:17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</row>
    <row r="319" spans="2:17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</row>
    <row r="320" spans="2:17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</row>
    <row r="321" spans="2:17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</row>
    <row r="322" spans="2:17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</row>
    <row r="323" spans="2:17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</row>
    <row r="324" spans="2:17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</row>
    <row r="325" spans="2:17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</row>
    <row r="326" spans="2:17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</row>
    <row r="327" spans="2:17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</row>
    <row r="328" spans="2:17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</row>
    <row r="329" spans="2:17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</row>
    <row r="330" spans="2:17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</row>
    <row r="331" spans="2:17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</row>
    <row r="332" spans="2:17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</row>
    <row r="333" spans="2:17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</row>
    <row r="334" spans="2:17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</row>
    <row r="335" spans="2:17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</row>
    <row r="336" spans="2:17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</row>
    <row r="337" spans="2:17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</row>
    <row r="338" spans="2:17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</row>
    <row r="339" spans="2:17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</row>
    <row r="340" spans="2:17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</row>
    <row r="341" spans="2:17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</row>
    <row r="342" spans="2:17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</row>
    <row r="343" spans="2:17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</row>
    <row r="344" spans="2:17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</row>
    <row r="345" spans="2:17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</row>
    <row r="346" spans="2:17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</row>
    <row r="347" spans="2:17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</row>
    <row r="348" spans="2:17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</row>
    <row r="349" spans="2:17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</row>
    <row r="350" spans="2:17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</row>
    <row r="351" spans="2:17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</row>
    <row r="352" spans="2:17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</row>
    <row r="353" spans="2:17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2:17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</row>
    <row r="355" spans="2:17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</row>
    <row r="356" spans="2:17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</row>
    <row r="357" spans="2:17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</row>
    <row r="358" spans="2:17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2:17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</row>
    <row r="360" spans="2:17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</row>
    <row r="361" spans="2:17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</row>
    <row r="362" spans="2:17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</row>
    <row r="363" spans="2:17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</row>
    <row r="364" spans="2:17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</row>
    <row r="365" spans="2:17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</row>
    <row r="366" spans="2:17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</row>
    <row r="367" spans="2:17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</row>
    <row r="368" spans="2:17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</row>
    <row r="369" spans="2:17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</row>
    <row r="370" spans="2:17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</row>
    <row r="371" spans="2:17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</row>
    <row r="372" spans="2:17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</row>
    <row r="373" spans="2:17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</row>
    <row r="374" spans="2:17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</row>
    <row r="375" spans="2:17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</row>
    <row r="376" spans="2:17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</row>
    <row r="377" spans="2:17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</row>
    <row r="378" spans="2:17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2:17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</row>
    <row r="380" spans="2:17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</row>
    <row r="381" spans="2:17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</row>
    <row r="382" spans="2:17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</row>
    <row r="383" spans="2:17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</row>
    <row r="384" spans="2:17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</row>
    <row r="385" spans="2:17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</row>
    <row r="386" spans="2:17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</row>
    <row r="387" spans="2:17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</row>
    <row r="388" spans="2:17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</row>
    <row r="389" spans="2:17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</row>
    <row r="390" spans="2:17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</row>
    <row r="391" spans="2:17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</row>
    <row r="392" spans="2:17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</row>
    <row r="393" spans="2:17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</row>
    <row r="394" spans="2:17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</row>
    <row r="395" spans="2:17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</row>
    <row r="396" spans="2:17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</row>
    <row r="397" spans="2:17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</row>
    <row r="398" spans="2:17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</row>
    <row r="399" spans="2:17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</row>
    <row r="400" spans="2:17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</row>
    <row r="401" spans="2:17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</row>
    <row r="402" spans="2:17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</row>
    <row r="403" spans="2:17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</row>
    <row r="404" spans="2:17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  <row r="405" spans="2:17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</row>
    <row r="406" spans="2:17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</row>
    <row r="407" spans="2:17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</row>
    <row r="408" spans="2:17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</row>
    <row r="409" spans="2:17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</row>
    <row r="410" spans="2:17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</row>
    <row r="411" spans="2:17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</row>
    <row r="412" spans="2:17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</row>
    <row r="413" spans="2:17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</row>
    <row r="414" spans="2:17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</row>
    <row r="415" spans="2:17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</row>
    <row r="416" spans="2:17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</row>
    <row r="417" spans="2:17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</row>
    <row r="418" spans="2:17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</row>
    <row r="419" spans="2:17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</row>
    <row r="420" spans="2:17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</row>
    <row r="421" spans="2:17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</row>
    <row r="422" spans="2:17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</row>
    <row r="423" spans="2:17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</row>
    <row r="424" spans="2:17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</row>
    <row r="425" spans="2:17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</row>
    <row r="426" spans="2:17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</row>
    <row r="427" spans="2:17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</row>
    <row r="428" spans="2:17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</row>
    <row r="429" spans="2:17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</row>
    <row r="430" spans="2:17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</row>
    <row r="431" spans="2:17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</row>
    <row r="432" spans="2:17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</row>
    <row r="433" spans="2:17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</row>
    <row r="434" spans="2:17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</row>
    <row r="435" spans="2:17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</row>
    <row r="436" spans="2:17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</row>
    <row r="437" spans="2:17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</row>
    <row r="438" spans="2:17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</row>
    <row r="439" spans="2:17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</row>
    <row r="440" spans="2:17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</row>
    <row r="441" spans="2:17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</row>
    <row r="442" spans="2:17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</row>
    <row r="443" spans="2:17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</row>
    <row r="444" spans="2:17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</row>
    <row r="445" spans="2:17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</row>
    <row r="446" spans="2:17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</row>
    <row r="447" spans="2:17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</row>
    <row r="448" spans="2:17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</row>
    <row r="449" spans="2:17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</row>
    <row r="450" spans="2:17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</row>
    <row r="451" spans="2:17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</row>
    <row r="452" spans="2:17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</row>
    <row r="453" spans="2:17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</row>
    <row r="454" spans="2:17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</row>
    <row r="455" spans="2:17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</row>
    <row r="456" spans="2:17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</row>
    <row r="457" spans="2:17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</row>
    <row r="458" spans="2:17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</row>
    <row r="459" spans="2:17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</row>
    <row r="460" spans="2:17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</row>
    <row r="461" spans="2:17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</row>
    <row r="462" spans="2:17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</row>
    <row r="463" spans="2:17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</row>
    <row r="464" spans="2:17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</row>
    <row r="465" spans="2:17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</row>
    <row r="466" spans="2:17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</row>
    <row r="467" spans="2:17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</row>
    <row r="468" spans="2:17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</row>
    <row r="469" spans="2:17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</row>
    <row r="470" spans="2:17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</row>
    <row r="471" spans="2:17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</row>
    <row r="472" spans="2:17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</row>
    <row r="473" spans="2:17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</row>
    <row r="474" spans="2:17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</row>
    <row r="475" spans="2:17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</row>
    <row r="476" spans="2:17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</row>
    <row r="477" spans="2:17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</row>
    <row r="478" spans="2:17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</row>
    <row r="479" spans="2:17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</row>
    <row r="480" spans="2:17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</row>
    <row r="481" spans="2:17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</row>
    <row r="482" spans="2:17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</row>
    <row r="483" spans="2:17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</row>
    <row r="484" spans="2:17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</row>
    <row r="485" spans="2:17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</row>
    <row r="486" spans="2:17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</row>
    <row r="487" spans="2:17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</row>
    <row r="488" spans="2:17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</row>
    <row r="489" spans="2:17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</row>
    <row r="490" spans="2:17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</row>
    <row r="491" spans="2:17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</row>
    <row r="492" spans="2:17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</row>
    <row r="493" spans="2:17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</row>
    <row r="494" spans="2:17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</row>
    <row r="495" spans="2:17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</row>
    <row r="496" spans="2:17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</row>
    <row r="497" spans="2:17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</row>
    <row r="498" spans="2:17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</row>
    <row r="499" spans="2:17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</row>
    <row r="500" spans="2:17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</row>
    <row r="501" spans="2:17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</row>
    <row r="502" spans="2:17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</row>
    <row r="503" spans="2:17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</row>
    <row r="504" spans="2:17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</row>
    <row r="505" spans="2:17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</row>
    <row r="506" spans="2:17">
      <c r="B506" s="119"/>
      <c r="C506" s="119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</row>
    <row r="507" spans="2:17">
      <c r="B507" s="119"/>
      <c r="C507" s="119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</row>
    <row r="508" spans="2:17">
      <c r="B508" s="119"/>
      <c r="C508" s="119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</row>
    <row r="509" spans="2:17">
      <c r="B509" s="119"/>
      <c r="C509" s="119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</row>
    <row r="510" spans="2:17">
      <c r="B510" s="119"/>
      <c r="C510" s="119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</row>
    <row r="511" spans="2:17">
      <c r="B511" s="119"/>
      <c r="C511" s="119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</row>
    <row r="512" spans="2:17">
      <c r="B512" s="119"/>
      <c r="C512" s="119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</row>
    <row r="513" spans="2:17">
      <c r="B513" s="119"/>
      <c r="C513" s="119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</row>
    <row r="514" spans="2:17">
      <c r="B514" s="119"/>
      <c r="C514" s="119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</row>
    <row r="515" spans="2:17">
      <c r="B515" s="119"/>
      <c r="C515" s="119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</row>
    <row r="516" spans="2:17">
      <c r="B516" s="119"/>
      <c r="C516" s="119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</row>
    <row r="517" spans="2:17">
      <c r="B517" s="119"/>
      <c r="C517" s="119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</row>
    <row r="518" spans="2:17">
      <c r="B518" s="119"/>
      <c r="C518" s="119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</row>
    <row r="519" spans="2:17">
      <c r="B519" s="119"/>
      <c r="C519" s="119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</row>
    <row r="520" spans="2:17">
      <c r="B520" s="119"/>
      <c r="C520" s="119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</row>
    <row r="521" spans="2:17">
      <c r="B521" s="119"/>
      <c r="C521" s="119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</row>
    <row r="522" spans="2:17">
      <c r="B522" s="119"/>
      <c r="C522" s="119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</row>
    <row r="523" spans="2:17">
      <c r="B523" s="119"/>
      <c r="C523" s="119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</row>
    <row r="524" spans="2:17">
      <c r="B524" s="119"/>
      <c r="C524" s="119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</row>
    <row r="525" spans="2:17">
      <c r="B525" s="119"/>
      <c r="C525" s="119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</row>
    <row r="526" spans="2:17">
      <c r="B526" s="119"/>
      <c r="C526" s="119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</row>
    <row r="527" spans="2:17">
      <c r="B527" s="119"/>
      <c r="C527" s="119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</row>
    <row r="528" spans="2:17">
      <c r="B528" s="119"/>
      <c r="C528" s="119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</row>
    <row r="529" spans="2:17">
      <c r="B529" s="119"/>
      <c r="C529" s="119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</row>
    <row r="530" spans="2:17">
      <c r="B530" s="119"/>
      <c r="C530" s="119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</row>
    <row r="531" spans="2:17">
      <c r="B531" s="119"/>
      <c r="C531" s="119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</row>
    <row r="532" spans="2:17">
      <c r="B532" s="119"/>
      <c r="C532" s="119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</row>
    <row r="533" spans="2:17">
      <c r="B533" s="119"/>
      <c r="C533" s="119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</row>
    <row r="534" spans="2:17">
      <c r="B534" s="119"/>
      <c r="C534" s="119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</row>
    <row r="535" spans="2:17">
      <c r="B535" s="119"/>
      <c r="C535" s="119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</row>
    <row r="536" spans="2:17">
      <c r="B536" s="119"/>
      <c r="C536" s="119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</row>
    <row r="537" spans="2:17">
      <c r="B537" s="119"/>
      <c r="C537" s="119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</row>
    <row r="538" spans="2:17">
      <c r="B538" s="119"/>
      <c r="C538" s="119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</row>
    <row r="539" spans="2:17">
      <c r="B539" s="119"/>
      <c r="C539" s="119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</row>
    <row r="540" spans="2:17">
      <c r="B540" s="119"/>
      <c r="C540" s="119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</row>
    <row r="541" spans="2:17">
      <c r="B541" s="119"/>
      <c r="C541" s="119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</row>
    <row r="542" spans="2:17">
      <c r="B542" s="119"/>
      <c r="C542" s="119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</row>
    <row r="543" spans="2:17">
      <c r="B543" s="119"/>
      <c r="C543" s="119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</row>
    <row r="544" spans="2:17">
      <c r="B544" s="119"/>
      <c r="C544" s="119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</row>
    <row r="545" spans="2:17">
      <c r="B545" s="119"/>
      <c r="C545" s="119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</row>
    <row r="546" spans="2:17">
      <c r="B546" s="119"/>
      <c r="C546" s="119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</row>
    <row r="547" spans="2:17">
      <c r="B547" s="119"/>
      <c r="C547" s="119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</row>
    <row r="548" spans="2:17">
      <c r="B548" s="119"/>
      <c r="C548" s="119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</row>
    <row r="549" spans="2:17">
      <c r="B549" s="119"/>
      <c r="C549" s="119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</row>
    <row r="550" spans="2:17">
      <c r="B550" s="119"/>
      <c r="C550" s="119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</row>
    <row r="551" spans="2:17">
      <c r="B551" s="119"/>
      <c r="C551" s="119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</row>
    <row r="552" spans="2:17">
      <c r="B552" s="119"/>
      <c r="C552" s="119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</row>
    <row r="553" spans="2:17">
      <c r="B553" s="119"/>
      <c r="C553" s="119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</row>
    <row r="554" spans="2:17">
      <c r="B554" s="119"/>
      <c r="C554" s="119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</row>
    <row r="555" spans="2:17">
      <c r="B555" s="119"/>
      <c r="C555" s="119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</row>
    <row r="556" spans="2:17">
      <c r="B556" s="119"/>
      <c r="C556" s="119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</row>
    <row r="557" spans="2:17">
      <c r="B557" s="119"/>
      <c r="C557" s="119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</row>
    <row r="558" spans="2:17">
      <c r="B558" s="119"/>
      <c r="C558" s="119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8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.7109375" style="1" bestFit="1" customWidth="1"/>
    <col min="13" max="13" width="9.140625" style="1" bestFit="1" customWidth="1"/>
    <col min="14" max="14" width="15.7109375" style="1" bestFit="1" customWidth="1"/>
    <col min="15" max="15" width="9.57031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233</v>
      </c>
    </row>
    <row r="2" spans="2:18">
      <c r="B2" s="46" t="s">
        <v>146</v>
      </c>
      <c r="C2" s="67" t="s">
        <v>234</v>
      </c>
    </row>
    <row r="3" spans="2:18">
      <c r="B3" s="46" t="s">
        <v>148</v>
      </c>
      <c r="C3" s="67" t="s">
        <v>235</v>
      </c>
    </row>
    <row r="4" spans="2:18">
      <c r="B4" s="46" t="s">
        <v>149</v>
      </c>
      <c r="C4" s="67">
        <v>8802</v>
      </c>
    </row>
    <row r="6" spans="2:18" ht="26.25" customHeight="1">
      <c r="B6" s="157" t="s">
        <v>177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s="3" customFormat="1" ht="78.75">
      <c r="B7" s="47" t="s">
        <v>117</v>
      </c>
      <c r="C7" s="48" t="s">
        <v>189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3.9763047151501549</v>
      </c>
      <c r="J10" s="69"/>
      <c r="K10" s="69"/>
      <c r="L10" s="69"/>
      <c r="M10" s="93">
        <v>0.18849694710934572</v>
      </c>
      <c r="N10" s="77"/>
      <c r="O10" s="79"/>
      <c r="P10" s="77">
        <v>289698.18681777001</v>
      </c>
      <c r="Q10" s="78">
        <f>IFERROR(P10/$P$10,0)</f>
        <v>1</v>
      </c>
      <c r="R10" s="78">
        <f>P10/'סכום נכסי הקרן'!$C$42</f>
        <v>5.0514287394032811E-2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5.0740265757571601</v>
      </c>
      <c r="J11" s="71"/>
      <c r="K11" s="71"/>
      <c r="L11" s="71"/>
      <c r="M11" s="94">
        <v>5.5975783435442975E-2</v>
      </c>
      <c r="N11" s="80"/>
      <c r="O11" s="82"/>
      <c r="P11" s="80">
        <f>P12+P41</f>
        <v>177646.92422239896</v>
      </c>
      <c r="Q11" s="81">
        <f t="shared" ref="Q11:Q74" si="0">IFERROR(P11/$P$10,0)</f>
        <v>0.61321379389283126</v>
      </c>
      <c r="R11" s="81">
        <f>P11/'סכום נכסי הקרן'!$C$42</f>
        <v>3.0976057818687685E-2</v>
      </c>
    </row>
    <row r="12" spans="2:18">
      <c r="B12" s="92" t="s">
        <v>36</v>
      </c>
      <c r="C12" s="71"/>
      <c r="D12" s="71"/>
      <c r="E12" s="71"/>
      <c r="F12" s="71"/>
      <c r="G12" s="71"/>
      <c r="H12" s="71"/>
      <c r="I12" s="80">
        <v>7.0107953682006059</v>
      </c>
      <c r="J12" s="71"/>
      <c r="K12" s="71"/>
      <c r="L12" s="71"/>
      <c r="M12" s="94">
        <v>4.8388893363573084E-2</v>
      </c>
      <c r="N12" s="80"/>
      <c r="O12" s="82"/>
      <c r="P12" s="80">
        <f>SUM(P13:P39)</f>
        <v>36815.647223036991</v>
      </c>
      <c r="Q12" s="81">
        <f t="shared" si="0"/>
        <v>0.12708276716345238</v>
      </c>
      <c r="R12" s="81">
        <f>P12/'סכום נכסי הקרן'!$C$42</f>
        <v>6.4194954233235887E-3</v>
      </c>
    </row>
    <row r="13" spans="2:18">
      <c r="B13" s="76" t="s">
        <v>3471</v>
      </c>
      <c r="C13" s="86" t="s">
        <v>3091</v>
      </c>
      <c r="D13" s="73">
        <v>6028</v>
      </c>
      <c r="E13" s="73"/>
      <c r="F13" s="73" t="s">
        <v>529</v>
      </c>
      <c r="G13" s="95">
        <v>43100</v>
      </c>
      <c r="H13" s="73"/>
      <c r="I13" s="83">
        <v>7.5400000000015002</v>
      </c>
      <c r="J13" s="86" t="s">
        <v>28</v>
      </c>
      <c r="K13" s="86" t="s">
        <v>134</v>
      </c>
      <c r="L13" s="87">
        <v>6.2300000000011437E-2</v>
      </c>
      <c r="M13" s="87">
        <v>6.2300000000011437E-2</v>
      </c>
      <c r="N13" s="83">
        <v>1193205.5789390001</v>
      </c>
      <c r="O13" s="85">
        <v>110.56</v>
      </c>
      <c r="P13" s="83">
        <v>1319.2080881630004</v>
      </c>
      <c r="Q13" s="84">
        <f t="shared" si="0"/>
        <v>4.5537326369005787E-3</v>
      </c>
      <c r="R13" s="84">
        <f>P13/'סכום נכסי הקרן'!$C$42</f>
        <v>2.3002855913598273E-4</v>
      </c>
    </row>
    <row r="14" spans="2:18">
      <c r="B14" s="76" t="s">
        <v>3471</v>
      </c>
      <c r="C14" s="86" t="s">
        <v>3091</v>
      </c>
      <c r="D14" s="73">
        <v>6869</v>
      </c>
      <c r="E14" s="73"/>
      <c r="F14" s="73" t="s">
        <v>529</v>
      </c>
      <c r="G14" s="95">
        <v>43555</v>
      </c>
      <c r="H14" s="73"/>
      <c r="I14" s="83">
        <v>3.4500000000018449</v>
      </c>
      <c r="J14" s="86" t="s">
        <v>28</v>
      </c>
      <c r="K14" s="86" t="s">
        <v>134</v>
      </c>
      <c r="L14" s="87">
        <v>5.6500000000026661E-2</v>
      </c>
      <c r="M14" s="87">
        <v>5.6500000000026661E-2</v>
      </c>
      <c r="N14" s="83">
        <v>241871.92613800004</v>
      </c>
      <c r="O14" s="85">
        <v>100.81</v>
      </c>
      <c r="P14" s="83">
        <v>243.83108867900003</v>
      </c>
      <c r="Q14" s="84">
        <f t="shared" si="0"/>
        <v>8.4167281596545874E-4</v>
      </c>
      <c r="R14" s="84">
        <f>P14/'סכום נכסי הקרן'!$C$42</f>
        <v>4.2516502517424073E-5</v>
      </c>
    </row>
    <row r="15" spans="2:18">
      <c r="B15" s="76" t="s">
        <v>3471</v>
      </c>
      <c r="C15" s="86" t="s">
        <v>3091</v>
      </c>
      <c r="D15" s="73">
        <v>6870</v>
      </c>
      <c r="E15" s="73"/>
      <c r="F15" s="73" t="s">
        <v>529</v>
      </c>
      <c r="G15" s="95">
        <v>43555</v>
      </c>
      <c r="H15" s="73"/>
      <c r="I15" s="83">
        <v>5.1799999999995192</v>
      </c>
      <c r="J15" s="86" t="s">
        <v>28</v>
      </c>
      <c r="K15" s="86" t="s">
        <v>134</v>
      </c>
      <c r="L15" s="87">
        <v>4.7099999999995541E-2</v>
      </c>
      <c r="M15" s="87">
        <v>4.7099999999995541E-2</v>
      </c>
      <c r="N15" s="83">
        <v>2867837.871603</v>
      </c>
      <c r="O15" s="85">
        <v>101.65</v>
      </c>
      <c r="P15" s="83">
        <v>2915.1571964300006</v>
      </c>
      <c r="Q15" s="84">
        <f t="shared" si="0"/>
        <v>1.0062738840211428E-2</v>
      </c>
      <c r="R15" s="84">
        <f>P15/'סכום נכסי הקרן'!$C$42</f>
        <v>5.0831208174553647E-4</v>
      </c>
    </row>
    <row r="16" spans="2:18">
      <c r="B16" s="76" t="s">
        <v>3471</v>
      </c>
      <c r="C16" s="86" t="s">
        <v>3091</v>
      </c>
      <c r="D16" s="73">
        <v>6868</v>
      </c>
      <c r="E16" s="73"/>
      <c r="F16" s="73" t="s">
        <v>529</v>
      </c>
      <c r="G16" s="95">
        <v>43555</v>
      </c>
      <c r="H16" s="73"/>
      <c r="I16" s="83">
        <v>5.5799999999936238</v>
      </c>
      <c r="J16" s="86" t="s">
        <v>28</v>
      </c>
      <c r="K16" s="86" t="s">
        <v>134</v>
      </c>
      <c r="L16" s="87">
        <v>2.4699999999964674E-2</v>
      </c>
      <c r="M16" s="87">
        <v>2.4699999999964674E-2</v>
      </c>
      <c r="N16" s="83">
        <v>176414.79129800003</v>
      </c>
      <c r="O16" s="85">
        <v>131.57</v>
      </c>
      <c r="P16" s="83">
        <v>232.10891430600003</v>
      </c>
      <c r="Q16" s="84">
        <f t="shared" si="0"/>
        <v>8.0120941334025134E-4</v>
      </c>
      <c r="R16" s="84">
        <f>P16/'סכום נכסי הקרן'!$C$42</f>
        <v>4.0472522568273879E-5</v>
      </c>
    </row>
    <row r="17" spans="2:18">
      <c r="B17" s="76" t="s">
        <v>3471</v>
      </c>
      <c r="C17" s="86" t="s">
        <v>3091</v>
      </c>
      <c r="D17" s="73">
        <v>6867</v>
      </c>
      <c r="E17" s="73"/>
      <c r="F17" s="73" t="s">
        <v>529</v>
      </c>
      <c r="G17" s="95">
        <v>43555</v>
      </c>
      <c r="H17" s="73"/>
      <c r="I17" s="83">
        <v>5.0200000000030096</v>
      </c>
      <c r="J17" s="86" t="s">
        <v>28</v>
      </c>
      <c r="K17" s="86" t="s">
        <v>134</v>
      </c>
      <c r="L17" s="87">
        <v>5.7300000000033414E-2</v>
      </c>
      <c r="M17" s="87">
        <v>5.7300000000033414E-2</v>
      </c>
      <c r="N17" s="83">
        <v>422069.19253300014</v>
      </c>
      <c r="O17" s="85">
        <v>121.26</v>
      </c>
      <c r="P17" s="83">
        <v>511.80104057300002</v>
      </c>
      <c r="Q17" s="84">
        <f t="shared" si="0"/>
        <v>1.7666698096903874E-3</v>
      </c>
      <c r="R17" s="84">
        <f>P17/'סכום נכסי הקרן'!$C$42</f>
        <v>8.9242066497061476E-5</v>
      </c>
    </row>
    <row r="18" spans="2:18">
      <c r="B18" s="76" t="s">
        <v>3471</v>
      </c>
      <c r="C18" s="86" t="s">
        <v>3091</v>
      </c>
      <c r="D18" s="73">
        <v>6866</v>
      </c>
      <c r="E18" s="73"/>
      <c r="F18" s="73" t="s">
        <v>529</v>
      </c>
      <c r="G18" s="95">
        <v>43555</v>
      </c>
      <c r="H18" s="73"/>
      <c r="I18" s="83">
        <v>5.8700000000003438</v>
      </c>
      <c r="J18" s="86" t="s">
        <v>28</v>
      </c>
      <c r="K18" s="86" t="s">
        <v>134</v>
      </c>
      <c r="L18" s="87">
        <v>3.0799999999997878E-2</v>
      </c>
      <c r="M18" s="87">
        <v>3.0799999999997878E-2</v>
      </c>
      <c r="N18" s="83">
        <v>647312.4531840001</v>
      </c>
      <c r="O18" s="85">
        <v>116.42</v>
      </c>
      <c r="P18" s="83">
        <v>753.60106510200012</v>
      </c>
      <c r="Q18" s="84">
        <f t="shared" si="0"/>
        <v>2.6013316596145658E-3</v>
      </c>
      <c r="R18" s="84">
        <f>P18/'סכום נכסי הקרן'!$C$42</f>
        <v>1.314044150609665E-4</v>
      </c>
    </row>
    <row r="19" spans="2:18">
      <c r="B19" s="76" t="s">
        <v>3471</v>
      </c>
      <c r="C19" s="86" t="s">
        <v>3091</v>
      </c>
      <c r="D19" s="73">
        <v>6865</v>
      </c>
      <c r="E19" s="73"/>
      <c r="F19" s="73" t="s">
        <v>529</v>
      </c>
      <c r="G19" s="95">
        <v>43555</v>
      </c>
      <c r="H19" s="73"/>
      <c r="I19" s="83">
        <v>4.0399999999953664</v>
      </c>
      <c r="J19" s="86" t="s">
        <v>28</v>
      </c>
      <c r="K19" s="86" t="s">
        <v>134</v>
      </c>
      <c r="L19" s="87">
        <v>2.5199999999976831E-2</v>
      </c>
      <c r="M19" s="87">
        <v>2.5199999999976831E-2</v>
      </c>
      <c r="N19" s="83">
        <v>321944.25678100006</v>
      </c>
      <c r="O19" s="85">
        <v>123.35</v>
      </c>
      <c r="P19" s="83">
        <v>397.11827729600003</v>
      </c>
      <c r="Q19" s="84">
        <f t="shared" si="0"/>
        <v>1.370800009686636E-3</v>
      </c>
      <c r="R19" s="84">
        <f>P19/'סכום נכסי הקרן'!$C$42</f>
        <v>6.9244985649053698E-5</v>
      </c>
    </row>
    <row r="20" spans="2:18">
      <c r="B20" s="76" t="s">
        <v>3471</v>
      </c>
      <c r="C20" s="86" t="s">
        <v>3091</v>
      </c>
      <c r="D20" s="73">
        <v>5212</v>
      </c>
      <c r="E20" s="73"/>
      <c r="F20" s="73" t="s">
        <v>529</v>
      </c>
      <c r="G20" s="95">
        <v>42643</v>
      </c>
      <c r="H20" s="73"/>
      <c r="I20" s="83">
        <v>6.8399999999995407</v>
      </c>
      <c r="J20" s="86" t="s">
        <v>28</v>
      </c>
      <c r="K20" s="86" t="s">
        <v>134</v>
      </c>
      <c r="L20" s="87">
        <v>5.019999999999919E-2</v>
      </c>
      <c r="M20" s="87">
        <v>5.019999999999919E-2</v>
      </c>
      <c r="N20" s="83">
        <v>2691156.8381900005</v>
      </c>
      <c r="O20" s="85">
        <v>100.36</v>
      </c>
      <c r="P20" s="83">
        <v>2700.845002861</v>
      </c>
      <c r="Q20" s="84">
        <f t="shared" si="0"/>
        <v>9.3229613637862471E-3</v>
      </c>
      <c r="R20" s="84">
        <f>P20/'סכום נכסי הקרן'!$C$42</f>
        <v>4.7094274969376255E-4</v>
      </c>
    </row>
    <row r="21" spans="2:18">
      <c r="B21" s="76" t="s">
        <v>3472</v>
      </c>
      <c r="C21" s="86" t="s">
        <v>3091</v>
      </c>
      <c r="D21" s="73" t="s">
        <v>3092</v>
      </c>
      <c r="E21" s="73"/>
      <c r="F21" s="73" t="s">
        <v>529</v>
      </c>
      <c r="G21" s="95">
        <v>45107</v>
      </c>
      <c r="H21" s="73"/>
      <c r="I21" s="83">
        <v>9.0200000000016445</v>
      </c>
      <c r="J21" s="86" t="s">
        <v>28</v>
      </c>
      <c r="K21" s="86" t="s">
        <v>134</v>
      </c>
      <c r="L21" s="87">
        <v>7.1500000000010847E-2</v>
      </c>
      <c r="M21" s="87">
        <v>7.1500000000010847E-2</v>
      </c>
      <c r="N21" s="83">
        <v>2321242.6795230005</v>
      </c>
      <c r="O21" s="85">
        <v>105.25</v>
      </c>
      <c r="P21" s="83">
        <v>2443.1079200490003</v>
      </c>
      <c r="Q21" s="84">
        <f t="shared" si="0"/>
        <v>8.4332868868999787E-3</v>
      </c>
      <c r="R21" s="84">
        <f>P21/'סכום נכסי הקרן'!$C$42</f>
        <v>4.2600147748119387E-4</v>
      </c>
    </row>
    <row r="22" spans="2:18">
      <c r="B22" s="76" t="s">
        <v>3472</v>
      </c>
      <c r="C22" s="86" t="s">
        <v>3091</v>
      </c>
      <c r="D22" s="73" t="s">
        <v>3093</v>
      </c>
      <c r="E22" s="73"/>
      <c r="F22" s="73" t="s">
        <v>529</v>
      </c>
      <c r="G22" s="95">
        <v>45107</v>
      </c>
      <c r="H22" s="73"/>
      <c r="I22" s="83">
        <v>8.8800000000015515</v>
      </c>
      <c r="J22" s="86" t="s">
        <v>28</v>
      </c>
      <c r="K22" s="86" t="s">
        <v>134</v>
      </c>
      <c r="L22" s="87">
        <v>7.1300000000011479E-2</v>
      </c>
      <c r="M22" s="87">
        <v>7.1300000000011479E-2</v>
      </c>
      <c r="N22" s="83">
        <v>1764813.7796570002</v>
      </c>
      <c r="O22" s="85">
        <v>105.14</v>
      </c>
      <c r="P22" s="83">
        <v>1855.5252078990002</v>
      </c>
      <c r="Q22" s="84">
        <f t="shared" si="0"/>
        <v>6.4050287241396806E-3</v>
      </c>
      <c r="R22" s="84">
        <f>P22/'סכום נכסי הקרן'!$C$42</f>
        <v>3.2354546173822714E-4</v>
      </c>
    </row>
    <row r="23" spans="2:18">
      <c r="B23" s="76" t="s">
        <v>3472</v>
      </c>
      <c r="C23" s="86" t="s">
        <v>3091</v>
      </c>
      <c r="D23" s="73" t="s">
        <v>3094</v>
      </c>
      <c r="E23" s="73"/>
      <c r="F23" s="73" t="s">
        <v>529</v>
      </c>
      <c r="G23" s="95">
        <v>45107</v>
      </c>
      <c r="H23" s="73"/>
      <c r="I23" s="83">
        <v>8.3899999999996968</v>
      </c>
      <c r="J23" s="86" t="s">
        <v>28</v>
      </c>
      <c r="K23" s="86" t="s">
        <v>134</v>
      </c>
      <c r="L23" s="87">
        <v>7.3000000000015122E-2</v>
      </c>
      <c r="M23" s="87">
        <v>7.3000000000015122E-2</v>
      </c>
      <c r="N23" s="83">
        <v>132952.99223900004</v>
      </c>
      <c r="O23" s="85">
        <v>99.45</v>
      </c>
      <c r="P23" s="83">
        <v>132.22175083600001</v>
      </c>
      <c r="Q23" s="84">
        <f t="shared" si="0"/>
        <v>4.5641207592083408E-4</v>
      </c>
      <c r="R23" s="84">
        <f>P23/'סכום נכסי הקרן'!$C$42</f>
        <v>2.3055330773172133E-5</v>
      </c>
    </row>
    <row r="24" spans="2:18">
      <c r="B24" s="76" t="s">
        <v>3472</v>
      </c>
      <c r="C24" s="86" t="s">
        <v>3091</v>
      </c>
      <c r="D24" s="73" t="s">
        <v>3095</v>
      </c>
      <c r="E24" s="73"/>
      <c r="F24" s="73" t="s">
        <v>529</v>
      </c>
      <c r="G24" s="95">
        <v>45107</v>
      </c>
      <c r="H24" s="73"/>
      <c r="I24" s="83">
        <v>7.6100000000003929</v>
      </c>
      <c r="J24" s="86" t="s">
        <v>28</v>
      </c>
      <c r="K24" s="86" t="s">
        <v>134</v>
      </c>
      <c r="L24" s="87">
        <v>6.5200000000002228E-2</v>
      </c>
      <c r="M24" s="87">
        <v>6.5200000000002228E-2</v>
      </c>
      <c r="N24" s="83">
        <v>1062867.1870550001</v>
      </c>
      <c r="O24" s="85">
        <v>83.84</v>
      </c>
      <c r="P24" s="83">
        <v>891.1078497650002</v>
      </c>
      <c r="Q24" s="84">
        <f t="shared" si="0"/>
        <v>3.0759869764926673E-3</v>
      </c>
      <c r="R24" s="84">
        <f>P24/'סכום נכסי הקרן'!$C$42</f>
        <v>1.5538129015085263E-4</v>
      </c>
    </row>
    <row r="25" spans="2:18">
      <c r="B25" s="76" t="s">
        <v>3472</v>
      </c>
      <c r="C25" s="86" t="s">
        <v>3091</v>
      </c>
      <c r="D25" s="73" t="s">
        <v>3096</v>
      </c>
      <c r="E25" s="73"/>
      <c r="F25" s="73" t="s">
        <v>529</v>
      </c>
      <c r="G25" s="95">
        <v>45107</v>
      </c>
      <c r="H25" s="73"/>
      <c r="I25" s="83">
        <v>11.240000000082308</v>
      </c>
      <c r="J25" s="86" t="s">
        <v>28</v>
      </c>
      <c r="K25" s="86" t="s">
        <v>134</v>
      </c>
      <c r="L25" s="87">
        <v>3.5500000000216601E-2</v>
      </c>
      <c r="M25" s="87">
        <v>3.5500000000216601E-2</v>
      </c>
      <c r="N25" s="83">
        <v>46211.447041000007</v>
      </c>
      <c r="O25" s="85">
        <v>139.87</v>
      </c>
      <c r="P25" s="83">
        <v>64.635941232000008</v>
      </c>
      <c r="Q25" s="84">
        <f t="shared" si="0"/>
        <v>2.2311475933626816E-4</v>
      </c>
      <c r="R25" s="84">
        <f>P25/'סכום נכסי הקרן'!$C$42</f>
        <v>1.1270483074962716E-5</v>
      </c>
    </row>
    <row r="26" spans="2:18">
      <c r="B26" s="76" t="s">
        <v>3472</v>
      </c>
      <c r="C26" s="86" t="s">
        <v>3091</v>
      </c>
      <c r="D26" s="73" t="s">
        <v>3097</v>
      </c>
      <c r="E26" s="73"/>
      <c r="F26" s="73" t="s">
        <v>529</v>
      </c>
      <c r="G26" s="95">
        <v>45107</v>
      </c>
      <c r="H26" s="73"/>
      <c r="I26" s="83">
        <v>10.429999999993711</v>
      </c>
      <c r="J26" s="86" t="s">
        <v>28</v>
      </c>
      <c r="K26" s="86" t="s">
        <v>134</v>
      </c>
      <c r="L26" s="87">
        <v>3.3299999999971186E-2</v>
      </c>
      <c r="M26" s="87">
        <v>3.3299999999971186E-2</v>
      </c>
      <c r="N26" s="83">
        <v>234032.03591800004</v>
      </c>
      <c r="O26" s="85">
        <v>137.91</v>
      </c>
      <c r="P26" s="83">
        <v>322.75359532100003</v>
      </c>
      <c r="Q26" s="84">
        <f t="shared" si="0"/>
        <v>1.1141029181657358E-3</v>
      </c>
      <c r="R26" s="84">
        <f>P26/'סכום נכסי הקרן'!$C$42</f>
        <v>5.6278114994754596E-5</v>
      </c>
    </row>
    <row r="27" spans="2:18">
      <c r="B27" s="76" t="s">
        <v>3472</v>
      </c>
      <c r="C27" s="86" t="s">
        <v>3091</v>
      </c>
      <c r="D27" s="73" t="s">
        <v>3098</v>
      </c>
      <c r="E27" s="73"/>
      <c r="F27" s="73" t="s">
        <v>529</v>
      </c>
      <c r="G27" s="95">
        <v>45107</v>
      </c>
      <c r="H27" s="73"/>
      <c r="I27" s="83">
        <v>10.589999999980598</v>
      </c>
      <c r="J27" s="86" t="s">
        <v>28</v>
      </c>
      <c r="K27" s="86" t="s">
        <v>134</v>
      </c>
      <c r="L27" s="87">
        <v>3.4799999999920124E-2</v>
      </c>
      <c r="M27" s="87">
        <v>3.4799999999920124E-2</v>
      </c>
      <c r="N27" s="83">
        <v>181526.83111400006</v>
      </c>
      <c r="O27" s="85">
        <v>126.91</v>
      </c>
      <c r="P27" s="83">
        <v>230.37567723300003</v>
      </c>
      <c r="Q27" s="84">
        <f t="shared" si="0"/>
        <v>7.9522650715765149E-4</v>
      </c>
      <c r="R27" s="84">
        <f>P27/'סכום נכסי הקרן'!$C$42</f>
        <v>4.0170300325914497E-5</v>
      </c>
    </row>
    <row r="28" spans="2:18">
      <c r="B28" s="76" t="s">
        <v>3472</v>
      </c>
      <c r="C28" s="86" t="s">
        <v>3091</v>
      </c>
      <c r="D28" s="73" t="s">
        <v>3099</v>
      </c>
      <c r="E28" s="73"/>
      <c r="F28" s="73" t="s">
        <v>529</v>
      </c>
      <c r="G28" s="95">
        <v>45107</v>
      </c>
      <c r="H28" s="73"/>
      <c r="I28" s="83">
        <v>10.289999999998626</v>
      </c>
      <c r="J28" s="86" t="s">
        <v>28</v>
      </c>
      <c r="K28" s="86" t="s">
        <v>134</v>
      </c>
      <c r="L28" s="87">
        <v>3.0199999999993125E-2</v>
      </c>
      <c r="M28" s="87">
        <v>3.0199999999993125E-2</v>
      </c>
      <c r="N28" s="83">
        <v>704674.13914900017</v>
      </c>
      <c r="O28" s="85">
        <v>107.26</v>
      </c>
      <c r="P28" s="83">
        <v>755.83337147600002</v>
      </c>
      <c r="Q28" s="84">
        <f t="shared" si="0"/>
        <v>2.6090372873180767E-3</v>
      </c>
      <c r="R28" s="84">
        <f>P28/'סכום נכסי הקרן'!$C$42</f>
        <v>1.3179365935333308E-4</v>
      </c>
    </row>
    <row r="29" spans="2:18">
      <c r="B29" s="76" t="s">
        <v>3471</v>
      </c>
      <c r="C29" s="86" t="s">
        <v>3091</v>
      </c>
      <c r="D29" s="73">
        <v>5211</v>
      </c>
      <c r="E29" s="73"/>
      <c r="F29" s="73" t="s">
        <v>529</v>
      </c>
      <c r="G29" s="95">
        <v>42643</v>
      </c>
      <c r="H29" s="73"/>
      <c r="I29" s="83">
        <v>4.5800000000003074</v>
      </c>
      <c r="J29" s="86" t="s">
        <v>28</v>
      </c>
      <c r="K29" s="86" t="s">
        <v>134</v>
      </c>
      <c r="L29" s="87">
        <v>4.690000000000203E-2</v>
      </c>
      <c r="M29" s="87">
        <v>4.690000000000203E-2</v>
      </c>
      <c r="N29" s="83">
        <v>2086805.4521580006</v>
      </c>
      <c r="O29" s="85">
        <v>96.84</v>
      </c>
      <c r="P29" s="83">
        <v>2020.8624000110003</v>
      </c>
      <c r="Q29" s="84">
        <f t="shared" si="0"/>
        <v>6.9757509434540971E-3</v>
      </c>
      <c r="R29" s="84">
        <f>P29/'סכום נכסי הקרן'!$C$42</f>
        <v>3.5237508794683578E-4</v>
      </c>
    </row>
    <row r="30" spans="2:18">
      <c r="B30" s="76" t="s">
        <v>3471</v>
      </c>
      <c r="C30" s="86" t="s">
        <v>3091</v>
      </c>
      <c r="D30" s="73">
        <v>6027</v>
      </c>
      <c r="E30" s="73"/>
      <c r="F30" s="73" t="s">
        <v>529</v>
      </c>
      <c r="G30" s="95">
        <v>43100</v>
      </c>
      <c r="H30" s="73"/>
      <c r="I30" s="83">
        <v>8.0300000000006122</v>
      </c>
      <c r="J30" s="86" t="s">
        <v>28</v>
      </c>
      <c r="K30" s="86" t="s">
        <v>134</v>
      </c>
      <c r="L30" s="87">
        <v>4.8800000000003931E-2</v>
      </c>
      <c r="M30" s="87">
        <v>4.8800000000003931E-2</v>
      </c>
      <c r="N30" s="83">
        <v>4487887.3115310008</v>
      </c>
      <c r="O30" s="85">
        <v>101.75</v>
      </c>
      <c r="P30" s="83">
        <v>4566.425339540001</v>
      </c>
      <c r="Q30" s="84">
        <f t="shared" si="0"/>
        <v>1.5762699068642902E-2</v>
      </c>
      <c r="R30" s="84">
        <f>P30/'סכום נכסי הקרן'!$C$42</f>
        <v>7.9624151085908089E-4</v>
      </c>
    </row>
    <row r="31" spans="2:18">
      <c r="B31" s="76" t="s">
        <v>3471</v>
      </c>
      <c r="C31" s="86" t="s">
        <v>3091</v>
      </c>
      <c r="D31" s="73">
        <v>5025</v>
      </c>
      <c r="E31" s="73"/>
      <c r="F31" s="73" t="s">
        <v>529</v>
      </c>
      <c r="G31" s="95">
        <v>42551</v>
      </c>
      <c r="H31" s="73"/>
      <c r="I31" s="83">
        <v>7.5200000000008203</v>
      </c>
      <c r="J31" s="86" t="s">
        <v>28</v>
      </c>
      <c r="K31" s="86" t="s">
        <v>134</v>
      </c>
      <c r="L31" s="87">
        <v>5.220000000000715E-2</v>
      </c>
      <c r="M31" s="87">
        <v>5.220000000000715E-2</v>
      </c>
      <c r="N31" s="83">
        <v>2855121.7846030002</v>
      </c>
      <c r="O31" s="85">
        <v>99.09</v>
      </c>
      <c r="P31" s="83">
        <v>2829.1401762090004</v>
      </c>
      <c r="Q31" s="84">
        <f t="shared" si="0"/>
        <v>9.7658194111812837E-3</v>
      </c>
      <c r="R31" s="84">
        <f>P31/'סכום נכסי הקרן'!$C$42</f>
        <v>4.9331340837463565E-4</v>
      </c>
    </row>
    <row r="32" spans="2:18">
      <c r="B32" s="76" t="s">
        <v>3471</v>
      </c>
      <c r="C32" s="86" t="s">
        <v>3091</v>
      </c>
      <c r="D32" s="73">
        <v>5024</v>
      </c>
      <c r="E32" s="73"/>
      <c r="F32" s="73" t="s">
        <v>529</v>
      </c>
      <c r="G32" s="95">
        <v>42551</v>
      </c>
      <c r="H32" s="73"/>
      <c r="I32" s="83">
        <v>5.4599999999987672</v>
      </c>
      <c r="J32" s="86" t="s">
        <v>28</v>
      </c>
      <c r="K32" s="86" t="s">
        <v>134</v>
      </c>
      <c r="L32" s="87">
        <v>4.6499999999990813E-2</v>
      </c>
      <c r="M32" s="87">
        <v>4.6499999999990813E-2</v>
      </c>
      <c r="N32" s="83">
        <v>1867118.4264320005</v>
      </c>
      <c r="O32" s="85">
        <v>99.09</v>
      </c>
      <c r="P32" s="83">
        <v>1850.1276486180006</v>
      </c>
      <c r="Q32" s="84">
        <f t="shared" si="0"/>
        <v>6.3863970601300097E-3</v>
      </c>
      <c r="R32" s="84">
        <f>P32/'סכום נכסי הקרן'!$C$42</f>
        <v>3.2260429650781357E-4</v>
      </c>
    </row>
    <row r="33" spans="2:18">
      <c r="B33" s="76" t="s">
        <v>3471</v>
      </c>
      <c r="C33" s="86" t="s">
        <v>3091</v>
      </c>
      <c r="D33" s="73">
        <v>6026</v>
      </c>
      <c r="E33" s="73"/>
      <c r="F33" s="73" t="s">
        <v>529</v>
      </c>
      <c r="G33" s="95">
        <v>43100</v>
      </c>
      <c r="H33" s="73"/>
      <c r="I33" s="83">
        <v>6.1400000000002812</v>
      </c>
      <c r="J33" s="86" t="s">
        <v>28</v>
      </c>
      <c r="K33" s="86" t="s">
        <v>134</v>
      </c>
      <c r="L33" s="87">
        <v>4.5300000000002782E-2</v>
      </c>
      <c r="M33" s="87">
        <v>4.5300000000002782E-2</v>
      </c>
      <c r="N33" s="83">
        <v>5462303.2835560013</v>
      </c>
      <c r="O33" s="85">
        <v>96.07</v>
      </c>
      <c r="P33" s="83">
        <v>5247.6347645180012</v>
      </c>
      <c r="Q33" s="84">
        <f t="shared" si="0"/>
        <v>1.8114144317440763E-2</v>
      </c>
      <c r="R33" s="84">
        <f>P33/'סכום נכסי הקרן'!$C$42</f>
        <v>9.1502309194818902E-4</v>
      </c>
    </row>
    <row r="34" spans="2:18">
      <c r="B34" s="76" t="s">
        <v>3471</v>
      </c>
      <c r="C34" s="86" t="s">
        <v>3091</v>
      </c>
      <c r="D34" s="73">
        <v>5023</v>
      </c>
      <c r="E34" s="73"/>
      <c r="F34" s="73" t="s">
        <v>529</v>
      </c>
      <c r="G34" s="95">
        <v>42551</v>
      </c>
      <c r="H34" s="73"/>
      <c r="I34" s="83">
        <v>7.7899999999989245</v>
      </c>
      <c r="J34" s="86" t="s">
        <v>28</v>
      </c>
      <c r="K34" s="86" t="s">
        <v>134</v>
      </c>
      <c r="L34" s="87">
        <v>4.1299999999990893E-2</v>
      </c>
      <c r="M34" s="87">
        <v>4.1299999999990893E-2</v>
      </c>
      <c r="N34" s="83">
        <v>867264.528207</v>
      </c>
      <c r="O34" s="85">
        <v>111.49</v>
      </c>
      <c r="P34" s="83">
        <v>966.91278837600009</v>
      </c>
      <c r="Q34" s="84">
        <f t="shared" si="0"/>
        <v>3.3376556443006702E-3</v>
      </c>
      <c r="R34" s="84">
        <f>P34/'סכום נכסי הקרן'!$C$42</f>
        <v>1.685992964385198E-4</v>
      </c>
    </row>
    <row r="35" spans="2:18">
      <c r="B35" s="76" t="s">
        <v>3471</v>
      </c>
      <c r="C35" s="86" t="s">
        <v>3091</v>
      </c>
      <c r="D35" s="73">
        <v>5210</v>
      </c>
      <c r="E35" s="73"/>
      <c r="F35" s="73" t="s">
        <v>529</v>
      </c>
      <c r="G35" s="95">
        <v>42643</v>
      </c>
      <c r="H35" s="73"/>
      <c r="I35" s="83">
        <v>7.2100000000013651</v>
      </c>
      <c r="J35" s="86" t="s">
        <v>28</v>
      </c>
      <c r="K35" s="86" t="s">
        <v>134</v>
      </c>
      <c r="L35" s="87">
        <v>3.3300000000002522E-2</v>
      </c>
      <c r="M35" s="87">
        <v>3.3300000000002522E-2</v>
      </c>
      <c r="N35" s="83">
        <v>648387.83972600009</v>
      </c>
      <c r="O35" s="85">
        <v>116.39</v>
      </c>
      <c r="P35" s="83">
        <v>754.65828885700012</v>
      </c>
      <c r="Q35" s="84">
        <f t="shared" si="0"/>
        <v>2.60498105682555E-3</v>
      </c>
      <c r="R35" s="84">
        <f>P35/'סכום נכסי הקרן'!$C$42</f>
        <v>1.3158876176049716E-4</v>
      </c>
    </row>
    <row r="36" spans="2:18">
      <c r="B36" s="76" t="s">
        <v>3471</v>
      </c>
      <c r="C36" s="86" t="s">
        <v>3091</v>
      </c>
      <c r="D36" s="73">
        <v>6025</v>
      </c>
      <c r="E36" s="73"/>
      <c r="F36" s="73" t="s">
        <v>529</v>
      </c>
      <c r="G36" s="95">
        <v>43100</v>
      </c>
      <c r="H36" s="73"/>
      <c r="I36" s="83">
        <v>8.2700000000017759</v>
      </c>
      <c r="J36" s="86" t="s">
        <v>28</v>
      </c>
      <c r="K36" s="86" t="s">
        <v>134</v>
      </c>
      <c r="L36" s="87">
        <v>3.8600000000009911E-2</v>
      </c>
      <c r="M36" s="87">
        <v>3.8600000000009911E-2</v>
      </c>
      <c r="N36" s="83">
        <v>825349.13792400016</v>
      </c>
      <c r="O36" s="126">
        <f>P36/N36*100000</f>
        <v>109.90852794003044</v>
      </c>
      <c r="P36" s="83">
        <v>907.12908785800005</v>
      </c>
      <c r="Q36" s="84">
        <f t="shared" si="0"/>
        <v>3.1312901810759868E-3</v>
      </c>
      <c r="R36" s="84">
        <f>P36/'סכום נכסי הקרן'!$C$42</f>
        <v>1.5817489212098542E-4</v>
      </c>
    </row>
    <row r="37" spans="2:18">
      <c r="B37" s="76" t="s">
        <v>3471</v>
      </c>
      <c r="C37" s="86" t="s">
        <v>3091</v>
      </c>
      <c r="D37" s="73">
        <v>5022</v>
      </c>
      <c r="E37" s="73"/>
      <c r="F37" s="73" t="s">
        <v>529</v>
      </c>
      <c r="G37" s="95">
        <v>42551</v>
      </c>
      <c r="H37" s="73"/>
      <c r="I37" s="83">
        <v>6.9700000000049549</v>
      </c>
      <c r="J37" s="86" t="s">
        <v>28</v>
      </c>
      <c r="K37" s="86" t="s">
        <v>134</v>
      </c>
      <c r="L37" s="87">
        <v>2.2400000000006567E-2</v>
      </c>
      <c r="M37" s="87">
        <v>2.2400000000006567E-2</v>
      </c>
      <c r="N37" s="83">
        <v>578931.74641700007</v>
      </c>
      <c r="O37" s="85">
        <v>115.74</v>
      </c>
      <c r="P37" s="83">
        <v>670.05542614400019</v>
      </c>
      <c r="Q37" s="84">
        <f t="shared" si="0"/>
        <v>2.312943113328796E-3</v>
      </c>
      <c r="R37" s="84">
        <f>P37/'סכום נכסי הקרן'!$C$42</f>
        <v>1.1683667315273981E-4</v>
      </c>
    </row>
    <row r="38" spans="2:18">
      <c r="B38" s="76" t="s">
        <v>3471</v>
      </c>
      <c r="C38" s="86" t="s">
        <v>3091</v>
      </c>
      <c r="D38" s="73">
        <v>6024</v>
      </c>
      <c r="E38" s="73"/>
      <c r="F38" s="73" t="s">
        <v>529</v>
      </c>
      <c r="G38" s="95">
        <v>43100</v>
      </c>
      <c r="H38" s="73"/>
      <c r="I38" s="83">
        <v>7.3600000000036925</v>
      </c>
      <c r="J38" s="86" t="s">
        <v>28</v>
      </c>
      <c r="K38" s="86" t="s">
        <v>134</v>
      </c>
      <c r="L38" s="87">
        <v>1.6300000000002618E-2</v>
      </c>
      <c r="M38" s="87">
        <v>1.6300000000002618E-2</v>
      </c>
      <c r="N38" s="83">
        <v>600023.40345400013</v>
      </c>
      <c r="O38" s="85">
        <v>121.02</v>
      </c>
      <c r="P38" s="83">
        <v>726.14839438700005</v>
      </c>
      <c r="Q38" s="84">
        <f t="shared" si="0"/>
        <v>2.5065686546522021E-3</v>
      </c>
      <c r="R38" s="84">
        <f>P38/'סכום נכסי הקרן'!$C$42</f>
        <v>1.2661752939397553E-4</v>
      </c>
    </row>
    <row r="39" spans="2:18">
      <c r="B39" s="76" t="s">
        <v>3471</v>
      </c>
      <c r="C39" s="86" t="s">
        <v>3091</v>
      </c>
      <c r="D39" s="73">
        <v>5209</v>
      </c>
      <c r="E39" s="73"/>
      <c r="F39" s="73" t="s">
        <v>529</v>
      </c>
      <c r="G39" s="95">
        <v>42643</v>
      </c>
      <c r="H39" s="73"/>
      <c r="I39" s="83">
        <v>6.0099999999980689</v>
      </c>
      <c r="J39" s="86" t="s">
        <v>28</v>
      </c>
      <c r="K39" s="86" t="s">
        <v>134</v>
      </c>
      <c r="L39" s="87">
        <v>2.0400000000001577E-2</v>
      </c>
      <c r="M39" s="87">
        <v>2.0400000000001577E-2</v>
      </c>
      <c r="N39" s="83">
        <v>437194.73933700012</v>
      </c>
      <c r="O39" s="85">
        <v>116.04</v>
      </c>
      <c r="P39" s="83">
        <v>507.32092129800009</v>
      </c>
      <c r="Q39" s="84">
        <f t="shared" si="0"/>
        <v>1.7512050277937092E-3</v>
      </c>
      <c r="R39" s="84">
        <f>P39/'סכום נכסי הקרן'!$C$42</f>
        <v>8.8460874059846639E-5</v>
      </c>
    </row>
    <row r="40" spans="2:18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3"/>
      <c r="O40" s="85"/>
      <c r="P40" s="73"/>
      <c r="Q40" s="84"/>
      <c r="R40" s="73"/>
    </row>
    <row r="41" spans="2:18">
      <c r="B41" s="92" t="s">
        <v>37</v>
      </c>
      <c r="C41" s="71"/>
      <c r="D41" s="71"/>
      <c r="E41" s="71"/>
      <c r="F41" s="71"/>
      <c r="G41" s="71"/>
      <c r="H41" s="71"/>
      <c r="I41" s="80">
        <v>4.5668782304746083</v>
      </c>
      <c r="J41" s="71"/>
      <c r="K41" s="71"/>
      <c r="L41" s="71"/>
      <c r="M41" s="94">
        <v>5.796243189900846E-2</v>
      </c>
      <c r="N41" s="80"/>
      <c r="O41" s="82"/>
      <c r="P41" s="80">
        <f>SUM(P42:P264)</f>
        <v>140831.27699936196</v>
      </c>
      <c r="Q41" s="81">
        <f t="shared" si="0"/>
        <v>0.48613102672937891</v>
      </c>
      <c r="R41" s="81">
        <f>P41/'סכום נכסי הקרן'!$C$42</f>
        <v>2.4556562395364093E-2</v>
      </c>
    </row>
    <row r="42" spans="2:18">
      <c r="B42" s="76" t="s">
        <v>3473</v>
      </c>
      <c r="C42" s="86" t="s">
        <v>3100</v>
      </c>
      <c r="D42" s="73" t="s">
        <v>3101</v>
      </c>
      <c r="E42" s="73"/>
      <c r="F42" s="73" t="s">
        <v>340</v>
      </c>
      <c r="G42" s="95">
        <v>42368</v>
      </c>
      <c r="H42" s="73" t="s">
        <v>318</v>
      </c>
      <c r="I42" s="83">
        <v>6.9500000000190143</v>
      </c>
      <c r="J42" s="86" t="s">
        <v>130</v>
      </c>
      <c r="K42" s="86" t="s">
        <v>134</v>
      </c>
      <c r="L42" s="87">
        <v>3.1699999999999999E-2</v>
      </c>
      <c r="M42" s="87">
        <v>2.5200000000042778E-2</v>
      </c>
      <c r="N42" s="83">
        <v>143094.79130100002</v>
      </c>
      <c r="O42" s="85">
        <v>117.61</v>
      </c>
      <c r="P42" s="83">
        <v>168.29379456400005</v>
      </c>
      <c r="Q42" s="84">
        <f t="shared" si="0"/>
        <v>5.8092802172028289E-4</v>
      </c>
      <c r="R42" s="84">
        <f>P42/'סכום נכסי הקרן'!$C$42</f>
        <v>2.9345165044425302E-5</v>
      </c>
    </row>
    <row r="43" spans="2:18">
      <c r="B43" s="76" t="s">
        <v>3473</v>
      </c>
      <c r="C43" s="86" t="s">
        <v>3100</v>
      </c>
      <c r="D43" s="73" t="s">
        <v>3102</v>
      </c>
      <c r="E43" s="73"/>
      <c r="F43" s="73" t="s">
        <v>340</v>
      </c>
      <c r="G43" s="95">
        <v>42388</v>
      </c>
      <c r="H43" s="73" t="s">
        <v>318</v>
      </c>
      <c r="I43" s="83">
        <v>6.9500000000129285</v>
      </c>
      <c r="J43" s="86" t="s">
        <v>130</v>
      </c>
      <c r="K43" s="86" t="s">
        <v>134</v>
      </c>
      <c r="L43" s="87">
        <v>3.1899999999999998E-2</v>
      </c>
      <c r="M43" s="87">
        <v>2.5400000000061883E-2</v>
      </c>
      <c r="N43" s="83">
        <v>200332.70932900003</v>
      </c>
      <c r="O43" s="85">
        <v>117.76</v>
      </c>
      <c r="P43" s="83">
        <v>235.91178760100004</v>
      </c>
      <c r="Q43" s="84">
        <f t="shared" si="0"/>
        <v>8.1433643127837925E-4</v>
      </c>
      <c r="R43" s="84">
        <f>P43/'סכום נכסי הקרן'!$C$42</f>
        <v>4.1135624525027103E-5</v>
      </c>
    </row>
    <row r="44" spans="2:18">
      <c r="B44" s="76" t="s">
        <v>3473</v>
      </c>
      <c r="C44" s="86" t="s">
        <v>3100</v>
      </c>
      <c r="D44" s="73" t="s">
        <v>3103</v>
      </c>
      <c r="E44" s="73"/>
      <c r="F44" s="73" t="s">
        <v>340</v>
      </c>
      <c r="G44" s="95">
        <v>42509</v>
      </c>
      <c r="H44" s="73" t="s">
        <v>318</v>
      </c>
      <c r="I44" s="83">
        <v>7.0100000000132692</v>
      </c>
      <c r="J44" s="86" t="s">
        <v>130</v>
      </c>
      <c r="K44" s="86" t="s">
        <v>134</v>
      </c>
      <c r="L44" s="87">
        <v>2.7400000000000001E-2</v>
      </c>
      <c r="M44" s="87">
        <v>2.7000000000061513E-2</v>
      </c>
      <c r="N44" s="83">
        <v>200332.70932900003</v>
      </c>
      <c r="O44" s="85">
        <v>113.61</v>
      </c>
      <c r="P44" s="83">
        <v>227.59799469800004</v>
      </c>
      <c r="Q44" s="84">
        <f t="shared" si="0"/>
        <v>7.8563831274914707E-4</v>
      </c>
      <c r="R44" s="84">
        <f>P44/'סכום נכסי הקרן'!$C$42</f>
        <v>3.9685959517973448E-5</v>
      </c>
    </row>
    <row r="45" spans="2:18">
      <c r="B45" s="76" t="s">
        <v>3473</v>
      </c>
      <c r="C45" s="86" t="s">
        <v>3100</v>
      </c>
      <c r="D45" s="73" t="s">
        <v>3104</v>
      </c>
      <c r="E45" s="73"/>
      <c r="F45" s="73" t="s">
        <v>340</v>
      </c>
      <c r="G45" s="95">
        <v>42723</v>
      </c>
      <c r="H45" s="73" t="s">
        <v>318</v>
      </c>
      <c r="I45" s="83">
        <v>6.9200000000702335</v>
      </c>
      <c r="J45" s="86" t="s">
        <v>130</v>
      </c>
      <c r="K45" s="86" t="s">
        <v>134</v>
      </c>
      <c r="L45" s="87">
        <v>3.15E-2</v>
      </c>
      <c r="M45" s="87">
        <v>2.8300000000357227E-2</v>
      </c>
      <c r="N45" s="83">
        <v>28618.957930000004</v>
      </c>
      <c r="O45" s="85">
        <v>115.42</v>
      </c>
      <c r="P45" s="83">
        <v>33.032000454000006</v>
      </c>
      <c r="Q45" s="84">
        <f t="shared" si="0"/>
        <v>1.1402211666163535E-4</v>
      </c>
      <c r="R45" s="84">
        <f>P45/'סכום נכסי הקרן'!$C$42</f>
        <v>5.7597459703217859E-6</v>
      </c>
    </row>
    <row r="46" spans="2:18">
      <c r="B46" s="76" t="s">
        <v>3473</v>
      </c>
      <c r="C46" s="86" t="s">
        <v>3100</v>
      </c>
      <c r="D46" s="73" t="s">
        <v>3105</v>
      </c>
      <c r="E46" s="73"/>
      <c r="F46" s="73" t="s">
        <v>340</v>
      </c>
      <c r="G46" s="95">
        <v>42918</v>
      </c>
      <c r="H46" s="73" t="s">
        <v>318</v>
      </c>
      <c r="I46" s="83">
        <v>6.8900000000008674</v>
      </c>
      <c r="J46" s="86" t="s">
        <v>130</v>
      </c>
      <c r="K46" s="86" t="s">
        <v>134</v>
      </c>
      <c r="L46" s="87">
        <v>3.1899999999999998E-2</v>
      </c>
      <c r="M46" s="87">
        <v>3.0999999999975228E-2</v>
      </c>
      <c r="N46" s="83">
        <v>143094.79130100002</v>
      </c>
      <c r="O46" s="85">
        <v>112.84</v>
      </c>
      <c r="P46" s="83">
        <v>161.46816467400001</v>
      </c>
      <c r="Q46" s="84">
        <f t="shared" si="0"/>
        <v>5.5736684598433109E-4</v>
      </c>
      <c r="R46" s="84">
        <f>P46/'סכום נכסי הקרן'!$C$42</f>
        <v>2.8154989041958127E-5</v>
      </c>
    </row>
    <row r="47" spans="2:18">
      <c r="B47" s="76" t="s">
        <v>3473</v>
      </c>
      <c r="C47" s="86" t="s">
        <v>3100</v>
      </c>
      <c r="D47" s="73" t="s">
        <v>3106</v>
      </c>
      <c r="E47" s="73"/>
      <c r="F47" s="73" t="s">
        <v>340</v>
      </c>
      <c r="G47" s="95">
        <v>43915</v>
      </c>
      <c r="H47" s="73" t="s">
        <v>318</v>
      </c>
      <c r="I47" s="83">
        <v>6.9200000000108473</v>
      </c>
      <c r="J47" s="86" t="s">
        <v>130</v>
      </c>
      <c r="K47" s="86" t="s">
        <v>134</v>
      </c>
      <c r="L47" s="87">
        <v>2.6600000000000002E-2</v>
      </c>
      <c r="M47" s="87">
        <v>3.6700000000060629E-2</v>
      </c>
      <c r="N47" s="83">
        <v>301252.19374500006</v>
      </c>
      <c r="O47" s="85">
        <v>104.04</v>
      </c>
      <c r="P47" s="83">
        <v>313.42277653000002</v>
      </c>
      <c r="Q47" s="84">
        <f t="shared" si="0"/>
        <v>1.0818941601700586E-3</v>
      </c>
      <c r="R47" s="84">
        <f>P47/'סכום נכסי הקרן'!$C$42</f>
        <v>5.4651112536756107E-5</v>
      </c>
    </row>
    <row r="48" spans="2:18">
      <c r="B48" s="76" t="s">
        <v>3473</v>
      </c>
      <c r="C48" s="86" t="s">
        <v>3100</v>
      </c>
      <c r="D48" s="73" t="s">
        <v>3107</v>
      </c>
      <c r="E48" s="73"/>
      <c r="F48" s="73" t="s">
        <v>340</v>
      </c>
      <c r="G48" s="95">
        <v>44168</v>
      </c>
      <c r="H48" s="73" t="s">
        <v>318</v>
      </c>
      <c r="I48" s="83">
        <v>7.0399999999887415</v>
      </c>
      <c r="J48" s="86" t="s">
        <v>130</v>
      </c>
      <c r="K48" s="86" t="s">
        <v>134</v>
      </c>
      <c r="L48" s="87">
        <v>1.89E-2</v>
      </c>
      <c r="M48" s="87">
        <v>3.9099999999931162E-2</v>
      </c>
      <c r="N48" s="83">
        <v>305106.16586400004</v>
      </c>
      <c r="O48" s="85">
        <v>96.65</v>
      </c>
      <c r="P48" s="83">
        <v>294.88511083300006</v>
      </c>
      <c r="Q48" s="84">
        <f t="shared" si="0"/>
        <v>1.017904578803915E-3</v>
      </c>
      <c r="R48" s="84">
        <f>P48/'סכום נכסי הקרן'!$C$42</f>
        <v>5.1418724433402881E-5</v>
      </c>
    </row>
    <row r="49" spans="2:18">
      <c r="B49" s="76" t="s">
        <v>3473</v>
      </c>
      <c r="C49" s="86" t="s">
        <v>3100</v>
      </c>
      <c r="D49" s="73" t="s">
        <v>3108</v>
      </c>
      <c r="E49" s="73"/>
      <c r="F49" s="73" t="s">
        <v>340</v>
      </c>
      <c r="G49" s="95">
        <v>44277</v>
      </c>
      <c r="H49" s="73" t="s">
        <v>318</v>
      </c>
      <c r="I49" s="83">
        <v>6.9699999999943074</v>
      </c>
      <c r="J49" s="86" t="s">
        <v>130</v>
      </c>
      <c r="K49" s="86" t="s">
        <v>134</v>
      </c>
      <c r="L49" s="87">
        <v>1.9E-2</v>
      </c>
      <c r="M49" s="87">
        <v>4.6099999999959868E-2</v>
      </c>
      <c r="N49" s="83">
        <v>463965.82171900006</v>
      </c>
      <c r="O49" s="85">
        <v>92.37</v>
      </c>
      <c r="P49" s="83">
        <v>428.56523415200007</v>
      </c>
      <c r="Q49" s="84">
        <f t="shared" si="0"/>
        <v>1.4793507645306117E-3</v>
      </c>
      <c r="R49" s="84">
        <f>P49/'סכום נכסי הקרן'!$C$42</f>
        <v>7.4728349676081486E-5</v>
      </c>
    </row>
    <row r="50" spans="2:18">
      <c r="B50" s="76" t="s">
        <v>3474</v>
      </c>
      <c r="C50" s="86" t="s">
        <v>3091</v>
      </c>
      <c r="D50" s="73">
        <v>4069</v>
      </c>
      <c r="E50" s="73"/>
      <c r="F50" s="73" t="s">
        <v>348</v>
      </c>
      <c r="G50" s="95">
        <v>42052</v>
      </c>
      <c r="H50" s="73" t="s">
        <v>132</v>
      </c>
      <c r="I50" s="83">
        <v>3.8599999999973291</v>
      </c>
      <c r="J50" s="86" t="s">
        <v>536</v>
      </c>
      <c r="K50" s="86" t="s">
        <v>134</v>
      </c>
      <c r="L50" s="87">
        <v>2.9779E-2</v>
      </c>
      <c r="M50" s="87">
        <v>2.3299999999990405E-2</v>
      </c>
      <c r="N50" s="83">
        <v>455081.62860000005</v>
      </c>
      <c r="O50" s="85">
        <v>116.86</v>
      </c>
      <c r="P50" s="83">
        <v>531.80842964700014</v>
      </c>
      <c r="Q50" s="84">
        <f t="shared" si="0"/>
        <v>1.8357326826540536E-3</v>
      </c>
      <c r="R50" s="84">
        <f>P50/'סכום נכסי הקרן'!$C$42</f>
        <v>9.2730728310205698E-5</v>
      </c>
    </row>
    <row r="51" spans="2:18">
      <c r="B51" s="76" t="s">
        <v>3475</v>
      </c>
      <c r="C51" s="86" t="s">
        <v>3100</v>
      </c>
      <c r="D51" s="73" t="s">
        <v>3109</v>
      </c>
      <c r="E51" s="73"/>
      <c r="F51" s="73" t="s">
        <v>348</v>
      </c>
      <c r="G51" s="95">
        <v>42122</v>
      </c>
      <c r="H51" s="73" t="s">
        <v>132</v>
      </c>
      <c r="I51" s="83">
        <v>4.2099999999995728</v>
      </c>
      <c r="J51" s="86" t="s">
        <v>328</v>
      </c>
      <c r="K51" s="86" t="s">
        <v>134</v>
      </c>
      <c r="L51" s="87">
        <v>2.98E-2</v>
      </c>
      <c r="M51" s="87">
        <v>2.8099999999996985E-2</v>
      </c>
      <c r="N51" s="83">
        <v>2800769.8238670002</v>
      </c>
      <c r="O51" s="85">
        <v>113.73</v>
      </c>
      <c r="P51" s="83">
        <v>3185.3155275160007</v>
      </c>
      <c r="Q51" s="84">
        <f t="shared" si="0"/>
        <v>1.099528983079094E-2</v>
      </c>
      <c r="R51" s="84">
        <f>P51/'סכום נכסי הקרן'!$C$42</f>
        <v>5.5541923049325992E-4</v>
      </c>
    </row>
    <row r="52" spans="2:18">
      <c r="B52" s="76" t="s">
        <v>3476</v>
      </c>
      <c r="C52" s="86" t="s">
        <v>3091</v>
      </c>
      <c r="D52" s="73">
        <v>4099</v>
      </c>
      <c r="E52" s="73"/>
      <c r="F52" s="73" t="s">
        <v>348</v>
      </c>
      <c r="G52" s="95">
        <v>42052</v>
      </c>
      <c r="H52" s="73" t="s">
        <v>132</v>
      </c>
      <c r="I52" s="83">
        <v>3.8699999999986607</v>
      </c>
      <c r="J52" s="86" t="s">
        <v>536</v>
      </c>
      <c r="K52" s="86" t="s">
        <v>134</v>
      </c>
      <c r="L52" s="87">
        <v>2.9779E-2</v>
      </c>
      <c r="M52" s="87">
        <v>3.2400000000000005E-2</v>
      </c>
      <c r="N52" s="83">
        <v>330459.37370000005</v>
      </c>
      <c r="O52" s="85">
        <v>112.96</v>
      </c>
      <c r="P52" s="83">
        <v>373.28693544999999</v>
      </c>
      <c r="Q52" s="84">
        <f t="shared" si="0"/>
        <v>1.288537355205506E-3</v>
      </c>
      <c r="R52" s="84">
        <f>P52/'סכום נכסי הקרן'!$C$42</f>
        <v>6.5089546278797872E-5</v>
      </c>
    </row>
    <row r="53" spans="2:18">
      <c r="B53" s="76" t="s">
        <v>3476</v>
      </c>
      <c r="C53" s="86" t="s">
        <v>3091</v>
      </c>
      <c r="D53" s="73" t="s">
        <v>3110</v>
      </c>
      <c r="E53" s="73"/>
      <c r="F53" s="73" t="s">
        <v>348</v>
      </c>
      <c r="G53" s="95">
        <v>42054</v>
      </c>
      <c r="H53" s="73" t="s">
        <v>132</v>
      </c>
      <c r="I53" s="83">
        <v>3.8699999998370713</v>
      </c>
      <c r="J53" s="86" t="s">
        <v>536</v>
      </c>
      <c r="K53" s="86" t="s">
        <v>134</v>
      </c>
      <c r="L53" s="87">
        <v>2.9779E-2</v>
      </c>
      <c r="M53" s="87">
        <v>3.2399999998635944E-2</v>
      </c>
      <c r="N53" s="83">
        <v>9345.5707690000017</v>
      </c>
      <c r="O53" s="85">
        <v>112.96</v>
      </c>
      <c r="P53" s="83">
        <v>10.556757356000002</v>
      </c>
      <c r="Q53" s="84">
        <f t="shared" si="0"/>
        <v>3.6440536518237034E-5</v>
      </c>
      <c r="R53" s="84">
        <f>P53/'סכום נכסי הקרן'!$C$42</f>
        <v>1.8407677344749734E-6</v>
      </c>
    </row>
    <row r="54" spans="2:18">
      <c r="B54" s="76" t="s">
        <v>3477</v>
      </c>
      <c r="C54" s="86" t="s">
        <v>3100</v>
      </c>
      <c r="D54" s="73" t="s">
        <v>3111</v>
      </c>
      <c r="E54" s="73"/>
      <c r="F54" s="73" t="s">
        <v>3112</v>
      </c>
      <c r="G54" s="95">
        <v>40742</v>
      </c>
      <c r="H54" s="73" t="s">
        <v>3090</v>
      </c>
      <c r="I54" s="83">
        <v>3.0599999999998451</v>
      </c>
      <c r="J54" s="86" t="s">
        <v>321</v>
      </c>
      <c r="K54" s="86" t="s">
        <v>134</v>
      </c>
      <c r="L54" s="87">
        <v>4.4999999999999998E-2</v>
      </c>
      <c r="M54" s="87">
        <v>2.0599999999998449E-2</v>
      </c>
      <c r="N54" s="83">
        <v>1035305.4413370001</v>
      </c>
      <c r="O54" s="85">
        <v>124.81</v>
      </c>
      <c r="P54" s="83">
        <v>1292.1647712200001</v>
      </c>
      <c r="Q54" s="84">
        <f t="shared" si="0"/>
        <v>4.4603826672647267E-3</v>
      </c>
      <c r="R54" s="84">
        <f>P54/'סכום נכסי הקרן'!$C$42</f>
        <v>2.2531305194157305E-4</v>
      </c>
    </row>
    <row r="55" spans="2:18">
      <c r="B55" s="76" t="s">
        <v>3478</v>
      </c>
      <c r="C55" s="86" t="s">
        <v>3100</v>
      </c>
      <c r="D55" s="73" t="s">
        <v>3113</v>
      </c>
      <c r="E55" s="73"/>
      <c r="F55" s="73" t="s">
        <v>3112</v>
      </c>
      <c r="G55" s="95">
        <v>41534</v>
      </c>
      <c r="H55" s="73" t="s">
        <v>3090</v>
      </c>
      <c r="I55" s="83">
        <v>5.3799999999996579</v>
      </c>
      <c r="J55" s="86" t="s">
        <v>461</v>
      </c>
      <c r="K55" s="86" t="s">
        <v>134</v>
      </c>
      <c r="L55" s="87">
        <v>3.9842000000000002E-2</v>
      </c>
      <c r="M55" s="87">
        <v>3.5099999999997446E-2</v>
      </c>
      <c r="N55" s="83">
        <v>3058011.5598800005</v>
      </c>
      <c r="O55" s="85">
        <v>115.19</v>
      </c>
      <c r="P55" s="83">
        <v>3522.5233028900002</v>
      </c>
      <c r="Q55" s="84">
        <f t="shared" si="0"/>
        <v>1.2159286675500619E-2</v>
      </c>
      <c r="R55" s="84">
        <f>P55/'סכום נכסי הקרן'!$C$42</f>
        <v>6.1421770163267212E-4</v>
      </c>
    </row>
    <row r="56" spans="2:18">
      <c r="B56" s="76" t="s">
        <v>3479</v>
      </c>
      <c r="C56" s="86" t="s">
        <v>3100</v>
      </c>
      <c r="D56" s="73" t="s">
        <v>3114</v>
      </c>
      <c r="E56" s="73"/>
      <c r="F56" s="73" t="s">
        <v>409</v>
      </c>
      <c r="G56" s="95">
        <v>43431</v>
      </c>
      <c r="H56" s="73" t="s">
        <v>318</v>
      </c>
      <c r="I56" s="83">
        <v>7.7899999999800666</v>
      </c>
      <c r="J56" s="86" t="s">
        <v>328</v>
      </c>
      <c r="K56" s="86" t="s">
        <v>134</v>
      </c>
      <c r="L56" s="87">
        <v>3.6600000000000001E-2</v>
      </c>
      <c r="M56" s="87">
        <v>3.4799999999900327E-2</v>
      </c>
      <c r="N56" s="83">
        <v>89087.052859999996</v>
      </c>
      <c r="O56" s="85">
        <v>112.62</v>
      </c>
      <c r="P56" s="83">
        <v>100.32984530000002</v>
      </c>
      <c r="Q56" s="84">
        <f t="shared" si="0"/>
        <v>3.4632541681426157E-4</v>
      </c>
      <c r="R56" s="84">
        <f>P56/'סכום נכסי הקרן'!$C$42</f>
        <v>1.7494381636813814E-5</v>
      </c>
    </row>
    <row r="57" spans="2:18">
      <c r="B57" s="76" t="s">
        <v>3479</v>
      </c>
      <c r="C57" s="86" t="s">
        <v>3100</v>
      </c>
      <c r="D57" s="73" t="s">
        <v>3115</v>
      </c>
      <c r="E57" s="73"/>
      <c r="F57" s="73" t="s">
        <v>409</v>
      </c>
      <c r="G57" s="95">
        <v>43276</v>
      </c>
      <c r="H57" s="73" t="s">
        <v>318</v>
      </c>
      <c r="I57" s="83">
        <v>7.8500000000227175</v>
      </c>
      <c r="J57" s="86" t="s">
        <v>328</v>
      </c>
      <c r="K57" s="86" t="s">
        <v>134</v>
      </c>
      <c r="L57" s="87">
        <v>3.2599999999999997E-2</v>
      </c>
      <c r="M57" s="87">
        <v>3.5600000000074357E-2</v>
      </c>
      <c r="N57" s="83">
        <v>88760.014175000018</v>
      </c>
      <c r="O57" s="85">
        <v>109.1</v>
      </c>
      <c r="P57" s="83">
        <v>96.837179388000024</v>
      </c>
      <c r="Q57" s="84">
        <f t="shared" si="0"/>
        <v>3.3426919392116834E-4</v>
      </c>
      <c r="R57" s="84">
        <f>P57/'סכום נכסי הקרן'!$C$42</f>
        <v>1.6885370128705586E-5</v>
      </c>
    </row>
    <row r="58" spans="2:18">
      <c r="B58" s="76" t="s">
        <v>3479</v>
      </c>
      <c r="C58" s="86" t="s">
        <v>3100</v>
      </c>
      <c r="D58" s="73" t="s">
        <v>3116</v>
      </c>
      <c r="E58" s="73"/>
      <c r="F58" s="73" t="s">
        <v>409</v>
      </c>
      <c r="G58" s="95">
        <v>43222</v>
      </c>
      <c r="H58" s="73" t="s">
        <v>318</v>
      </c>
      <c r="I58" s="83">
        <v>7.8499999999957017</v>
      </c>
      <c r="J58" s="86" t="s">
        <v>328</v>
      </c>
      <c r="K58" s="86" t="s">
        <v>134</v>
      </c>
      <c r="L58" s="87">
        <v>3.2199999999999999E-2</v>
      </c>
      <c r="M58" s="87">
        <v>3.5699999999991398E-2</v>
      </c>
      <c r="N58" s="83">
        <v>424154.70321299997</v>
      </c>
      <c r="O58" s="85">
        <v>109.67</v>
      </c>
      <c r="P58" s="83">
        <v>465.17043442000005</v>
      </c>
      <c r="Q58" s="84">
        <f t="shared" si="0"/>
        <v>1.6057070965121644E-3</v>
      </c>
      <c r="R58" s="84">
        <f>P58/'סכום נכסי הקרן'!$C$42</f>
        <v>8.1111149743853456E-5</v>
      </c>
    </row>
    <row r="59" spans="2:18">
      <c r="B59" s="76" t="s">
        <v>3479</v>
      </c>
      <c r="C59" s="86" t="s">
        <v>3100</v>
      </c>
      <c r="D59" s="73" t="s">
        <v>3117</v>
      </c>
      <c r="E59" s="73"/>
      <c r="F59" s="73" t="s">
        <v>409</v>
      </c>
      <c r="G59" s="95">
        <v>43922</v>
      </c>
      <c r="H59" s="73" t="s">
        <v>318</v>
      </c>
      <c r="I59" s="83">
        <v>7.9899999999944917</v>
      </c>
      <c r="J59" s="86" t="s">
        <v>328</v>
      </c>
      <c r="K59" s="86" t="s">
        <v>134</v>
      </c>
      <c r="L59" s="87">
        <v>2.7699999999999999E-2</v>
      </c>
      <c r="M59" s="87">
        <v>3.3200000000018361E-2</v>
      </c>
      <c r="N59" s="83">
        <v>102051.49316300004</v>
      </c>
      <c r="O59" s="85">
        <v>106.73</v>
      </c>
      <c r="P59" s="83">
        <v>108.91955514000001</v>
      </c>
      <c r="Q59" s="84">
        <f t="shared" si="0"/>
        <v>3.7597596428352555E-4</v>
      </c>
      <c r="R59" s="84">
        <f>P59/'סכום נכסי הקרן'!$C$42</f>
        <v>1.8992157913066626E-5</v>
      </c>
    </row>
    <row r="60" spans="2:18">
      <c r="B60" s="76" t="s">
        <v>3479</v>
      </c>
      <c r="C60" s="86" t="s">
        <v>3100</v>
      </c>
      <c r="D60" s="73" t="s">
        <v>3118</v>
      </c>
      <c r="E60" s="73"/>
      <c r="F60" s="73" t="s">
        <v>409</v>
      </c>
      <c r="G60" s="95">
        <v>43978</v>
      </c>
      <c r="H60" s="73" t="s">
        <v>318</v>
      </c>
      <c r="I60" s="83">
        <v>8.0200000000094001</v>
      </c>
      <c r="J60" s="86" t="s">
        <v>328</v>
      </c>
      <c r="K60" s="86" t="s">
        <v>134</v>
      </c>
      <c r="L60" s="87">
        <v>2.3E-2</v>
      </c>
      <c r="M60" s="87">
        <v>3.7200000000094012E-2</v>
      </c>
      <c r="N60" s="83">
        <v>42810.026602000005</v>
      </c>
      <c r="O60" s="85">
        <v>99.39</v>
      </c>
      <c r="P60" s="83">
        <v>42.548889730000013</v>
      </c>
      <c r="Q60" s="84">
        <f t="shared" si="0"/>
        <v>1.4687316547398589E-4</v>
      </c>
      <c r="R60" s="84">
        <f>P60/'סכום נכסי הקרן'!$C$42</f>
        <v>7.4191932912242608E-6</v>
      </c>
    </row>
    <row r="61" spans="2:18">
      <c r="B61" s="76" t="s">
        <v>3479</v>
      </c>
      <c r="C61" s="86" t="s">
        <v>3100</v>
      </c>
      <c r="D61" s="73" t="s">
        <v>3119</v>
      </c>
      <c r="E61" s="73"/>
      <c r="F61" s="73" t="s">
        <v>409</v>
      </c>
      <c r="G61" s="95">
        <v>44010</v>
      </c>
      <c r="H61" s="73" t="s">
        <v>318</v>
      </c>
      <c r="I61" s="83">
        <v>8.0900000000483665</v>
      </c>
      <c r="J61" s="86" t="s">
        <v>328</v>
      </c>
      <c r="K61" s="86" t="s">
        <v>134</v>
      </c>
      <c r="L61" s="87">
        <v>2.2000000000000002E-2</v>
      </c>
      <c r="M61" s="87">
        <v>3.4800000000212987E-2</v>
      </c>
      <c r="N61" s="83">
        <v>67125.885276000001</v>
      </c>
      <c r="O61" s="85">
        <v>100.72</v>
      </c>
      <c r="P61" s="83">
        <v>67.609196497000013</v>
      </c>
      <c r="Q61" s="84">
        <f t="shared" si="0"/>
        <v>2.3337804506014562E-4</v>
      </c>
      <c r="R61" s="84">
        <f>P61/'סכום נכסי הקרן'!$C$42</f>
        <v>1.1788925639625736E-5</v>
      </c>
    </row>
    <row r="62" spans="2:18">
      <c r="B62" s="76" t="s">
        <v>3479</v>
      </c>
      <c r="C62" s="86" t="s">
        <v>3100</v>
      </c>
      <c r="D62" s="73" t="s">
        <v>3120</v>
      </c>
      <c r="E62" s="73"/>
      <c r="F62" s="73" t="s">
        <v>409</v>
      </c>
      <c r="G62" s="95">
        <v>44133</v>
      </c>
      <c r="H62" s="73" t="s">
        <v>318</v>
      </c>
      <c r="I62" s="83">
        <v>8.0000000000342659</v>
      </c>
      <c r="J62" s="86" t="s">
        <v>328</v>
      </c>
      <c r="K62" s="86" t="s">
        <v>134</v>
      </c>
      <c r="L62" s="87">
        <v>2.3799999999999998E-2</v>
      </c>
      <c r="M62" s="87">
        <v>3.7300000000173611E-2</v>
      </c>
      <c r="N62" s="83">
        <v>87289.605126000009</v>
      </c>
      <c r="O62" s="85">
        <v>100.3</v>
      </c>
      <c r="P62" s="83">
        <v>87.551478476000014</v>
      </c>
      <c r="Q62" s="84">
        <f t="shared" si="0"/>
        <v>3.0221617690369895E-4</v>
      </c>
      <c r="R62" s="84">
        <f>P62/'סכום נכסי הקרן'!$C$42</f>
        <v>1.5266234815239311E-5</v>
      </c>
    </row>
    <row r="63" spans="2:18">
      <c r="B63" s="76" t="s">
        <v>3479</v>
      </c>
      <c r="C63" s="86" t="s">
        <v>3100</v>
      </c>
      <c r="D63" s="73" t="s">
        <v>3121</v>
      </c>
      <c r="E63" s="73"/>
      <c r="F63" s="73" t="s">
        <v>409</v>
      </c>
      <c r="G63" s="95">
        <v>44251</v>
      </c>
      <c r="H63" s="73" t="s">
        <v>318</v>
      </c>
      <c r="I63" s="83">
        <v>7.9000000000040016</v>
      </c>
      <c r="J63" s="86" t="s">
        <v>328</v>
      </c>
      <c r="K63" s="86" t="s">
        <v>134</v>
      </c>
      <c r="L63" s="87">
        <v>2.3599999999999999E-2</v>
      </c>
      <c r="M63" s="87">
        <v>4.2400000000040017E-2</v>
      </c>
      <c r="N63" s="83">
        <v>259173.35026000004</v>
      </c>
      <c r="O63" s="85">
        <v>96.43</v>
      </c>
      <c r="P63" s="83">
        <v>249.92084530000002</v>
      </c>
      <c r="Q63" s="84">
        <f t="shared" si="0"/>
        <v>8.6269385405994526E-4</v>
      </c>
      <c r="R63" s="84">
        <f>P63/'סכום נכסי הקרן'!$C$42</f>
        <v>4.3578365277049875E-5</v>
      </c>
    </row>
    <row r="64" spans="2:18">
      <c r="B64" s="76" t="s">
        <v>3479</v>
      </c>
      <c r="C64" s="86" t="s">
        <v>3100</v>
      </c>
      <c r="D64" s="73" t="s">
        <v>3122</v>
      </c>
      <c r="E64" s="73"/>
      <c r="F64" s="73" t="s">
        <v>409</v>
      </c>
      <c r="G64" s="95">
        <v>44294</v>
      </c>
      <c r="H64" s="73" t="s">
        <v>318</v>
      </c>
      <c r="I64" s="83">
        <v>7.8700000000081047</v>
      </c>
      <c r="J64" s="86" t="s">
        <v>328</v>
      </c>
      <c r="K64" s="86" t="s">
        <v>134</v>
      </c>
      <c r="L64" s="87">
        <v>2.3199999999999998E-2</v>
      </c>
      <c r="M64" s="87">
        <v>4.4100000000027777E-2</v>
      </c>
      <c r="N64" s="83">
        <v>186472.08777600003</v>
      </c>
      <c r="O64" s="85">
        <v>94.6</v>
      </c>
      <c r="P64" s="83">
        <v>176.40260171100002</v>
      </c>
      <c r="Q64" s="84">
        <f t="shared" si="0"/>
        <v>6.0891855640768388E-4</v>
      </c>
      <c r="R64" s="84">
        <f>P64/'סכום נכסי הקרן'!$C$42</f>
        <v>3.0759086957937319E-5</v>
      </c>
    </row>
    <row r="65" spans="2:18">
      <c r="B65" s="76" t="s">
        <v>3479</v>
      </c>
      <c r="C65" s="86" t="s">
        <v>3100</v>
      </c>
      <c r="D65" s="73" t="s">
        <v>3123</v>
      </c>
      <c r="E65" s="73"/>
      <c r="F65" s="73" t="s">
        <v>409</v>
      </c>
      <c r="G65" s="95">
        <v>44602</v>
      </c>
      <c r="H65" s="73" t="s">
        <v>318</v>
      </c>
      <c r="I65" s="83">
        <v>7.759999999999998</v>
      </c>
      <c r="J65" s="86" t="s">
        <v>328</v>
      </c>
      <c r="K65" s="86" t="s">
        <v>134</v>
      </c>
      <c r="L65" s="87">
        <v>2.0899999999999998E-2</v>
      </c>
      <c r="M65" s="87">
        <v>5.2400000000000002E-2</v>
      </c>
      <c r="N65" s="83">
        <v>267155.17155900004</v>
      </c>
      <c r="O65" s="85">
        <v>84.92</v>
      </c>
      <c r="P65" s="83">
        <v>226.86816465000004</v>
      </c>
      <c r="Q65" s="84">
        <f t="shared" si="0"/>
        <v>7.8311903551093955E-4</v>
      </c>
      <c r="R65" s="84">
        <f>P65/'סכום נכסי הקרן'!$C$42</f>
        <v>3.955870002353739E-5</v>
      </c>
    </row>
    <row r="66" spans="2:18">
      <c r="B66" s="76" t="s">
        <v>3479</v>
      </c>
      <c r="C66" s="86" t="s">
        <v>3100</v>
      </c>
      <c r="D66" s="73" t="s">
        <v>3124</v>
      </c>
      <c r="E66" s="73"/>
      <c r="F66" s="73" t="s">
        <v>409</v>
      </c>
      <c r="G66" s="95">
        <v>43500</v>
      </c>
      <c r="H66" s="73" t="s">
        <v>318</v>
      </c>
      <c r="I66" s="83">
        <v>7.860000000005309</v>
      </c>
      <c r="J66" s="86" t="s">
        <v>328</v>
      </c>
      <c r="K66" s="86" t="s">
        <v>134</v>
      </c>
      <c r="L66" s="87">
        <v>3.4500000000000003E-2</v>
      </c>
      <c r="M66" s="87">
        <v>3.3400000000053089E-2</v>
      </c>
      <c r="N66" s="83">
        <v>167216.88663500003</v>
      </c>
      <c r="O66" s="85">
        <v>112.65</v>
      </c>
      <c r="P66" s="83">
        <v>188.36981100000003</v>
      </c>
      <c r="Q66" s="84">
        <f t="shared" si="0"/>
        <v>6.5022778730227618E-4</v>
      </c>
      <c r="R66" s="84">
        <f>P66/'סכום נכסי הקרן'!$C$42</f>
        <v>3.2845793319373221E-5</v>
      </c>
    </row>
    <row r="67" spans="2:18">
      <c r="B67" s="76" t="s">
        <v>3479</v>
      </c>
      <c r="C67" s="86" t="s">
        <v>3100</v>
      </c>
      <c r="D67" s="73" t="s">
        <v>3125</v>
      </c>
      <c r="E67" s="73"/>
      <c r="F67" s="73" t="s">
        <v>409</v>
      </c>
      <c r="G67" s="95">
        <v>43556</v>
      </c>
      <c r="H67" s="73" t="s">
        <v>318</v>
      </c>
      <c r="I67" s="83">
        <v>7.9299999999979356</v>
      </c>
      <c r="J67" s="86" t="s">
        <v>328</v>
      </c>
      <c r="K67" s="86" t="s">
        <v>134</v>
      </c>
      <c r="L67" s="87">
        <v>3.0499999999999999E-2</v>
      </c>
      <c r="M67" s="87">
        <v>3.3399999999976095E-2</v>
      </c>
      <c r="N67" s="83">
        <v>168625.83174100003</v>
      </c>
      <c r="O67" s="85">
        <v>109.13</v>
      </c>
      <c r="P67" s="83">
        <v>184.02137556600002</v>
      </c>
      <c r="Q67" s="84">
        <f t="shared" si="0"/>
        <v>6.3521756068758456E-4</v>
      </c>
      <c r="R67" s="84">
        <f>P67/'סכום נכסי הקרן'!$C$42</f>
        <v>3.2087562418309122E-5</v>
      </c>
    </row>
    <row r="68" spans="2:18">
      <c r="B68" s="76" t="s">
        <v>3479</v>
      </c>
      <c r="C68" s="86" t="s">
        <v>3100</v>
      </c>
      <c r="D68" s="73" t="s">
        <v>3126</v>
      </c>
      <c r="E68" s="73"/>
      <c r="F68" s="73" t="s">
        <v>409</v>
      </c>
      <c r="G68" s="95">
        <v>43647</v>
      </c>
      <c r="H68" s="73" t="s">
        <v>318</v>
      </c>
      <c r="I68" s="83">
        <v>7.9099999999821353</v>
      </c>
      <c r="J68" s="86" t="s">
        <v>328</v>
      </c>
      <c r="K68" s="86" t="s">
        <v>134</v>
      </c>
      <c r="L68" s="87">
        <v>2.8999999999999998E-2</v>
      </c>
      <c r="M68" s="87">
        <v>3.5599999999894771E-2</v>
      </c>
      <c r="N68" s="83">
        <v>156535.94642800002</v>
      </c>
      <c r="O68" s="85">
        <v>104.42</v>
      </c>
      <c r="P68" s="83">
        <v>163.45483461200004</v>
      </c>
      <c r="Q68" s="84">
        <f t="shared" si="0"/>
        <v>5.6422456905061229E-4</v>
      </c>
      <c r="R68" s="84">
        <f>P68/'סכום נכסי הקרן'!$C$42</f>
        <v>2.8501402035796937E-5</v>
      </c>
    </row>
    <row r="69" spans="2:18">
      <c r="B69" s="76" t="s">
        <v>3479</v>
      </c>
      <c r="C69" s="86" t="s">
        <v>3100</v>
      </c>
      <c r="D69" s="73" t="s">
        <v>3127</v>
      </c>
      <c r="E69" s="73"/>
      <c r="F69" s="73" t="s">
        <v>409</v>
      </c>
      <c r="G69" s="95">
        <v>43703</v>
      </c>
      <c r="H69" s="73" t="s">
        <v>318</v>
      </c>
      <c r="I69" s="83">
        <v>8.0399999998082894</v>
      </c>
      <c r="J69" s="86" t="s">
        <v>328</v>
      </c>
      <c r="K69" s="86" t="s">
        <v>134</v>
      </c>
      <c r="L69" s="87">
        <v>2.3799999999999998E-2</v>
      </c>
      <c r="M69" s="87">
        <v>3.5099999999076939E-2</v>
      </c>
      <c r="N69" s="83">
        <v>11115.796885000002</v>
      </c>
      <c r="O69" s="85">
        <v>101.36</v>
      </c>
      <c r="P69" s="83">
        <v>11.266972004000003</v>
      </c>
      <c r="Q69" s="84">
        <f t="shared" si="0"/>
        <v>3.8892103978156102E-5</v>
      </c>
      <c r="R69" s="84">
        <f>P69/'סכום נכסי הקרן'!$C$42</f>
        <v>1.9646069177111843E-6</v>
      </c>
    </row>
    <row r="70" spans="2:18">
      <c r="B70" s="76" t="s">
        <v>3479</v>
      </c>
      <c r="C70" s="86" t="s">
        <v>3100</v>
      </c>
      <c r="D70" s="73" t="s">
        <v>3128</v>
      </c>
      <c r="E70" s="73"/>
      <c r="F70" s="73" t="s">
        <v>409</v>
      </c>
      <c r="G70" s="95">
        <v>43740</v>
      </c>
      <c r="H70" s="73" t="s">
        <v>318</v>
      </c>
      <c r="I70" s="83">
        <v>7.9599999999874642</v>
      </c>
      <c r="J70" s="86" t="s">
        <v>328</v>
      </c>
      <c r="K70" s="86" t="s">
        <v>134</v>
      </c>
      <c r="L70" s="87">
        <v>2.4300000000000002E-2</v>
      </c>
      <c r="M70" s="87">
        <v>3.8299999999912744E-2</v>
      </c>
      <c r="N70" s="83">
        <v>164269.81663000002</v>
      </c>
      <c r="O70" s="85">
        <v>99.06</v>
      </c>
      <c r="P70" s="83">
        <v>162.72568827400002</v>
      </c>
      <c r="Q70" s="84">
        <f t="shared" si="0"/>
        <v>5.6170765188930918E-4</v>
      </c>
      <c r="R70" s="84">
        <f>P70/'סכום נכסי הקרן'!$C$42</f>
        <v>2.8374261758963903E-5</v>
      </c>
    </row>
    <row r="71" spans="2:18">
      <c r="B71" s="76" t="s">
        <v>3479</v>
      </c>
      <c r="C71" s="86" t="s">
        <v>3100</v>
      </c>
      <c r="D71" s="73" t="s">
        <v>3129</v>
      </c>
      <c r="E71" s="73"/>
      <c r="F71" s="73" t="s">
        <v>409</v>
      </c>
      <c r="G71" s="95">
        <v>43831</v>
      </c>
      <c r="H71" s="73" t="s">
        <v>318</v>
      </c>
      <c r="I71" s="83">
        <v>7.9499999999931017</v>
      </c>
      <c r="J71" s="86" t="s">
        <v>328</v>
      </c>
      <c r="K71" s="86" t="s">
        <v>134</v>
      </c>
      <c r="L71" s="87">
        <v>2.3799999999999998E-2</v>
      </c>
      <c r="M71" s="87">
        <v>3.9699999999934621E-2</v>
      </c>
      <c r="N71" s="83">
        <v>170495.31423700004</v>
      </c>
      <c r="O71" s="85">
        <v>97.79</v>
      </c>
      <c r="P71" s="83">
        <v>166.72737389700004</v>
      </c>
      <c r="Q71" s="84">
        <f t="shared" si="0"/>
        <v>5.7552094380858938E-4</v>
      </c>
      <c r="R71" s="84">
        <f>P71/'סכום נכסי הקרן'!$C$42</f>
        <v>2.9072030356832091E-5</v>
      </c>
    </row>
    <row r="72" spans="2:18">
      <c r="B72" s="76" t="s">
        <v>3480</v>
      </c>
      <c r="C72" s="86" t="s">
        <v>3100</v>
      </c>
      <c r="D72" s="73">
        <v>7936</v>
      </c>
      <c r="E72" s="73"/>
      <c r="F72" s="73" t="s">
        <v>3130</v>
      </c>
      <c r="G72" s="95">
        <v>44087</v>
      </c>
      <c r="H72" s="73" t="s">
        <v>3090</v>
      </c>
      <c r="I72" s="83">
        <v>5.2499999999973124</v>
      </c>
      <c r="J72" s="86" t="s">
        <v>321</v>
      </c>
      <c r="K72" s="86" t="s">
        <v>134</v>
      </c>
      <c r="L72" s="87">
        <v>1.7947999999999999E-2</v>
      </c>
      <c r="M72" s="87">
        <v>3.0999999999984471E-2</v>
      </c>
      <c r="N72" s="83">
        <v>803370.42672400014</v>
      </c>
      <c r="O72" s="85">
        <v>104.19</v>
      </c>
      <c r="P72" s="83">
        <v>837.03165831300009</v>
      </c>
      <c r="Q72" s="84">
        <f t="shared" si="0"/>
        <v>2.889323083128309E-3</v>
      </c>
      <c r="R72" s="84">
        <f>P72/'סכום נכסי הקרן'!$C$42</f>
        <v>1.4595209659535636E-4</v>
      </c>
    </row>
    <row r="73" spans="2:18">
      <c r="B73" s="76" t="s">
        <v>3480</v>
      </c>
      <c r="C73" s="86" t="s">
        <v>3100</v>
      </c>
      <c r="D73" s="73">
        <v>7937</v>
      </c>
      <c r="E73" s="73"/>
      <c r="F73" s="73" t="s">
        <v>3130</v>
      </c>
      <c r="G73" s="95">
        <v>44087</v>
      </c>
      <c r="H73" s="73" t="s">
        <v>3090</v>
      </c>
      <c r="I73" s="83">
        <v>6.6600000000056969</v>
      </c>
      <c r="J73" s="86" t="s">
        <v>321</v>
      </c>
      <c r="K73" s="86" t="s">
        <v>134</v>
      </c>
      <c r="L73" s="87">
        <v>7.5499999999999998E-2</v>
      </c>
      <c r="M73" s="87">
        <v>7.6000000000067028E-2</v>
      </c>
      <c r="N73" s="83">
        <v>58700.507493000005</v>
      </c>
      <c r="O73" s="85">
        <v>101.66</v>
      </c>
      <c r="P73" s="83">
        <v>59.674979351000019</v>
      </c>
      <c r="Q73" s="84">
        <f t="shared" si="0"/>
        <v>2.0599017207014004E-4</v>
      </c>
      <c r="R73" s="84">
        <f>P73/'סכום נכסי הקרן'!$C$42</f>
        <v>1.0405446752297324E-5</v>
      </c>
    </row>
    <row r="74" spans="2:18">
      <c r="B74" s="76" t="s">
        <v>3481</v>
      </c>
      <c r="C74" s="86" t="s">
        <v>3091</v>
      </c>
      <c r="D74" s="73">
        <v>8063</v>
      </c>
      <c r="E74" s="73"/>
      <c r="F74" s="73" t="s">
        <v>412</v>
      </c>
      <c r="G74" s="95">
        <v>44147</v>
      </c>
      <c r="H74" s="73" t="s">
        <v>132</v>
      </c>
      <c r="I74" s="83">
        <v>7.5400000000055005</v>
      </c>
      <c r="J74" s="86" t="s">
        <v>500</v>
      </c>
      <c r="K74" s="86" t="s">
        <v>134</v>
      </c>
      <c r="L74" s="87">
        <v>1.6250000000000001E-2</v>
      </c>
      <c r="M74" s="87">
        <v>3.1800000000018334E-2</v>
      </c>
      <c r="N74" s="83">
        <v>646532.23239300016</v>
      </c>
      <c r="O74" s="85">
        <v>99.53</v>
      </c>
      <c r="P74" s="83">
        <v>643.49354939900013</v>
      </c>
      <c r="Q74" s="84">
        <f t="shared" si="0"/>
        <v>2.2212550118713009E-3</v>
      </c>
      <c r="R74" s="84">
        <f>P74/'סכום נכסי הקרן'!$C$42</f>
        <v>1.1220511404510267E-4</v>
      </c>
    </row>
    <row r="75" spans="2:18">
      <c r="B75" s="76" t="s">
        <v>3481</v>
      </c>
      <c r="C75" s="86" t="s">
        <v>3091</v>
      </c>
      <c r="D75" s="73">
        <v>8145</v>
      </c>
      <c r="E75" s="73"/>
      <c r="F75" s="73" t="s">
        <v>412</v>
      </c>
      <c r="G75" s="95">
        <v>44185</v>
      </c>
      <c r="H75" s="73" t="s">
        <v>132</v>
      </c>
      <c r="I75" s="83">
        <v>7.5500000000109289</v>
      </c>
      <c r="J75" s="86" t="s">
        <v>500</v>
      </c>
      <c r="K75" s="86" t="s">
        <v>134</v>
      </c>
      <c r="L75" s="87">
        <v>1.4990000000000002E-2</v>
      </c>
      <c r="M75" s="87">
        <v>3.2600000000030264E-2</v>
      </c>
      <c r="N75" s="83">
        <v>303921.95832600002</v>
      </c>
      <c r="O75" s="85">
        <v>97.83</v>
      </c>
      <c r="P75" s="83">
        <v>297.32684878500004</v>
      </c>
      <c r="Q75" s="84">
        <f t="shared" ref="Q75:Q138" si="1">IFERROR(P75/$P$10,0)</f>
        <v>1.0263331367414761E-3</v>
      </c>
      <c r="R75" s="84">
        <f>P75/'סכום נכסי הקרן'!$C$42</f>
        <v>5.1844487031378104E-5</v>
      </c>
    </row>
    <row r="76" spans="2:18">
      <c r="B76" s="76" t="s">
        <v>3482</v>
      </c>
      <c r="C76" s="86" t="s">
        <v>3091</v>
      </c>
      <c r="D76" s="73" t="s">
        <v>3131</v>
      </c>
      <c r="E76" s="73"/>
      <c r="F76" s="73" t="s">
        <v>409</v>
      </c>
      <c r="G76" s="95">
        <v>42901</v>
      </c>
      <c r="H76" s="73" t="s">
        <v>318</v>
      </c>
      <c r="I76" s="83">
        <v>0.70000000000051454</v>
      </c>
      <c r="J76" s="86" t="s">
        <v>158</v>
      </c>
      <c r="K76" s="86" t="s">
        <v>134</v>
      </c>
      <c r="L76" s="87">
        <v>0.04</v>
      </c>
      <c r="M76" s="87">
        <v>6.0500000000002566E-2</v>
      </c>
      <c r="N76" s="83">
        <v>973819.79428500007</v>
      </c>
      <c r="O76" s="85">
        <v>99.81</v>
      </c>
      <c r="P76" s="83">
        <v>971.96951487500007</v>
      </c>
      <c r="Q76" s="84">
        <f t="shared" si="1"/>
        <v>3.3551107984200186E-3</v>
      </c>
      <c r="R76" s="84">
        <f>P76/'סכום נכסי הקרן'!$C$42</f>
        <v>1.6948103111021171E-4</v>
      </c>
    </row>
    <row r="77" spans="2:18">
      <c r="B77" s="76" t="s">
        <v>3483</v>
      </c>
      <c r="C77" s="86" t="s">
        <v>3091</v>
      </c>
      <c r="D77" s="73">
        <v>8224</v>
      </c>
      <c r="E77" s="73"/>
      <c r="F77" s="73" t="s">
        <v>412</v>
      </c>
      <c r="G77" s="95">
        <v>44223</v>
      </c>
      <c r="H77" s="73" t="s">
        <v>132</v>
      </c>
      <c r="I77" s="83">
        <v>12.350000000004799</v>
      </c>
      <c r="J77" s="86" t="s">
        <v>321</v>
      </c>
      <c r="K77" s="86" t="s">
        <v>134</v>
      </c>
      <c r="L77" s="87">
        <v>2.1537000000000001E-2</v>
      </c>
      <c r="M77" s="87">
        <v>4.0100000000015887E-2</v>
      </c>
      <c r="N77" s="83">
        <v>1386456.5642540001</v>
      </c>
      <c r="O77" s="85">
        <v>89.43</v>
      </c>
      <c r="P77" s="83">
        <v>1239.9081816030002</v>
      </c>
      <c r="Q77" s="84">
        <f t="shared" si="1"/>
        <v>4.2799997998708376E-3</v>
      </c>
      <c r="R77" s="84">
        <f>P77/'סכום נכסי הקרן'!$C$42</f>
        <v>2.1620113993707843E-4</v>
      </c>
    </row>
    <row r="78" spans="2:18">
      <c r="B78" s="76" t="s">
        <v>3483</v>
      </c>
      <c r="C78" s="86" t="s">
        <v>3091</v>
      </c>
      <c r="D78" s="73">
        <v>2963</v>
      </c>
      <c r="E78" s="73"/>
      <c r="F78" s="73" t="s">
        <v>412</v>
      </c>
      <c r="G78" s="95">
        <v>41423</v>
      </c>
      <c r="H78" s="73" t="s">
        <v>132</v>
      </c>
      <c r="I78" s="83">
        <v>2.8100000000000924</v>
      </c>
      <c r="J78" s="86" t="s">
        <v>321</v>
      </c>
      <c r="K78" s="86" t="s">
        <v>134</v>
      </c>
      <c r="L78" s="87">
        <v>0.05</v>
      </c>
      <c r="M78" s="87">
        <v>2.5199999999992589E-2</v>
      </c>
      <c r="N78" s="83">
        <v>265414.00815100007</v>
      </c>
      <c r="O78" s="85">
        <v>122.01</v>
      </c>
      <c r="P78" s="83">
        <v>323.83162913700005</v>
      </c>
      <c r="Q78" s="84">
        <f t="shared" si="1"/>
        <v>1.1178241489674947E-3</v>
      </c>
      <c r="R78" s="84">
        <f>P78/'סכום נכסי הקרן'!$C$42</f>
        <v>5.6466090316934173E-5</v>
      </c>
    </row>
    <row r="79" spans="2:18">
      <c r="B79" s="76" t="s">
        <v>3483</v>
      </c>
      <c r="C79" s="86" t="s">
        <v>3091</v>
      </c>
      <c r="D79" s="73">
        <v>2968</v>
      </c>
      <c r="E79" s="73"/>
      <c r="F79" s="73" t="s">
        <v>412</v>
      </c>
      <c r="G79" s="95">
        <v>41423</v>
      </c>
      <c r="H79" s="73" t="s">
        <v>132</v>
      </c>
      <c r="I79" s="83">
        <v>2.809999999991839</v>
      </c>
      <c r="J79" s="86" t="s">
        <v>321</v>
      </c>
      <c r="K79" s="86" t="s">
        <v>134</v>
      </c>
      <c r="L79" s="87">
        <v>0.05</v>
      </c>
      <c r="M79" s="87">
        <v>2.5199999999884787E-2</v>
      </c>
      <c r="N79" s="83">
        <v>85362.42059400001</v>
      </c>
      <c r="O79" s="85">
        <v>122.01</v>
      </c>
      <c r="P79" s="83">
        <v>104.15068848500002</v>
      </c>
      <c r="Q79" s="84">
        <f t="shared" si="1"/>
        <v>3.5951446444680145E-4</v>
      </c>
      <c r="R79" s="84">
        <f>P79/'סכום נכסי הקרן'!$C$42</f>
        <v>1.8160616979377519E-5</v>
      </c>
    </row>
    <row r="80" spans="2:18">
      <c r="B80" s="76" t="s">
        <v>3483</v>
      </c>
      <c r="C80" s="86" t="s">
        <v>3091</v>
      </c>
      <c r="D80" s="73">
        <v>4605</v>
      </c>
      <c r="E80" s="73"/>
      <c r="F80" s="73" t="s">
        <v>412</v>
      </c>
      <c r="G80" s="95">
        <v>42352</v>
      </c>
      <c r="H80" s="73" t="s">
        <v>132</v>
      </c>
      <c r="I80" s="83">
        <v>5.029999999997008</v>
      </c>
      <c r="J80" s="86" t="s">
        <v>321</v>
      </c>
      <c r="K80" s="86" t="s">
        <v>134</v>
      </c>
      <c r="L80" s="87">
        <v>0.05</v>
      </c>
      <c r="M80" s="87">
        <v>2.7999999999980534E-2</v>
      </c>
      <c r="N80" s="83">
        <v>326222.56112300005</v>
      </c>
      <c r="O80" s="85">
        <v>126.01</v>
      </c>
      <c r="P80" s="83">
        <v>411.07307144100002</v>
      </c>
      <c r="Q80" s="84">
        <f t="shared" si="1"/>
        <v>1.4189701218239896E-3</v>
      </c>
      <c r="R80" s="84">
        <f>P80/'סכום נכסי הקרן'!$C$42</f>
        <v>7.167826453736276E-5</v>
      </c>
    </row>
    <row r="81" spans="2:18">
      <c r="B81" s="76" t="s">
        <v>3483</v>
      </c>
      <c r="C81" s="86" t="s">
        <v>3091</v>
      </c>
      <c r="D81" s="73">
        <v>4606</v>
      </c>
      <c r="E81" s="73"/>
      <c r="F81" s="73" t="s">
        <v>412</v>
      </c>
      <c r="G81" s="95">
        <v>42352</v>
      </c>
      <c r="H81" s="73" t="s">
        <v>132</v>
      </c>
      <c r="I81" s="83">
        <v>6.7700000000014064</v>
      </c>
      <c r="J81" s="86" t="s">
        <v>321</v>
      </c>
      <c r="K81" s="86" t="s">
        <v>134</v>
      </c>
      <c r="L81" s="87">
        <v>4.0999999999999995E-2</v>
      </c>
      <c r="M81" s="87">
        <v>2.7900000000005774E-2</v>
      </c>
      <c r="N81" s="83">
        <v>997521.91637500015</v>
      </c>
      <c r="O81" s="85">
        <v>123.26</v>
      </c>
      <c r="P81" s="83">
        <v>1229.5454553510001</v>
      </c>
      <c r="Q81" s="84">
        <f t="shared" si="1"/>
        <v>4.2442290331779877E-3</v>
      </c>
      <c r="R81" s="84">
        <f>P81/'סכום נכסי הקרן'!$C$42</f>
        <v>2.1439420514805091E-4</v>
      </c>
    </row>
    <row r="82" spans="2:18">
      <c r="B82" s="76" t="s">
        <v>3483</v>
      </c>
      <c r="C82" s="86" t="s">
        <v>3091</v>
      </c>
      <c r="D82" s="73">
        <v>5150</v>
      </c>
      <c r="E82" s="73"/>
      <c r="F82" s="73" t="s">
        <v>412</v>
      </c>
      <c r="G82" s="95">
        <v>42631</v>
      </c>
      <c r="H82" s="73" t="s">
        <v>132</v>
      </c>
      <c r="I82" s="83">
        <v>6.7399999999916727</v>
      </c>
      <c r="J82" s="86" t="s">
        <v>321</v>
      </c>
      <c r="K82" s="86" t="s">
        <v>134</v>
      </c>
      <c r="L82" s="87">
        <v>4.0999999999999995E-2</v>
      </c>
      <c r="M82" s="87">
        <v>3.0399999999972244E-2</v>
      </c>
      <c r="N82" s="83">
        <v>296015.37390200008</v>
      </c>
      <c r="O82" s="85">
        <v>121.7</v>
      </c>
      <c r="P82" s="83">
        <v>360.25070450000004</v>
      </c>
      <c r="Q82" s="84">
        <f t="shared" si="1"/>
        <v>1.2435380022816987E-3</v>
      </c>
      <c r="R82" s="84">
        <f>P82/'סכום נכסי הקרן'!$C$42</f>
        <v>6.281643603265916E-5</v>
      </c>
    </row>
    <row r="83" spans="2:18">
      <c r="B83" s="76" t="s">
        <v>3484</v>
      </c>
      <c r="C83" s="86" t="s">
        <v>3100</v>
      </c>
      <c r="D83" s="73" t="s">
        <v>3132</v>
      </c>
      <c r="E83" s="73"/>
      <c r="F83" s="73" t="s">
        <v>409</v>
      </c>
      <c r="G83" s="95">
        <v>42033</v>
      </c>
      <c r="H83" s="73" t="s">
        <v>318</v>
      </c>
      <c r="I83" s="83">
        <v>3.6699999999837658</v>
      </c>
      <c r="J83" s="86" t="s">
        <v>328</v>
      </c>
      <c r="K83" s="86" t="s">
        <v>134</v>
      </c>
      <c r="L83" s="87">
        <v>5.0999999999999997E-2</v>
      </c>
      <c r="M83" s="87">
        <v>2.849999999988044E-2</v>
      </c>
      <c r="N83" s="83">
        <v>64747.115614000009</v>
      </c>
      <c r="O83" s="85">
        <v>122.72</v>
      </c>
      <c r="P83" s="83">
        <v>79.457663087000014</v>
      </c>
      <c r="Q83" s="84">
        <f t="shared" si="1"/>
        <v>2.7427739179113877E-4</v>
      </c>
      <c r="R83" s="84">
        <f>P83/'סכום נכסי הקרן'!$C$42</f>
        <v>1.385492699462332E-5</v>
      </c>
    </row>
    <row r="84" spans="2:18">
      <c r="B84" s="76" t="s">
        <v>3484</v>
      </c>
      <c r="C84" s="86" t="s">
        <v>3100</v>
      </c>
      <c r="D84" s="73" t="s">
        <v>3133</v>
      </c>
      <c r="E84" s="73"/>
      <c r="F84" s="73" t="s">
        <v>409</v>
      </c>
      <c r="G84" s="95">
        <v>42054</v>
      </c>
      <c r="H84" s="73" t="s">
        <v>318</v>
      </c>
      <c r="I84" s="83">
        <v>3.6700000000049808</v>
      </c>
      <c r="J84" s="86" t="s">
        <v>328</v>
      </c>
      <c r="K84" s="86" t="s">
        <v>134</v>
      </c>
      <c r="L84" s="87">
        <v>5.0999999999999997E-2</v>
      </c>
      <c r="M84" s="87">
        <v>2.8500000000057469E-2</v>
      </c>
      <c r="N84" s="83">
        <v>126477.70537400001</v>
      </c>
      <c r="O84" s="85">
        <v>123.81</v>
      </c>
      <c r="P84" s="83">
        <v>156.59205396600004</v>
      </c>
      <c r="Q84" s="84">
        <f t="shared" si="1"/>
        <v>5.4053515379611872E-4</v>
      </c>
      <c r="R84" s="84">
        <f>P84/'סכום נכסי הקרן'!$C$42</f>
        <v>2.7304748105434868E-5</v>
      </c>
    </row>
    <row r="85" spans="2:18">
      <c r="B85" s="76" t="s">
        <v>3484</v>
      </c>
      <c r="C85" s="86" t="s">
        <v>3100</v>
      </c>
      <c r="D85" s="73" t="s">
        <v>3134</v>
      </c>
      <c r="E85" s="73"/>
      <c r="F85" s="73" t="s">
        <v>409</v>
      </c>
      <c r="G85" s="95">
        <v>42565</v>
      </c>
      <c r="H85" s="73" t="s">
        <v>318</v>
      </c>
      <c r="I85" s="83">
        <v>3.6700000000095869</v>
      </c>
      <c r="J85" s="86" t="s">
        <v>328</v>
      </c>
      <c r="K85" s="86" t="s">
        <v>134</v>
      </c>
      <c r="L85" s="87">
        <v>5.0999999999999997E-2</v>
      </c>
      <c r="M85" s="87">
        <v>2.8500000000062524E-2</v>
      </c>
      <c r="N85" s="83">
        <v>154377.28749100002</v>
      </c>
      <c r="O85" s="85">
        <v>124.31</v>
      </c>
      <c r="P85" s="83">
        <v>191.90641654800007</v>
      </c>
      <c r="Q85" s="84">
        <f t="shared" si="1"/>
        <v>6.6243568403386564E-4</v>
      </c>
      <c r="R85" s="84">
        <f>P85/'סכום נכסי הקרן'!$C$42</f>
        <v>3.3462466523349404E-5</v>
      </c>
    </row>
    <row r="86" spans="2:18">
      <c r="B86" s="76" t="s">
        <v>3484</v>
      </c>
      <c r="C86" s="86" t="s">
        <v>3100</v>
      </c>
      <c r="D86" s="73" t="s">
        <v>3135</v>
      </c>
      <c r="E86" s="73"/>
      <c r="F86" s="73" t="s">
        <v>409</v>
      </c>
      <c r="G86" s="95">
        <v>40570</v>
      </c>
      <c r="H86" s="73" t="s">
        <v>318</v>
      </c>
      <c r="I86" s="83">
        <v>3.6899999999998738</v>
      </c>
      <c r="J86" s="86" t="s">
        <v>328</v>
      </c>
      <c r="K86" s="86" t="s">
        <v>134</v>
      </c>
      <c r="L86" s="87">
        <v>5.0999999999999997E-2</v>
      </c>
      <c r="M86" s="87">
        <v>2.5099999999997374E-2</v>
      </c>
      <c r="N86" s="83">
        <v>782761.32739100012</v>
      </c>
      <c r="O86" s="85">
        <v>131.08000000000001</v>
      </c>
      <c r="P86" s="83">
        <v>1026.0435747770002</v>
      </c>
      <c r="Q86" s="84">
        <f t="shared" si="1"/>
        <v>3.5417673339544114E-3</v>
      </c>
      <c r="R86" s="84">
        <f>P86/'סכום נכסי הקרן'!$C$42</f>
        <v>1.7890985299017051E-4</v>
      </c>
    </row>
    <row r="87" spans="2:18">
      <c r="B87" s="76" t="s">
        <v>3484</v>
      </c>
      <c r="C87" s="86" t="s">
        <v>3100</v>
      </c>
      <c r="D87" s="73" t="s">
        <v>3136</v>
      </c>
      <c r="E87" s="73"/>
      <c r="F87" s="73" t="s">
        <v>409</v>
      </c>
      <c r="G87" s="95">
        <v>41207</v>
      </c>
      <c r="H87" s="73" t="s">
        <v>318</v>
      </c>
      <c r="I87" s="83">
        <v>3.689999999959944</v>
      </c>
      <c r="J87" s="86" t="s">
        <v>328</v>
      </c>
      <c r="K87" s="86" t="s">
        <v>134</v>
      </c>
      <c r="L87" s="87">
        <v>5.0999999999999997E-2</v>
      </c>
      <c r="M87" s="87">
        <v>2.5000000000000005E-2</v>
      </c>
      <c r="N87" s="83">
        <v>11126.422952000003</v>
      </c>
      <c r="O87" s="85">
        <v>125.65</v>
      </c>
      <c r="P87" s="83">
        <v>13.980350424000003</v>
      </c>
      <c r="Q87" s="84">
        <f t="shared" si="1"/>
        <v>4.8258329047789719E-5</v>
      </c>
      <c r="R87" s="84">
        <f>P87/'סכום נכסי הקרן'!$C$42</f>
        <v>2.4377351026758514E-6</v>
      </c>
    </row>
    <row r="88" spans="2:18">
      <c r="B88" s="76" t="s">
        <v>3484</v>
      </c>
      <c r="C88" s="86" t="s">
        <v>3100</v>
      </c>
      <c r="D88" s="73" t="s">
        <v>3137</v>
      </c>
      <c r="E88" s="73"/>
      <c r="F88" s="73" t="s">
        <v>409</v>
      </c>
      <c r="G88" s="95">
        <v>41239</v>
      </c>
      <c r="H88" s="73" t="s">
        <v>318</v>
      </c>
      <c r="I88" s="83">
        <v>3.6700000000023767</v>
      </c>
      <c r="J88" s="86" t="s">
        <v>328</v>
      </c>
      <c r="K88" s="86" t="s">
        <v>134</v>
      </c>
      <c r="L88" s="87">
        <v>5.0999999999999997E-2</v>
      </c>
      <c r="M88" s="87">
        <v>2.8499999999995907E-2</v>
      </c>
      <c r="N88" s="83">
        <v>98121.380816000004</v>
      </c>
      <c r="O88" s="85">
        <v>124.34</v>
      </c>
      <c r="P88" s="83">
        <v>122.00413241300001</v>
      </c>
      <c r="Q88" s="84">
        <f t="shared" si="1"/>
        <v>4.2114220234918054E-4</v>
      </c>
      <c r="R88" s="84">
        <f>P88/'סכום נכסי הקרן'!$C$42</f>
        <v>2.1273698243222428E-5</v>
      </c>
    </row>
    <row r="89" spans="2:18">
      <c r="B89" s="76" t="s">
        <v>3484</v>
      </c>
      <c r="C89" s="86" t="s">
        <v>3100</v>
      </c>
      <c r="D89" s="73" t="s">
        <v>3138</v>
      </c>
      <c r="E89" s="73"/>
      <c r="F89" s="73" t="s">
        <v>409</v>
      </c>
      <c r="G89" s="95">
        <v>41269</v>
      </c>
      <c r="H89" s="73" t="s">
        <v>318</v>
      </c>
      <c r="I89" s="83">
        <v>3.6899999999630011</v>
      </c>
      <c r="J89" s="86" t="s">
        <v>328</v>
      </c>
      <c r="K89" s="86" t="s">
        <v>134</v>
      </c>
      <c r="L89" s="87">
        <v>5.0999999999999997E-2</v>
      </c>
      <c r="M89" s="87">
        <v>2.5099999999778012E-2</v>
      </c>
      <c r="N89" s="83">
        <v>26714.055795000004</v>
      </c>
      <c r="O89" s="85">
        <v>126.47</v>
      </c>
      <c r="P89" s="83">
        <v>33.785268425000012</v>
      </c>
      <c r="Q89" s="84">
        <f t="shared" si="1"/>
        <v>1.1662229852426413E-4</v>
      </c>
      <c r="R89" s="84">
        <f>P89/'סכום נכסי הקרן'!$C$42</f>
        <v>5.8910923042073666E-6</v>
      </c>
    </row>
    <row r="90" spans="2:18">
      <c r="B90" s="76" t="s">
        <v>3484</v>
      </c>
      <c r="C90" s="86" t="s">
        <v>3100</v>
      </c>
      <c r="D90" s="73" t="s">
        <v>3139</v>
      </c>
      <c r="E90" s="73"/>
      <c r="F90" s="73" t="s">
        <v>409</v>
      </c>
      <c r="G90" s="95">
        <v>41298</v>
      </c>
      <c r="H90" s="73" t="s">
        <v>318</v>
      </c>
      <c r="I90" s="83">
        <v>3.6699999999746273</v>
      </c>
      <c r="J90" s="86" t="s">
        <v>328</v>
      </c>
      <c r="K90" s="86" t="s">
        <v>134</v>
      </c>
      <c r="L90" s="87">
        <v>5.0999999999999997E-2</v>
      </c>
      <c r="M90" s="87">
        <v>2.8499999999844206E-2</v>
      </c>
      <c r="N90" s="83">
        <v>54055.588684000009</v>
      </c>
      <c r="O90" s="85">
        <v>124.68</v>
      </c>
      <c r="P90" s="83">
        <v>67.396509213000016</v>
      </c>
      <c r="Q90" s="84">
        <f t="shared" si="1"/>
        <v>2.3264387655762134E-4</v>
      </c>
      <c r="R90" s="84">
        <f>P90/'סכום נכסי הקרן'!$C$42</f>
        <v>1.1751839640893578E-5</v>
      </c>
    </row>
    <row r="91" spans="2:18">
      <c r="B91" s="76" t="s">
        <v>3484</v>
      </c>
      <c r="C91" s="86" t="s">
        <v>3100</v>
      </c>
      <c r="D91" s="73" t="s">
        <v>3140</v>
      </c>
      <c r="E91" s="73"/>
      <c r="F91" s="73" t="s">
        <v>409</v>
      </c>
      <c r="G91" s="95">
        <v>41330</v>
      </c>
      <c r="H91" s="73" t="s">
        <v>318</v>
      </c>
      <c r="I91" s="83">
        <v>3.6700000000005732</v>
      </c>
      <c r="J91" s="86" t="s">
        <v>328</v>
      </c>
      <c r="K91" s="86" t="s">
        <v>134</v>
      </c>
      <c r="L91" s="87">
        <v>5.0999999999999997E-2</v>
      </c>
      <c r="M91" s="87">
        <v>2.8500000000028659E-2</v>
      </c>
      <c r="N91" s="83">
        <v>83795.377967000008</v>
      </c>
      <c r="O91" s="85">
        <v>124.91</v>
      </c>
      <c r="P91" s="83">
        <v>104.66881308200003</v>
      </c>
      <c r="Q91" s="84">
        <f t="shared" si="1"/>
        <v>3.6130296234073518E-4</v>
      </c>
      <c r="R91" s="84">
        <f>P91/'סכום נכסי הקרן'!$C$42</f>
        <v>1.8250961675995313E-5</v>
      </c>
    </row>
    <row r="92" spans="2:18">
      <c r="B92" s="76" t="s">
        <v>3484</v>
      </c>
      <c r="C92" s="86" t="s">
        <v>3100</v>
      </c>
      <c r="D92" s="73" t="s">
        <v>3141</v>
      </c>
      <c r="E92" s="73"/>
      <c r="F92" s="73" t="s">
        <v>409</v>
      </c>
      <c r="G92" s="95">
        <v>41389</v>
      </c>
      <c r="H92" s="73" t="s">
        <v>318</v>
      </c>
      <c r="I92" s="83">
        <v>3.6899999999939501</v>
      </c>
      <c r="J92" s="86" t="s">
        <v>328</v>
      </c>
      <c r="K92" s="86" t="s">
        <v>134</v>
      </c>
      <c r="L92" s="87">
        <v>5.0999999999999997E-2</v>
      </c>
      <c r="M92" s="87">
        <v>2.5099999999974077E-2</v>
      </c>
      <c r="N92" s="83">
        <v>36678.494955000009</v>
      </c>
      <c r="O92" s="85">
        <v>126.2</v>
      </c>
      <c r="P92" s="83">
        <v>46.28826251200001</v>
      </c>
      <c r="Q92" s="84">
        <f t="shared" si="1"/>
        <v>1.5978098800154694E-4</v>
      </c>
      <c r="R92" s="84">
        <f>P92/'סכום נכסי הקרן'!$C$42</f>
        <v>8.0712227480126494E-6</v>
      </c>
    </row>
    <row r="93" spans="2:18">
      <c r="B93" s="76" t="s">
        <v>3484</v>
      </c>
      <c r="C93" s="86" t="s">
        <v>3100</v>
      </c>
      <c r="D93" s="73" t="s">
        <v>3142</v>
      </c>
      <c r="E93" s="73"/>
      <c r="F93" s="73" t="s">
        <v>409</v>
      </c>
      <c r="G93" s="95">
        <v>41422</v>
      </c>
      <c r="H93" s="73" t="s">
        <v>318</v>
      </c>
      <c r="I93" s="83">
        <v>3.680000000094775</v>
      </c>
      <c r="J93" s="86" t="s">
        <v>328</v>
      </c>
      <c r="K93" s="86" t="s">
        <v>134</v>
      </c>
      <c r="L93" s="87">
        <v>5.0999999999999997E-2</v>
      </c>
      <c r="M93" s="87">
        <v>2.5100000000414638E-2</v>
      </c>
      <c r="N93" s="83">
        <v>13433.667562000002</v>
      </c>
      <c r="O93" s="85">
        <v>125.67</v>
      </c>
      <c r="P93" s="83">
        <v>16.882089930000003</v>
      </c>
      <c r="Q93" s="84">
        <f t="shared" si="1"/>
        <v>5.8274751787174321E-5</v>
      </c>
      <c r="R93" s="84">
        <f>P93/'סכום נכסי הקרן'!$C$42</f>
        <v>2.9437075595932507E-6</v>
      </c>
    </row>
    <row r="94" spans="2:18">
      <c r="B94" s="76" t="s">
        <v>3484</v>
      </c>
      <c r="C94" s="86" t="s">
        <v>3100</v>
      </c>
      <c r="D94" s="73" t="s">
        <v>3143</v>
      </c>
      <c r="E94" s="73"/>
      <c r="F94" s="73" t="s">
        <v>409</v>
      </c>
      <c r="G94" s="95">
        <v>41450</v>
      </c>
      <c r="H94" s="73" t="s">
        <v>318</v>
      </c>
      <c r="I94" s="83">
        <v>3.6800000000590334</v>
      </c>
      <c r="J94" s="86" t="s">
        <v>328</v>
      </c>
      <c r="K94" s="86" t="s">
        <v>134</v>
      </c>
      <c r="L94" s="87">
        <v>5.0999999999999997E-2</v>
      </c>
      <c r="M94" s="87">
        <v>2.5200000000345561E-2</v>
      </c>
      <c r="N94" s="83">
        <v>22130.934551000002</v>
      </c>
      <c r="O94" s="85">
        <v>125.53</v>
      </c>
      <c r="P94" s="83">
        <v>27.780963127000003</v>
      </c>
      <c r="Q94" s="84">
        <f t="shared" si="1"/>
        <v>9.589622714647908E-5</v>
      </c>
      <c r="R94" s="84">
        <f>P94/'סכום נכסי הקרן'!$C$42</f>
        <v>4.8441295780806954E-6</v>
      </c>
    </row>
    <row r="95" spans="2:18">
      <c r="B95" s="76" t="s">
        <v>3484</v>
      </c>
      <c r="C95" s="86" t="s">
        <v>3100</v>
      </c>
      <c r="D95" s="73" t="s">
        <v>3144</v>
      </c>
      <c r="E95" s="73"/>
      <c r="F95" s="73" t="s">
        <v>409</v>
      </c>
      <c r="G95" s="95">
        <v>41480</v>
      </c>
      <c r="H95" s="73" t="s">
        <v>318</v>
      </c>
      <c r="I95" s="83">
        <v>3.6800000000066238</v>
      </c>
      <c r="J95" s="86" t="s">
        <v>328</v>
      </c>
      <c r="K95" s="86" t="s">
        <v>134</v>
      </c>
      <c r="L95" s="87">
        <v>5.0999999999999997E-2</v>
      </c>
      <c r="M95" s="87">
        <v>2.5799999999776432E-2</v>
      </c>
      <c r="N95" s="83">
        <v>19435.319079000004</v>
      </c>
      <c r="O95" s="85">
        <v>124.28</v>
      </c>
      <c r="P95" s="83">
        <v>24.154214863000004</v>
      </c>
      <c r="Q95" s="84">
        <f t="shared" si="1"/>
        <v>8.3377169627208694E-5</v>
      </c>
      <c r="R95" s="84">
        <f>P95/'סכום נכסי הקרן'!$C$42</f>
        <v>4.211738308649844E-6</v>
      </c>
    </row>
    <row r="96" spans="2:18">
      <c r="B96" s="76" t="s">
        <v>3484</v>
      </c>
      <c r="C96" s="86" t="s">
        <v>3100</v>
      </c>
      <c r="D96" s="73" t="s">
        <v>3145</v>
      </c>
      <c r="E96" s="73"/>
      <c r="F96" s="73" t="s">
        <v>409</v>
      </c>
      <c r="G96" s="95">
        <v>41512</v>
      </c>
      <c r="H96" s="73" t="s">
        <v>318</v>
      </c>
      <c r="I96" s="83">
        <v>3.6299999999998618</v>
      </c>
      <c r="J96" s="86" t="s">
        <v>328</v>
      </c>
      <c r="K96" s="86" t="s">
        <v>134</v>
      </c>
      <c r="L96" s="87">
        <v>5.0999999999999997E-2</v>
      </c>
      <c r="M96" s="87">
        <v>3.5799999999908926E-2</v>
      </c>
      <c r="N96" s="83">
        <v>60593.128366000012</v>
      </c>
      <c r="O96" s="85">
        <v>119.6</v>
      </c>
      <c r="P96" s="83">
        <v>72.469384627000025</v>
      </c>
      <c r="Q96" s="84">
        <f t="shared" si="1"/>
        <v>2.5015477460542661E-4</v>
      </c>
      <c r="R96" s="84">
        <f>P96/'סכום נכסי הקרן'!$C$42</f>
        <v>1.2636390177408021E-5</v>
      </c>
    </row>
    <row r="97" spans="2:18">
      <c r="B97" s="76" t="s">
        <v>3484</v>
      </c>
      <c r="C97" s="86" t="s">
        <v>3100</v>
      </c>
      <c r="D97" s="73" t="s">
        <v>3146</v>
      </c>
      <c r="E97" s="73"/>
      <c r="F97" s="73" t="s">
        <v>409</v>
      </c>
      <c r="G97" s="95">
        <v>40871</v>
      </c>
      <c r="H97" s="73" t="s">
        <v>318</v>
      </c>
      <c r="I97" s="83">
        <v>3.660000000054723</v>
      </c>
      <c r="J97" s="86" t="s">
        <v>328</v>
      </c>
      <c r="K97" s="86" t="s">
        <v>134</v>
      </c>
      <c r="L97" s="87">
        <v>5.1879999999999996E-2</v>
      </c>
      <c r="M97" s="87">
        <v>2.8500000000309757E-2</v>
      </c>
      <c r="N97" s="83">
        <v>30494.170852000007</v>
      </c>
      <c r="O97" s="85">
        <v>127.04</v>
      </c>
      <c r="P97" s="83">
        <v>38.739794368000013</v>
      </c>
      <c r="Q97" s="84">
        <f t="shared" si="1"/>
        <v>1.3372466977975482E-4</v>
      </c>
      <c r="R97" s="84">
        <f>P97/'סכום נכסי הקרן'!$C$42</f>
        <v>6.7550064009266693E-6</v>
      </c>
    </row>
    <row r="98" spans="2:18">
      <c r="B98" s="76" t="s">
        <v>3484</v>
      </c>
      <c r="C98" s="86" t="s">
        <v>3100</v>
      </c>
      <c r="D98" s="73" t="s">
        <v>3147</v>
      </c>
      <c r="E98" s="73"/>
      <c r="F98" s="73" t="s">
        <v>409</v>
      </c>
      <c r="G98" s="95">
        <v>41547</v>
      </c>
      <c r="H98" s="73" t="s">
        <v>318</v>
      </c>
      <c r="I98" s="83">
        <v>3.6299999999941419</v>
      </c>
      <c r="J98" s="86" t="s">
        <v>328</v>
      </c>
      <c r="K98" s="86" t="s">
        <v>134</v>
      </c>
      <c r="L98" s="87">
        <v>5.0999999999999997E-2</v>
      </c>
      <c r="M98" s="87">
        <v>3.5799999999913075E-2</v>
      </c>
      <c r="N98" s="83">
        <v>44336.52470300001</v>
      </c>
      <c r="O98" s="85">
        <v>119.36</v>
      </c>
      <c r="P98" s="83">
        <v>52.920077637000013</v>
      </c>
      <c r="Q98" s="84">
        <f t="shared" si="1"/>
        <v>1.8267314068585641E-4</v>
      </c>
      <c r="R98" s="84">
        <f>P98/'סכום נכסי הקרן'!$C$42</f>
        <v>9.2276035277759391E-6</v>
      </c>
    </row>
    <row r="99" spans="2:18">
      <c r="B99" s="76" t="s">
        <v>3484</v>
      </c>
      <c r="C99" s="86" t="s">
        <v>3100</v>
      </c>
      <c r="D99" s="73" t="s">
        <v>3148</v>
      </c>
      <c r="E99" s="73"/>
      <c r="F99" s="73" t="s">
        <v>409</v>
      </c>
      <c r="G99" s="95">
        <v>41571</v>
      </c>
      <c r="H99" s="73" t="s">
        <v>318</v>
      </c>
      <c r="I99" s="83">
        <v>3.6800000000104984</v>
      </c>
      <c r="J99" s="86" t="s">
        <v>328</v>
      </c>
      <c r="K99" s="86" t="s">
        <v>134</v>
      </c>
      <c r="L99" s="87">
        <v>5.0999999999999997E-2</v>
      </c>
      <c r="M99" s="87">
        <v>2.6499999999962508E-2</v>
      </c>
      <c r="N99" s="83">
        <v>21618.278088999999</v>
      </c>
      <c r="O99" s="85">
        <v>123.37</v>
      </c>
      <c r="P99" s="83">
        <v>26.670470354000006</v>
      </c>
      <c r="Q99" s="84">
        <f t="shared" si="1"/>
        <v>9.2062952298616347E-5</v>
      </c>
      <c r="R99" s="84">
        <f>P99/'סכום נכסי הקרן'!$C$42</f>
        <v>4.65049443075544E-6</v>
      </c>
    </row>
    <row r="100" spans="2:18">
      <c r="B100" s="76" t="s">
        <v>3484</v>
      </c>
      <c r="C100" s="86" t="s">
        <v>3100</v>
      </c>
      <c r="D100" s="73" t="s">
        <v>3149</v>
      </c>
      <c r="E100" s="73"/>
      <c r="F100" s="73" t="s">
        <v>409</v>
      </c>
      <c r="G100" s="95">
        <v>41597</v>
      </c>
      <c r="H100" s="73" t="s">
        <v>318</v>
      </c>
      <c r="I100" s="83">
        <v>3.6799999999183934</v>
      </c>
      <c r="J100" s="86" t="s">
        <v>328</v>
      </c>
      <c r="K100" s="86" t="s">
        <v>134</v>
      </c>
      <c r="L100" s="87">
        <v>5.0999999999999997E-2</v>
      </c>
      <c r="M100" s="87">
        <v>2.6699999998338733E-2</v>
      </c>
      <c r="N100" s="83">
        <v>5583.126032000001</v>
      </c>
      <c r="O100" s="85">
        <v>122.91</v>
      </c>
      <c r="P100" s="83">
        <v>6.8622205420000011</v>
      </c>
      <c r="Q100" s="84">
        <f t="shared" si="1"/>
        <v>2.368748184922735E-5</v>
      </c>
      <c r="R100" s="84">
        <f>P100/'סכום נכסי הקרן'!$C$42</f>
        <v>1.1965562657728061E-6</v>
      </c>
    </row>
    <row r="101" spans="2:18">
      <c r="B101" s="76" t="s">
        <v>3484</v>
      </c>
      <c r="C101" s="86" t="s">
        <v>3100</v>
      </c>
      <c r="D101" s="73" t="s">
        <v>3150</v>
      </c>
      <c r="E101" s="73"/>
      <c r="F101" s="73" t="s">
        <v>409</v>
      </c>
      <c r="G101" s="95">
        <v>41630</v>
      </c>
      <c r="H101" s="73" t="s">
        <v>318</v>
      </c>
      <c r="I101" s="83">
        <v>3.6699999999939639</v>
      </c>
      <c r="J101" s="86" t="s">
        <v>328</v>
      </c>
      <c r="K101" s="86" t="s">
        <v>134</v>
      </c>
      <c r="L101" s="87">
        <v>5.0999999999999997E-2</v>
      </c>
      <c r="M101" s="87">
        <v>2.8499999999890835E-2</v>
      </c>
      <c r="N101" s="83">
        <v>63517.95036000001</v>
      </c>
      <c r="O101" s="85">
        <v>122.58</v>
      </c>
      <c r="P101" s="83">
        <v>77.860307741000014</v>
      </c>
      <c r="Q101" s="84">
        <f t="shared" si="1"/>
        <v>2.6876353144031514E-4</v>
      </c>
      <c r="R101" s="84">
        <f>P101/'סכום נכסי הקרן'!$C$42</f>
        <v>1.3576398268211252E-5</v>
      </c>
    </row>
    <row r="102" spans="2:18">
      <c r="B102" s="76" t="s">
        <v>3484</v>
      </c>
      <c r="C102" s="86" t="s">
        <v>3100</v>
      </c>
      <c r="D102" s="73" t="s">
        <v>3151</v>
      </c>
      <c r="E102" s="73"/>
      <c r="F102" s="73" t="s">
        <v>409</v>
      </c>
      <c r="G102" s="95">
        <v>41666</v>
      </c>
      <c r="H102" s="73" t="s">
        <v>318</v>
      </c>
      <c r="I102" s="83">
        <v>3.6699999999933537</v>
      </c>
      <c r="J102" s="86" t="s">
        <v>328</v>
      </c>
      <c r="K102" s="86" t="s">
        <v>134</v>
      </c>
      <c r="L102" s="87">
        <v>5.0999999999999997E-2</v>
      </c>
      <c r="M102" s="87">
        <v>2.8500000000332308E-2</v>
      </c>
      <c r="N102" s="83">
        <v>12285.628636000001</v>
      </c>
      <c r="O102" s="85">
        <v>122.47</v>
      </c>
      <c r="P102" s="83">
        <v>15.046209730000003</v>
      </c>
      <c r="Q102" s="84">
        <f t="shared" si="1"/>
        <v>5.1937535043892351E-5</v>
      </c>
      <c r="R102" s="84">
        <f>P102/'סכום נכסי הקרן'!$C$42</f>
        <v>2.6235875717448288E-6</v>
      </c>
    </row>
    <row r="103" spans="2:18">
      <c r="B103" s="76" t="s">
        <v>3484</v>
      </c>
      <c r="C103" s="86" t="s">
        <v>3100</v>
      </c>
      <c r="D103" s="73" t="s">
        <v>3152</v>
      </c>
      <c r="E103" s="73"/>
      <c r="F103" s="73" t="s">
        <v>409</v>
      </c>
      <c r="G103" s="95">
        <v>41696</v>
      </c>
      <c r="H103" s="73" t="s">
        <v>318</v>
      </c>
      <c r="I103" s="83">
        <v>3.6699999999251798</v>
      </c>
      <c r="J103" s="86" t="s">
        <v>328</v>
      </c>
      <c r="K103" s="86" t="s">
        <v>134</v>
      </c>
      <c r="L103" s="87">
        <v>5.0999999999999997E-2</v>
      </c>
      <c r="M103" s="87">
        <v>2.8499999999347901E-2</v>
      </c>
      <c r="N103" s="83">
        <v>11824.913012000003</v>
      </c>
      <c r="O103" s="85">
        <v>123.2</v>
      </c>
      <c r="P103" s="83">
        <v>14.568293327000001</v>
      </c>
      <c r="Q103" s="84">
        <f t="shared" si="1"/>
        <v>5.0287830541942439E-5</v>
      </c>
      <c r="R103" s="84">
        <f>P103/'סכום נכסי הקרן'!$C$42</f>
        <v>2.5402539244181012E-6</v>
      </c>
    </row>
    <row r="104" spans="2:18">
      <c r="B104" s="76" t="s">
        <v>3484</v>
      </c>
      <c r="C104" s="86" t="s">
        <v>3100</v>
      </c>
      <c r="D104" s="73" t="s">
        <v>3153</v>
      </c>
      <c r="E104" s="73"/>
      <c r="F104" s="73" t="s">
        <v>409</v>
      </c>
      <c r="G104" s="95">
        <v>41725</v>
      </c>
      <c r="H104" s="73" t="s">
        <v>318</v>
      </c>
      <c r="I104" s="83">
        <v>3.6699999999748876</v>
      </c>
      <c r="J104" s="86" t="s">
        <v>328</v>
      </c>
      <c r="K104" s="86" t="s">
        <v>134</v>
      </c>
      <c r="L104" s="87">
        <v>5.0999999999999997E-2</v>
      </c>
      <c r="M104" s="87">
        <v>2.8499999999604397E-2</v>
      </c>
      <c r="N104" s="83">
        <v>23549.675378000004</v>
      </c>
      <c r="O104" s="85">
        <v>123.44</v>
      </c>
      <c r="P104" s="83">
        <v>29.069719219000007</v>
      </c>
      <c r="Q104" s="84">
        <f t="shared" si="1"/>
        <v>1.0034484350185404E-4</v>
      </c>
      <c r="R104" s="84">
        <f>P104/'סכום נכסי הקרן'!$C$42</f>
        <v>5.0688482631619009E-6</v>
      </c>
    </row>
    <row r="105" spans="2:18">
      <c r="B105" s="76" t="s">
        <v>3484</v>
      </c>
      <c r="C105" s="86" t="s">
        <v>3100</v>
      </c>
      <c r="D105" s="73" t="s">
        <v>3154</v>
      </c>
      <c r="E105" s="73"/>
      <c r="F105" s="73" t="s">
        <v>409</v>
      </c>
      <c r="G105" s="95">
        <v>41787</v>
      </c>
      <c r="H105" s="73" t="s">
        <v>318</v>
      </c>
      <c r="I105" s="83">
        <v>3.6700000000230393</v>
      </c>
      <c r="J105" s="86" t="s">
        <v>328</v>
      </c>
      <c r="K105" s="86" t="s">
        <v>134</v>
      </c>
      <c r="L105" s="87">
        <v>5.0999999999999997E-2</v>
      </c>
      <c r="M105" s="87">
        <v>2.850000000005485E-2</v>
      </c>
      <c r="N105" s="83">
        <v>14826.098903000004</v>
      </c>
      <c r="O105" s="85">
        <v>122.96</v>
      </c>
      <c r="P105" s="83">
        <v>18.230171574</v>
      </c>
      <c r="Q105" s="84">
        <f t="shared" si="1"/>
        <v>6.2928152137408429E-5</v>
      </c>
      <c r="R105" s="84">
        <f>P105/'סכום נכסי הקרן'!$C$42</f>
        <v>3.1787707622444694E-6</v>
      </c>
    </row>
    <row r="106" spans="2:18">
      <c r="B106" s="76" t="s">
        <v>3484</v>
      </c>
      <c r="C106" s="86" t="s">
        <v>3100</v>
      </c>
      <c r="D106" s="73" t="s">
        <v>3155</v>
      </c>
      <c r="E106" s="73"/>
      <c r="F106" s="73" t="s">
        <v>409</v>
      </c>
      <c r="G106" s="95">
        <v>41815</v>
      </c>
      <c r="H106" s="73" t="s">
        <v>318</v>
      </c>
      <c r="I106" s="83">
        <v>3.6700000000136725</v>
      </c>
      <c r="J106" s="86" t="s">
        <v>328</v>
      </c>
      <c r="K106" s="86" t="s">
        <v>134</v>
      </c>
      <c r="L106" s="87">
        <v>5.0999999999999997E-2</v>
      </c>
      <c r="M106" s="87">
        <v>2.8500000000683597E-2</v>
      </c>
      <c r="N106" s="83">
        <v>8336.031414000001</v>
      </c>
      <c r="O106" s="85">
        <v>122.84</v>
      </c>
      <c r="P106" s="83">
        <v>10.239981558000002</v>
      </c>
      <c r="Q106" s="84">
        <f t="shared" si="1"/>
        <v>3.5347068169402447E-5</v>
      </c>
      <c r="R106" s="84">
        <f>P106/'סכום נכסי הקרן'!$C$42</f>
        <v>1.7855319600456646E-6</v>
      </c>
    </row>
    <row r="107" spans="2:18">
      <c r="B107" s="76" t="s">
        <v>3484</v>
      </c>
      <c r="C107" s="86" t="s">
        <v>3100</v>
      </c>
      <c r="D107" s="73" t="s">
        <v>3156</v>
      </c>
      <c r="E107" s="73"/>
      <c r="F107" s="73" t="s">
        <v>409</v>
      </c>
      <c r="G107" s="95">
        <v>41836</v>
      </c>
      <c r="H107" s="73" t="s">
        <v>318</v>
      </c>
      <c r="I107" s="83">
        <v>3.6700000000029651</v>
      </c>
      <c r="J107" s="86" t="s">
        <v>328</v>
      </c>
      <c r="K107" s="86" t="s">
        <v>134</v>
      </c>
      <c r="L107" s="87">
        <v>5.0999999999999997E-2</v>
      </c>
      <c r="M107" s="87">
        <v>2.8499999999983525E-2</v>
      </c>
      <c r="N107" s="83">
        <v>24782.043983000003</v>
      </c>
      <c r="O107" s="85">
        <v>122.48</v>
      </c>
      <c r="P107" s="83">
        <v>30.353048273000002</v>
      </c>
      <c r="Q107" s="84">
        <f t="shared" si="1"/>
        <v>1.047747264365624E-4</v>
      </c>
      <c r="R107" s="84">
        <f>P107/'סכום נכסי הקרן'!$C$42</f>
        <v>5.292620642847681E-6</v>
      </c>
    </row>
    <row r="108" spans="2:18">
      <c r="B108" s="76" t="s">
        <v>3484</v>
      </c>
      <c r="C108" s="86" t="s">
        <v>3100</v>
      </c>
      <c r="D108" s="73" t="s">
        <v>3157</v>
      </c>
      <c r="E108" s="73"/>
      <c r="F108" s="73" t="s">
        <v>409</v>
      </c>
      <c r="G108" s="95">
        <v>40903</v>
      </c>
      <c r="H108" s="73" t="s">
        <v>318</v>
      </c>
      <c r="I108" s="83">
        <v>3.6200000000390689</v>
      </c>
      <c r="J108" s="86" t="s">
        <v>328</v>
      </c>
      <c r="K108" s="86" t="s">
        <v>134</v>
      </c>
      <c r="L108" s="87">
        <v>5.2619999999999993E-2</v>
      </c>
      <c r="M108" s="87">
        <v>3.5600000000452374E-2</v>
      </c>
      <c r="N108" s="83">
        <v>31287.453500000007</v>
      </c>
      <c r="O108" s="85">
        <v>124.35</v>
      </c>
      <c r="P108" s="83">
        <v>38.90595050400001</v>
      </c>
      <c r="Q108" s="84">
        <f t="shared" si="1"/>
        <v>1.3429821888555062E-4</v>
      </c>
      <c r="R108" s="84">
        <f>P108/'סכום נכסי הקרן'!$C$42</f>
        <v>6.7839788252914288E-6</v>
      </c>
    </row>
    <row r="109" spans="2:18">
      <c r="B109" s="76" t="s">
        <v>3484</v>
      </c>
      <c r="C109" s="86" t="s">
        <v>3100</v>
      </c>
      <c r="D109" s="73" t="s">
        <v>3158</v>
      </c>
      <c r="E109" s="73"/>
      <c r="F109" s="73" t="s">
        <v>409</v>
      </c>
      <c r="G109" s="95">
        <v>41911</v>
      </c>
      <c r="H109" s="73" t="s">
        <v>318</v>
      </c>
      <c r="I109" s="83">
        <v>3.6700000001410151</v>
      </c>
      <c r="J109" s="86" t="s">
        <v>328</v>
      </c>
      <c r="K109" s="86" t="s">
        <v>134</v>
      </c>
      <c r="L109" s="87">
        <v>5.0999999999999997E-2</v>
      </c>
      <c r="M109" s="87">
        <v>2.8500000001175137E-2</v>
      </c>
      <c r="N109" s="83">
        <v>9726.918340000002</v>
      </c>
      <c r="O109" s="85">
        <v>122.48</v>
      </c>
      <c r="P109" s="83">
        <v>11.913529796000002</v>
      </c>
      <c r="Q109" s="84">
        <f t="shared" si="1"/>
        <v>4.1123936352056003E-5</v>
      </c>
      <c r="R109" s="84">
        <f>P109/'סכום נכסי הקרן'!$C$42</f>
        <v>2.07734633966167E-6</v>
      </c>
    </row>
    <row r="110" spans="2:18">
      <c r="B110" s="76" t="s">
        <v>3484</v>
      </c>
      <c r="C110" s="86" t="s">
        <v>3100</v>
      </c>
      <c r="D110" s="73" t="s">
        <v>3159</v>
      </c>
      <c r="E110" s="73"/>
      <c r="F110" s="73" t="s">
        <v>409</v>
      </c>
      <c r="G110" s="95">
        <v>40933</v>
      </c>
      <c r="H110" s="73" t="s">
        <v>318</v>
      </c>
      <c r="I110" s="83">
        <v>3.6699999999936486</v>
      </c>
      <c r="J110" s="86" t="s">
        <v>328</v>
      </c>
      <c r="K110" s="86" t="s">
        <v>134</v>
      </c>
      <c r="L110" s="87">
        <v>5.1330999999999995E-2</v>
      </c>
      <c r="M110" s="87">
        <v>2.8499999999989759E-2</v>
      </c>
      <c r="N110" s="83">
        <v>115374.19462700002</v>
      </c>
      <c r="O110" s="85">
        <v>126.89</v>
      </c>
      <c r="P110" s="83">
        <v>146.39831317899998</v>
      </c>
      <c r="Q110" s="84">
        <f t="shared" si="1"/>
        <v>5.0534770268027081E-4</v>
      </c>
      <c r="R110" s="84">
        <f>P110/'סכום נכסי הקרן'!$C$42</f>
        <v>2.5527279087105444E-5</v>
      </c>
    </row>
    <row r="111" spans="2:18">
      <c r="B111" s="76" t="s">
        <v>3484</v>
      </c>
      <c r="C111" s="86" t="s">
        <v>3100</v>
      </c>
      <c r="D111" s="73" t="s">
        <v>3160</v>
      </c>
      <c r="E111" s="73"/>
      <c r="F111" s="73" t="s">
        <v>409</v>
      </c>
      <c r="G111" s="95">
        <v>40993</v>
      </c>
      <c r="H111" s="73" t="s">
        <v>318</v>
      </c>
      <c r="I111" s="83">
        <v>3.6700000000063349</v>
      </c>
      <c r="J111" s="86" t="s">
        <v>328</v>
      </c>
      <c r="K111" s="86" t="s">
        <v>134</v>
      </c>
      <c r="L111" s="87">
        <v>5.1451999999999998E-2</v>
      </c>
      <c r="M111" s="87">
        <v>2.8500000000082116E-2</v>
      </c>
      <c r="N111" s="83">
        <v>67144.782785000003</v>
      </c>
      <c r="O111" s="85">
        <v>126.96</v>
      </c>
      <c r="P111" s="83">
        <v>85.247020238000019</v>
      </c>
      <c r="Q111" s="84">
        <f t="shared" si="1"/>
        <v>2.9426149046498274E-4</v>
      </c>
      <c r="R111" s="84">
        <f>P111/'סכום נכסי הקרן'!$C$42</f>
        <v>1.4864409498344585E-5</v>
      </c>
    </row>
    <row r="112" spans="2:18">
      <c r="B112" s="76" t="s">
        <v>3484</v>
      </c>
      <c r="C112" s="86" t="s">
        <v>3100</v>
      </c>
      <c r="D112" s="73" t="s">
        <v>3161</v>
      </c>
      <c r="E112" s="73"/>
      <c r="F112" s="73" t="s">
        <v>409</v>
      </c>
      <c r="G112" s="95">
        <v>41053</v>
      </c>
      <c r="H112" s="73" t="s">
        <v>318</v>
      </c>
      <c r="I112" s="83">
        <v>3.6700000000005071</v>
      </c>
      <c r="J112" s="86" t="s">
        <v>328</v>
      </c>
      <c r="K112" s="86" t="s">
        <v>134</v>
      </c>
      <c r="L112" s="87">
        <v>5.0999999999999997E-2</v>
      </c>
      <c r="M112" s="87">
        <v>2.8500000000109812E-2</v>
      </c>
      <c r="N112" s="83">
        <v>47295.207565999997</v>
      </c>
      <c r="O112" s="85">
        <v>125.16</v>
      </c>
      <c r="P112" s="83">
        <v>59.194684791000007</v>
      </c>
      <c r="Q112" s="84">
        <f t="shared" si="1"/>
        <v>2.0433225848332794E-4</v>
      </c>
      <c r="R112" s="84">
        <f>P112/'סכום נכסי הקרן'!$C$42</f>
        <v>1.0321698428898627E-5</v>
      </c>
    </row>
    <row r="113" spans="2:18">
      <c r="B113" s="76" t="s">
        <v>3484</v>
      </c>
      <c r="C113" s="86" t="s">
        <v>3100</v>
      </c>
      <c r="D113" s="73" t="s">
        <v>3162</v>
      </c>
      <c r="E113" s="73"/>
      <c r="F113" s="73" t="s">
        <v>409</v>
      </c>
      <c r="G113" s="95">
        <v>41085</v>
      </c>
      <c r="H113" s="73" t="s">
        <v>318</v>
      </c>
      <c r="I113" s="83">
        <v>3.6700000000100994</v>
      </c>
      <c r="J113" s="86" t="s">
        <v>328</v>
      </c>
      <c r="K113" s="86" t="s">
        <v>134</v>
      </c>
      <c r="L113" s="87">
        <v>5.0999999999999997E-2</v>
      </c>
      <c r="M113" s="87">
        <v>2.8500000000045905E-2</v>
      </c>
      <c r="N113" s="83">
        <v>87026.456054000009</v>
      </c>
      <c r="O113" s="85">
        <v>125.16</v>
      </c>
      <c r="P113" s="83">
        <v>108.92231806999999</v>
      </c>
      <c r="Q113" s="84">
        <f t="shared" si="1"/>
        <v>3.7598550155412545E-4</v>
      </c>
      <c r="R113" s="84">
        <f>P113/'סכום נכסי הקרן'!$C$42</f>
        <v>1.8992639681494664E-5</v>
      </c>
    </row>
    <row r="114" spans="2:18">
      <c r="B114" s="76" t="s">
        <v>3484</v>
      </c>
      <c r="C114" s="86" t="s">
        <v>3100</v>
      </c>
      <c r="D114" s="73" t="s">
        <v>3163</v>
      </c>
      <c r="E114" s="73"/>
      <c r="F114" s="73" t="s">
        <v>409</v>
      </c>
      <c r="G114" s="95">
        <v>41115</v>
      </c>
      <c r="H114" s="73" t="s">
        <v>318</v>
      </c>
      <c r="I114" s="83">
        <v>3.6699999999750119</v>
      </c>
      <c r="J114" s="86" t="s">
        <v>328</v>
      </c>
      <c r="K114" s="86" t="s">
        <v>134</v>
      </c>
      <c r="L114" s="87">
        <v>5.0999999999999997E-2</v>
      </c>
      <c r="M114" s="87">
        <v>2.8599999999962829E-2</v>
      </c>
      <c r="N114" s="83">
        <v>38591.91068500001</v>
      </c>
      <c r="O114" s="85">
        <v>125.47</v>
      </c>
      <c r="P114" s="83">
        <v>48.421273162999995</v>
      </c>
      <c r="Q114" s="84">
        <f t="shared" si="1"/>
        <v>1.6714385994227372E-4</v>
      </c>
      <c r="R114" s="84">
        <f>P114/'סכום נכסי הקרן'!$C$42</f>
        <v>8.4431529772719822E-6</v>
      </c>
    </row>
    <row r="115" spans="2:18">
      <c r="B115" s="76" t="s">
        <v>3484</v>
      </c>
      <c r="C115" s="86" t="s">
        <v>3100</v>
      </c>
      <c r="D115" s="73" t="s">
        <v>3164</v>
      </c>
      <c r="E115" s="73"/>
      <c r="F115" s="73" t="s">
        <v>409</v>
      </c>
      <c r="G115" s="95">
        <v>41179</v>
      </c>
      <c r="H115" s="73" t="s">
        <v>318</v>
      </c>
      <c r="I115" s="83">
        <v>3.6699999999736721</v>
      </c>
      <c r="J115" s="86" t="s">
        <v>328</v>
      </c>
      <c r="K115" s="86" t="s">
        <v>134</v>
      </c>
      <c r="L115" s="87">
        <v>5.0999999999999997E-2</v>
      </c>
      <c r="M115" s="87">
        <v>2.8499999999925488E-2</v>
      </c>
      <c r="N115" s="83">
        <v>48664.402660000007</v>
      </c>
      <c r="O115" s="85">
        <v>124.1</v>
      </c>
      <c r="P115" s="83">
        <v>60.39252337700001</v>
      </c>
      <c r="Q115" s="84">
        <f t="shared" si="1"/>
        <v>2.0846703957794861E-4</v>
      </c>
      <c r="R115" s="84">
        <f>P115/'סכום נכסי הקרן'!$C$42</f>
        <v>1.0530563949423709E-5</v>
      </c>
    </row>
    <row r="116" spans="2:18">
      <c r="B116" s="76" t="s">
        <v>3485</v>
      </c>
      <c r="C116" s="86" t="s">
        <v>3091</v>
      </c>
      <c r="D116" s="73">
        <v>9079</v>
      </c>
      <c r="E116" s="73"/>
      <c r="F116" s="73" t="s">
        <v>3130</v>
      </c>
      <c r="G116" s="95">
        <v>44705</v>
      </c>
      <c r="H116" s="73" t="s">
        <v>3090</v>
      </c>
      <c r="I116" s="83">
        <v>7.52</v>
      </c>
      <c r="J116" s="86" t="s">
        <v>321</v>
      </c>
      <c r="K116" s="86" t="s">
        <v>134</v>
      </c>
      <c r="L116" s="87">
        <v>2.3671999999999999E-2</v>
      </c>
      <c r="M116" s="87">
        <v>2.6999999999999996E-2</v>
      </c>
      <c r="N116" s="83">
        <v>1369696.0607060003</v>
      </c>
      <c r="O116" s="85">
        <v>104.19</v>
      </c>
      <c r="P116" s="83">
        <v>1427.0863275500003</v>
      </c>
      <c r="Q116" s="84">
        <f t="shared" si="1"/>
        <v>4.9261141163016182E-3</v>
      </c>
      <c r="R116" s="84">
        <f>P116/'סכום נכסי הקרן'!$C$42</f>
        <v>2.4883914420666196E-4</v>
      </c>
    </row>
    <row r="117" spans="2:18">
      <c r="B117" s="76" t="s">
        <v>3485</v>
      </c>
      <c r="C117" s="86" t="s">
        <v>3091</v>
      </c>
      <c r="D117" s="73">
        <v>9017</v>
      </c>
      <c r="E117" s="73"/>
      <c r="F117" s="73" t="s">
        <v>3130</v>
      </c>
      <c r="G117" s="95">
        <v>44651</v>
      </c>
      <c r="H117" s="73" t="s">
        <v>3090</v>
      </c>
      <c r="I117" s="83">
        <v>7.6199999999992274</v>
      </c>
      <c r="J117" s="86" t="s">
        <v>321</v>
      </c>
      <c r="K117" s="86" t="s">
        <v>134</v>
      </c>
      <c r="L117" s="87">
        <v>1.797E-2</v>
      </c>
      <c r="M117" s="87">
        <v>3.8599999999996137E-2</v>
      </c>
      <c r="N117" s="83">
        <v>3355908.3627820001</v>
      </c>
      <c r="O117" s="85">
        <v>92.56</v>
      </c>
      <c r="P117" s="83">
        <v>3106.2286661700005</v>
      </c>
      <c r="Q117" s="84">
        <f t="shared" si="1"/>
        <v>1.0722292397790959E-2</v>
      </c>
      <c r="R117" s="84">
        <f>P117/'סכום נכסי הקרן'!$C$42</f>
        <v>5.4162895970486576E-4</v>
      </c>
    </row>
    <row r="118" spans="2:18">
      <c r="B118" s="76" t="s">
        <v>3485</v>
      </c>
      <c r="C118" s="86" t="s">
        <v>3091</v>
      </c>
      <c r="D118" s="73">
        <v>9080</v>
      </c>
      <c r="E118" s="73"/>
      <c r="F118" s="73" t="s">
        <v>3130</v>
      </c>
      <c r="G118" s="95">
        <v>44705</v>
      </c>
      <c r="H118" s="73" t="s">
        <v>3090</v>
      </c>
      <c r="I118" s="83">
        <v>7.1600000000004398</v>
      </c>
      <c r="J118" s="86" t="s">
        <v>321</v>
      </c>
      <c r="K118" s="86" t="s">
        <v>134</v>
      </c>
      <c r="L118" s="87">
        <v>2.3184999999999997E-2</v>
      </c>
      <c r="M118" s="87">
        <v>2.8300000000004686E-2</v>
      </c>
      <c r="N118" s="83">
        <v>973413.14229700016</v>
      </c>
      <c r="O118" s="85">
        <v>103.03</v>
      </c>
      <c r="P118" s="83">
        <v>1002.9075275910001</v>
      </c>
      <c r="Q118" s="84">
        <f t="shared" si="1"/>
        <v>3.46190474509895E-3</v>
      </c>
      <c r="R118" s="84">
        <f>P118/'סכום נכסי הקרן'!$C$42</f>
        <v>1.7487565122469427E-4</v>
      </c>
    </row>
    <row r="119" spans="2:18">
      <c r="B119" s="76" t="s">
        <v>3485</v>
      </c>
      <c r="C119" s="86" t="s">
        <v>3091</v>
      </c>
      <c r="D119" s="73">
        <v>9019</v>
      </c>
      <c r="E119" s="73"/>
      <c r="F119" s="73" t="s">
        <v>3130</v>
      </c>
      <c r="G119" s="95">
        <v>44651</v>
      </c>
      <c r="H119" s="73" t="s">
        <v>3090</v>
      </c>
      <c r="I119" s="83">
        <v>7.2099999999995319</v>
      </c>
      <c r="J119" s="86" t="s">
        <v>321</v>
      </c>
      <c r="K119" s="86" t="s">
        <v>134</v>
      </c>
      <c r="L119" s="87">
        <v>1.8769999999999998E-2</v>
      </c>
      <c r="M119" s="87">
        <v>4.010000000000051E-2</v>
      </c>
      <c r="N119" s="83">
        <v>2073040.0623870003</v>
      </c>
      <c r="O119" s="85">
        <v>92.91</v>
      </c>
      <c r="P119" s="83">
        <v>1926.0614399900003</v>
      </c>
      <c r="Q119" s="84">
        <f t="shared" si="1"/>
        <v>6.6485105107045714E-3</v>
      </c>
      <c r="R119" s="84">
        <f>P119/'סכום נכסי הקרן'!$C$42</f>
        <v>3.3584477067997857E-4</v>
      </c>
    </row>
    <row r="120" spans="2:18">
      <c r="B120" s="76" t="s">
        <v>3486</v>
      </c>
      <c r="C120" s="86" t="s">
        <v>3091</v>
      </c>
      <c r="D120" s="73">
        <v>4100</v>
      </c>
      <c r="E120" s="73"/>
      <c r="F120" s="73" t="s">
        <v>412</v>
      </c>
      <c r="G120" s="95">
        <v>42052</v>
      </c>
      <c r="H120" s="73" t="s">
        <v>132</v>
      </c>
      <c r="I120" s="83">
        <v>3.9100000000015505</v>
      </c>
      <c r="J120" s="86" t="s">
        <v>536</v>
      </c>
      <c r="K120" s="86" t="s">
        <v>134</v>
      </c>
      <c r="L120" s="87">
        <v>2.9779E-2</v>
      </c>
      <c r="M120" s="87">
        <v>2.3100000000020063E-2</v>
      </c>
      <c r="N120" s="83">
        <v>374805.96488300001</v>
      </c>
      <c r="O120" s="85">
        <v>117</v>
      </c>
      <c r="P120" s="83">
        <v>438.52300855200008</v>
      </c>
      <c r="Q120" s="84">
        <f t="shared" si="1"/>
        <v>1.5137236907452442E-3</v>
      </c>
      <c r="R120" s="84">
        <f>P120/'סכום נכסי הקרן'!$C$42</f>
        <v>7.6464673549461314E-5</v>
      </c>
    </row>
    <row r="121" spans="2:18">
      <c r="B121" s="76" t="s">
        <v>3487</v>
      </c>
      <c r="C121" s="86" t="s">
        <v>3100</v>
      </c>
      <c r="D121" s="73" t="s">
        <v>3165</v>
      </c>
      <c r="E121" s="73"/>
      <c r="F121" s="73" t="s">
        <v>412</v>
      </c>
      <c r="G121" s="95">
        <v>41767</v>
      </c>
      <c r="H121" s="73" t="s">
        <v>132</v>
      </c>
      <c r="I121" s="83">
        <v>4.4799999999513229</v>
      </c>
      <c r="J121" s="86" t="s">
        <v>536</v>
      </c>
      <c r="K121" s="86" t="s">
        <v>134</v>
      </c>
      <c r="L121" s="87">
        <v>5.3499999999999999E-2</v>
      </c>
      <c r="M121" s="87">
        <v>2.7899999999775056E-2</v>
      </c>
      <c r="N121" s="83">
        <v>21713.192529000004</v>
      </c>
      <c r="O121" s="85">
        <v>124.89</v>
      </c>
      <c r="P121" s="83">
        <v>27.117606459000001</v>
      </c>
      <c r="Q121" s="84">
        <f t="shared" si="1"/>
        <v>9.3606407264322633E-5</v>
      </c>
      <c r="R121" s="84">
        <f>P121/'סכום נכסי הקרן'!$C$42</f>
        <v>4.7284609584728745E-6</v>
      </c>
    </row>
    <row r="122" spans="2:18">
      <c r="B122" s="76" t="s">
        <v>3487</v>
      </c>
      <c r="C122" s="86" t="s">
        <v>3100</v>
      </c>
      <c r="D122" s="73" t="s">
        <v>3166</v>
      </c>
      <c r="E122" s="73"/>
      <c r="F122" s="73" t="s">
        <v>412</v>
      </c>
      <c r="G122" s="95">
        <v>41269</v>
      </c>
      <c r="H122" s="73" t="s">
        <v>132</v>
      </c>
      <c r="I122" s="83">
        <v>4.5200000000079816</v>
      </c>
      <c r="J122" s="86" t="s">
        <v>536</v>
      </c>
      <c r="K122" s="86" t="s">
        <v>134</v>
      </c>
      <c r="L122" s="87">
        <v>5.3499999999999999E-2</v>
      </c>
      <c r="M122" s="87">
        <v>2.19000000000278E-2</v>
      </c>
      <c r="N122" s="83">
        <v>107839.84338799999</v>
      </c>
      <c r="O122" s="85">
        <v>130.13</v>
      </c>
      <c r="P122" s="83">
        <v>140.33198331899999</v>
      </c>
      <c r="Q122" s="84">
        <f t="shared" si="1"/>
        <v>4.8440753068045115E-4</v>
      </c>
      <c r="R122" s="84">
        <f>P122/'סכום נכסי הקרן'!$C$42</f>
        <v>2.4469501220626075E-5</v>
      </c>
    </row>
    <row r="123" spans="2:18">
      <c r="B123" s="76" t="s">
        <v>3487</v>
      </c>
      <c r="C123" s="86" t="s">
        <v>3100</v>
      </c>
      <c r="D123" s="73" t="s">
        <v>3167</v>
      </c>
      <c r="E123" s="73"/>
      <c r="F123" s="73" t="s">
        <v>412</v>
      </c>
      <c r="G123" s="95">
        <v>41767</v>
      </c>
      <c r="H123" s="73" t="s">
        <v>132</v>
      </c>
      <c r="I123" s="83">
        <v>4.4799999999170694</v>
      </c>
      <c r="J123" s="86" t="s">
        <v>536</v>
      </c>
      <c r="K123" s="86" t="s">
        <v>134</v>
      </c>
      <c r="L123" s="87">
        <v>5.3499999999999999E-2</v>
      </c>
      <c r="M123" s="87">
        <v>2.7899999999420434E-2</v>
      </c>
      <c r="N123" s="83">
        <v>16992.934384000004</v>
      </c>
      <c r="O123" s="85">
        <v>124.89</v>
      </c>
      <c r="P123" s="83">
        <v>21.222475837000001</v>
      </c>
      <c r="Q123" s="84">
        <f t="shared" si="1"/>
        <v>7.3257192494441319E-5</v>
      </c>
      <c r="R123" s="84">
        <f>P123/'סכום נכסי הקרן'!$C$42</f>
        <v>3.7005348753441922E-6</v>
      </c>
    </row>
    <row r="124" spans="2:18">
      <c r="B124" s="76" t="s">
        <v>3487</v>
      </c>
      <c r="C124" s="86" t="s">
        <v>3100</v>
      </c>
      <c r="D124" s="73" t="s">
        <v>3168</v>
      </c>
      <c r="E124" s="73"/>
      <c r="F124" s="73" t="s">
        <v>412</v>
      </c>
      <c r="G124" s="95">
        <v>41767</v>
      </c>
      <c r="H124" s="73" t="s">
        <v>132</v>
      </c>
      <c r="I124" s="83">
        <v>4.4800000000693272</v>
      </c>
      <c r="J124" s="86" t="s">
        <v>536</v>
      </c>
      <c r="K124" s="86" t="s">
        <v>134</v>
      </c>
      <c r="L124" s="87">
        <v>5.3499999999999999E-2</v>
      </c>
      <c r="M124" s="87">
        <v>2.7900000000365077E-2</v>
      </c>
      <c r="N124" s="83">
        <v>21713.191600000002</v>
      </c>
      <c r="O124" s="85">
        <v>124.89</v>
      </c>
      <c r="P124" s="83">
        <v>27.117605219000005</v>
      </c>
      <c r="Q124" s="84">
        <f t="shared" si="1"/>
        <v>9.3606402984005904E-5</v>
      </c>
      <c r="R124" s="84">
        <f>P124/'סכום נכסי הקרן'!$C$42</f>
        <v>4.728460742255725E-6</v>
      </c>
    </row>
    <row r="125" spans="2:18">
      <c r="B125" s="76" t="s">
        <v>3487</v>
      </c>
      <c r="C125" s="86" t="s">
        <v>3100</v>
      </c>
      <c r="D125" s="73" t="s">
        <v>3169</v>
      </c>
      <c r="E125" s="73"/>
      <c r="F125" s="73" t="s">
        <v>412</v>
      </c>
      <c r="G125" s="95">
        <v>41269</v>
      </c>
      <c r="H125" s="73" t="s">
        <v>132</v>
      </c>
      <c r="I125" s="83">
        <v>4.5200000000032192</v>
      </c>
      <c r="J125" s="86" t="s">
        <v>536</v>
      </c>
      <c r="K125" s="86" t="s">
        <v>134</v>
      </c>
      <c r="L125" s="87">
        <v>5.3499999999999999E-2</v>
      </c>
      <c r="M125" s="87">
        <v>2.1900000000020792E-2</v>
      </c>
      <c r="N125" s="83">
        <v>114579.82719100002</v>
      </c>
      <c r="O125" s="85">
        <v>130.13</v>
      </c>
      <c r="P125" s="83">
        <v>149.10272395100003</v>
      </c>
      <c r="Q125" s="84">
        <f t="shared" si="1"/>
        <v>5.1468297260966536E-4</v>
      </c>
      <c r="R125" s="84">
        <f>P125/'סכום נכסי הקרן'!$C$42</f>
        <v>2.5998843595219752E-5</v>
      </c>
    </row>
    <row r="126" spans="2:18">
      <c r="B126" s="76" t="s">
        <v>3487</v>
      </c>
      <c r="C126" s="86" t="s">
        <v>3100</v>
      </c>
      <c r="D126" s="73" t="s">
        <v>3170</v>
      </c>
      <c r="E126" s="73"/>
      <c r="F126" s="73" t="s">
        <v>412</v>
      </c>
      <c r="G126" s="95">
        <v>41281</v>
      </c>
      <c r="H126" s="73" t="s">
        <v>132</v>
      </c>
      <c r="I126" s="83">
        <v>4.5199999999904135</v>
      </c>
      <c r="J126" s="86" t="s">
        <v>536</v>
      </c>
      <c r="K126" s="86" t="s">
        <v>134</v>
      </c>
      <c r="L126" s="87">
        <v>5.3499999999999999E-2</v>
      </c>
      <c r="M126" s="87">
        <v>2.1999999999946746E-2</v>
      </c>
      <c r="N126" s="83">
        <v>144354.05293599999</v>
      </c>
      <c r="O126" s="85">
        <v>130.08000000000001</v>
      </c>
      <c r="P126" s="83">
        <v>187.77574516500002</v>
      </c>
      <c r="Q126" s="84">
        <f t="shared" si="1"/>
        <v>6.4817715025298843E-4</v>
      </c>
      <c r="R126" s="84">
        <f>P126/'סכום נכסי הקרן'!$C$42</f>
        <v>3.2742206850124647E-5</v>
      </c>
    </row>
    <row r="127" spans="2:18">
      <c r="B127" s="76" t="s">
        <v>3487</v>
      </c>
      <c r="C127" s="86" t="s">
        <v>3100</v>
      </c>
      <c r="D127" s="73" t="s">
        <v>3171</v>
      </c>
      <c r="E127" s="73"/>
      <c r="F127" s="73" t="s">
        <v>412</v>
      </c>
      <c r="G127" s="95">
        <v>41767</v>
      </c>
      <c r="H127" s="73" t="s">
        <v>132</v>
      </c>
      <c r="I127" s="83">
        <v>4.4800000000678537</v>
      </c>
      <c r="J127" s="86" t="s">
        <v>536</v>
      </c>
      <c r="K127" s="86" t="s">
        <v>134</v>
      </c>
      <c r="L127" s="87">
        <v>5.3499999999999999E-2</v>
      </c>
      <c r="M127" s="87">
        <v>2.7900000000527742E-2</v>
      </c>
      <c r="N127" s="83">
        <v>25489.399045999999</v>
      </c>
      <c r="O127" s="85">
        <v>124.89</v>
      </c>
      <c r="P127" s="83">
        <v>31.833710708000002</v>
      </c>
      <c r="Q127" s="84">
        <f t="shared" si="1"/>
        <v>1.0988577822209321E-4</v>
      </c>
      <c r="R127" s="84">
        <f>P127/'סכום נכסי הקרן'!$C$42</f>
        <v>5.5508017816277682E-6</v>
      </c>
    </row>
    <row r="128" spans="2:18">
      <c r="B128" s="76" t="s">
        <v>3487</v>
      </c>
      <c r="C128" s="86" t="s">
        <v>3100</v>
      </c>
      <c r="D128" s="73" t="s">
        <v>3172</v>
      </c>
      <c r="E128" s="73"/>
      <c r="F128" s="73" t="s">
        <v>412</v>
      </c>
      <c r="G128" s="95">
        <v>41281</v>
      </c>
      <c r="H128" s="73" t="s">
        <v>132</v>
      </c>
      <c r="I128" s="83">
        <v>4.5200000000127165</v>
      </c>
      <c r="J128" s="86" t="s">
        <v>536</v>
      </c>
      <c r="K128" s="86" t="s">
        <v>134</v>
      </c>
      <c r="L128" s="87">
        <v>5.3499999999999999E-2</v>
      </c>
      <c r="M128" s="87">
        <v>2.2000000000088723E-2</v>
      </c>
      <c r="N128" s="83">
        <v>103983.85194300002</v>
      </c>
      <c r="O128" s="85">
        <v>130.08000000000001</v>
      </c>
      <c r="P128" s="83">
        <v>135.26218971400002</v>
      </c>
      <c r="Q128" s="84">
        <f t="shared" si="1"/>
        <v>4.6690727063157121E-4</v>
      </c>
      <c r="R128" s="84">
        <f>P128/'סכום נכסי הקרן'!$C$42</f>
        <v>2.3585488055046645E-5</v>
      </c>
    </row>
    <row r="129" spans="2:18">
      <c r="B129" s="76" t="s">
        <v>3487</v>
      </c>
      <c r="C129" s="86" t="s">
        <v>3100</v>
      </c>
      <c r="D129" s="73" t="s">
        <v>3173</v>
      </c>
      <c r="E129" s="73"/>
      <c r="F129" s="73" t="s">
        <v>412</v>
      </c>
      <c r="G129" s="95">
        <v>41767</v>
      </c>
      <c r="H129" s="73" t="s">
        <v>132</v>
      </c>
      <c r="I129" s="83">
        <v>4.4799999999367595</v>
      </c>
      <c r="J129" s="86" t="s">
        <v>536</v>
      </c>
      <c r="K129" s="86" t="s">
        <v>134</v>
      </c>
      <c r="L129" s="87">
        <v>5.3499999999999999E-2</v>
      </c>
      <c r="M129" s="87">
        <v>2.7899999999722355E-2</v>
      </c>
      <c r="N129" s="83">
        <v>20764.380329000003</v>
      </c>
      <c r="O129" s="85">
        <v>124.89</v>
      </c>
      <c r="P129" s="83">
        <v>25.932634768000003</v>
      </c>
      <c r="Q129" s="84">
        <f t="shared" si="1"/>
        <v>8.9516040997220702E-5</v>
      </c>
      <c r="R129" s="84">
        <f>P129/'סכום נכסי הקרן'!$C$42</f>
        <v>4.52183902130963E-6</v>
      </c>
    </row>
    <row r="130" spans="2:18">
      <c r="B130" s="76" t="s">
        <v>3487</v>
      </c>
      <c r="C130" s="86" t="s">
        <v>3100</v>
      </c>
      <c r="D130" s="73" t="s">
        <v>3174</v>
      </c>
      <c r="E130" s="73"/>
      <c r="F130" s="73" t="s">
        <v>412</v>
      </c>
      <c r="G130" s="95">
        <v>41281</v>
      </c>
      <c r="H130" s="73" t="s">
        <v>132</v>
      </c>
      <c r="I130" s="83">
        <v>4.5199999999943365</v>
      </c>
      <c r="J130" s="86" t="s">
        <v>536</v>
      </c>
      <c r="K130" s="86" t="s">
        <v>134</v>
      </c>
      <c r="L130" s="87">
        <v>5.3499999999999999E-2</v>
      </c>
      <c r="M130" s="87">
        <v>2.1999999999987686E-2</v>
      </c>
      <c r="N130" s="83">
        <v>124882.57082200002</v>
      </c>
      <c r="O130" s="85">
        <v>130.08000000000001</v>
      </c>
      <c r="P130" s="83">
        <v>162.44724219600005</v>
      </c>
      <c r="Q130" s="84">
        <f t="shared" si="1"/>
        <v>5.6074649268752542E-4</v>
      </c>
      <c r="R130" s="84">
        <f>P130/'סכום נכסי הקרן'!$C$42</f>
        <v>2.8325709486813579E-5</v>
      </c>
    </row>
    <row r="131" spans="2:18">
      <c r="B131" s="76" t="s">
        <v>3488</v>
      </c>
      <c r="C131" s="86" t="s">
        <v>3091</v>
      </c>
      <c r="D131" s="73">
        <v>9533</v>
      </c>
      <c r="E131" s="73"/>
      <c r="F131" s="73" t="s">
        <v>3130</v>
      </c>
      <c r="G131" s="95">
        <v>45015</v>
      </c>
      <c r="H131" s="73" t="s">
        <v>3090</v>
      </c>
      <c r="I131" s="83">
        <v>3.8699999999983601</v>
      </c>
      <c r="J131" s="86" t="s">
        <v>500</v>
      </c>
      <c r="K131" s="86" t="s">
        <v>134</v>
      </c>
      <c r="L131" s="87">
        <v>3.3593000000000005E-2</v>
      </c>
      <c r="M131" s="87">
        <v>3.419999999998919E-2</v>
      </c>
      <c r="N131" s="83">
        <v>1043365.4427390002</v>
      </c>
      <c r="O131" s="85">
        <v>102.88</v>
      </c>
      <c r="P131" s="83">
        <v>1073.4143618480002</v>
      </c>
      <c r="Q131" s="84">
        <f t="shared" si="1"/>
        <v>3.7052850542113138E-3</v>
      </c>
      <c r="R131" s="84">
        <f>P131/'סכום נכסי הקרן'!$C$42</f>
        <v>1.8716983410524475E-4</v>
      </c>
    </row>
    <row r="132" spans="2:18">
      <c r="B132" s="76" t="s">
        <v>3489</v>
      </c>
      <c r="C132" s="86" t="s">
        <v>3100</v>
      </c>
      <c r="D132" s="73" t="s">
        <v>3175</v>
      </c>
      <c r="E132" s="73"/>
      <c r="F132" s="73" t="s">
        <v>3130</v>
      </c>
      <c r="G132" s="95">
        <v>44748</v>
      </c>
      <c r="H132" s="73" t="s">
        <v>3090</v>
      </c>
      <c r="I132" s="83">
        <v>1.6399999999999333</v>
      </c>
      <c r="J132" s="86" t="s">
        <v>321</v>
      </c>
      <c r="K132" s="86" t="s">
        <v>134</v>
      </c>
      <c r="L132" s="87">
        <v>7.5660000000000005E-2</v>
      </c>
      <c r="M132" s="87">
        <v>8.2099999999997675E-2</v>
      </c>
      <c r="N132" s="83">
        <v>11249052.955100002</v>
      </c>
      <c r="O132" s="85">
        <v>101.1</v>
      </c>
      <c r="P132" s="83">
        <v>11372.780467384</v>
      </c>
      <c r="Q132" s="84">
        <f t="shared" si="1"/>
        <v>3.9257340863295999E-2</v>
      </c>
      <c r="R132" s="84">
        <f>P132/'סכום נכסי הקרן'!$C$42</f>
        <v>1.9830565986940422E-3</v>
      </c>
    </row>
    <row r="133" spans="2:18">
      <c r="B133" s="76" t="s">
        <v>3490</v>
      </c>
      <c r="C133" s="86" t="s">
        <v>3100</v>
      </c>
      <c r="D133" s="73">
        <v>7127</v>
      </c>
      <c r="E133" s="73"/>
      <c r="F133" s="73" t="s">
        <v>3130</v>
      </c>
      <c r="G133" s="95">
        <v>43631</v>
      </c>
      <c r="H133" s="73" t="s">
        <v>3090</v>
      </c>
      <c r="I133" s="83">
        <v>4.8499999999998673</v>
      </c>
      <c r="J133" s="86" t="s">
        <v>321</v>
      </c>
      <c r="K133" s="86" t="s">
        <v>134</v>
      </c>
      <c r="L133" s="87">
        <v>3.1E-2</v>
      </c>
      <c r="M133" s="87">
        <v>2.9500000000003971E-2</v>
      </c>
      <c r="N133" s="83">
        <v>673087.48475599999</v>
      </c>
      <c r="O133" s="85">
        <v>112.17</v>
      </c>
      <c r="P133" s="83">
        <v>755.00223928600019</v>
      </c>
      <c r="Q133" s="84">
        <f t="shared" si="1"/>
        <v>2.6061683284228569E-3</v>
      </c>
      <c r="R133" s="84">
        <f>P133/'סכום נכסי הקרן'!$C$42</f>
        <v>1.3164873593917827E-4</v>
      </c>
    </row>
    <row r="134" spans="2:18">
      <c r="B134" s="76" t="s">
        <v>3490</v>
      </c>
      <c r="C134" s="86" t="s">
        <v>3100</v>
      </c>
      <c r="D134" s="73">
        <v>7128</v>
      </c>
      <c r="E134" s="73"/>
      <c r="F134" s="73" t="s">
        <v>3130</v>
      </c>
      <c r="G134" s="95">
        <v>43634</v>
      </c>
      <c r="H134" s="73" t="s">
        <v>3090</v>
      </c>
      <c r="I134" s="83">
        <v>4.8600000000031258</v>
      </c>
      <c r="J134" s="86" t="s">
        <v>321</v>
      </c>
      <c r="K134" s="86" t="s">
        <v>134</v>
      </c>
      <c r="L134" s="87">
        <v>2.4900000000000002E-2</v>
      </c>
      <c r="M134" s="87">
        <v>2.9600000000008932E-2</v>
      </c>
      <c r="N134" s="83">
        <v>282948.07692200004</v>
      </c>
      <c r="O134" s="85">
        <v>110.8</v>
      </c>
      <c r="P134" s="83">
        <v>313.50645915700005</v>
      </c>
      <c r="Q134" s="84">
        <f t="shared" si="1"/>
        <v>1.0821830215810299E-3</v>
      </c>
      <c r="R134" s="84">
        <f>P134/'סכום נכסי הקרן'!$C$42</f>
        <v>5.4665704165086964E-5</v>
      </c>
    </row>
    <row r="135" spans="2:18">
      <c r="B135" s="76" t="s">
        <v>3490</v>
      </c>
      <c r="C135" s="86" t="s">
        <v>3100</v>
      </c>
      <c r="D135" s="73">
        <v>7130</v>
      </c>
      <c r="E135" s="73"/>
      <c r="F135" s="73" t="s">
        <v>3130</v>
      </c>
      <c r="G135" s="95">
        <v>43634</v>
      </c>
      <c r="H135" s="73" t="s">
        <v>3090</v>
      </c>
      <c r="I135" s="83">
        <v>5.1299999999955483</v>
      </c>
      <c r="J135" s="86" t="s">
        <v>321</v>
      </c>
      <c r="K135" s="86" t="s">
        <v>134</v>
      </c>
      <c r="L135" s="87">
        <v>3.6000000000000004E-2</v>
      </c>
      <c r="M135" s="87">
        <v>2.9799999999992582E-2</v>
      </c>
      <c r="N135" s="83">
        <v>187419.49599900004</v>
      </c>
      <c r="O135" s="85">
        <v>115.07</v>
      </c>
      <c r="P135" s="83">
        <v>215.66360899200004</v>
      </c>
      <c r="Q135" s="84">
        <f t="shared" si="1"/>
        <v>7.4444238454160494E-4</v>
      </c>
      <c r="R135" s="84">
        <f>P135/'סכום נכסי הקרן'!$C$42</f>
        <v>3.760497656103372E-5</v>
      </c>
    </row>
    <row r="136" spans="2:18">
      <c r="B136" s="76" t="s">
        <v>3483</v>
      </c>
      <c r="C136" s="86" t="s">
        <v>3091</v>
      </c>
      <c r="D136" s="73">
        <v>9922</v>
      </c>
      <c r="E136" s="73"/>
      <c r="F136" s="73" t="s">
        <v>412</v>
      </c>
      <c r="G136" s="95">
        <v>40489</v>
      </c>
      <c r="H136" s="73" t="s">
        <v>132</v>
      </c>
      <c r="I136" s="83">
        <v>1.7300000000016338</v>
      </c>
      <c r="J136" s="86" t="s">
        <v>321</v>
      </c>
      <c r="K136" s="86" t="s">
        <v>134</v>
      </c>
      <c r="L136" s="87">
        <v>5.7000000000000002E-2</v>
      </c>
      <c r="M136" s="87">
        <v>2.6500000000035009E-2</v>
      </c>
      <c r="N136" s="83">
        <v>171873.38755300004</v>
      </c>
      <c r="O136" s="85">
        <v>124.64</v>
      </c>
      <c r="P136" s="83">
        <v>214.22298880500003</v>
      </c>
      <c r="Q136" s="84">
        <f t="shared" si="1"/>
        <v>7.3946955332431386E-4</v>
      </c>
      <c r="R136" s="84">
        <f>P136/'סכום נכסי הקרן'!$C$42</f>
        <v>3.7353777535761463E-5</v>
      </c>
    </row>
    <row r="137" spans="2:18">
      <c r="B137" s="76" t="s">
        <v>3491</v>
      </c>
      <c r="C137" s="86" t="s">
        <v>3100</v>
      </c>
      <c r="D137" s="73" t="s">
        <v>3176</v>
      </c>
      <c r="E137" s="73"/>
      <c r="F137" s="73" t="s">
        <v>453</v>
      </c>
      <c r="G137" s="95">
        <v>43801</v>
      </c>
      <c r="H137" s="73" t="s">
        <v>318</v>
      </c>
      <c r="I137" s="83">
        <v>4.6000000000000378</v>
      </c>
      <c r="J137" s="86" t="s">
        <v>328</v>
      </c>
      <c r="K137" s="86" t="s">
        <v>135</v>
      </c>
      <c r="L137" s="87">
        <v>2.3629999999999998E-2</v>
      </c>
      <c r="M137" s="87">
        <v>5.9300000000000574E-2</v>
      </c>
      <c r="N137" s="83">
        <v>1526682.4455830001</v>
      </c>
      <c r="O137" s="85">
        <v>85.19</v>
      </c>
      <c r="P137" s="83">
        <v>5271.3838032330013</v>
      </c>
      <c r="Q137" s="84">
        <f t="shared" si="1"/>
        <v>1.8196122872349493E-2</v>
      </c>
      <c r="R137" s="84">
        <f>P137/'סכום נכסי הקרן'!$C$42</f>
        <v>9.1916418023099613E-4</v>
      </c>
    </row>
    <row r="138" spans="2:18">
      <c r="B138" s="76" t="s">
        <v>3492</v>
      </c>
      <c r="C138" s="86" t="s">
        <v>3100</v>
      </c>
      <c r="D138" s="73">
        <v>9365</v>
      </c>
      <c r="E138" s="73"/>
      <c r="F138" s="73" t="s">
        <v>305</v>
      </c>
      <c r="G138" s="95">
        <v>44906</v>
      </c>
      <c r="H138" s="73" t="s">
        <v>3090</v>
      </c>
      <c r="I138" s="83">
        <v>1.9800000000604774</v>
      </c>
      <c r="J138" s="86" t="s">
        <v>321</v>
      </c>
      <c r="K138" s="86" t="s">
        <v>134</v>
      </c>
      <c r="L138" s="87">
        <v>7.6799999999999993E-2</v>
      </c>
      <c r="M138" s="87">
        <v>7.7000000002771879E-2</v>
      </c>
      <c r="N138" s="83">
        <v>7886.3868360000015</v>
      </c>
      <c r="O138" s="85">
        <v>100.64</v>
      </c>
      <c r="P138" s="83">
        <v>7.9368598240000008</v>
      </c>
      <c r="Q138" s="84">
        <f t="shared" si="1"/>
        <v>2.7396995166533628E-5</v>
      </c>
      <c r="R138" s="84">
        <f>P138/'סכום נכסי הקרן'!$C$42</f>
        <v>1.3839396875752074E-6</v>
      </c>
    </row>
    <row r="139" spans="2:18">
      <c r="B139" s="76" t="s">
        <v>3492</v>
      </c>
      <c r="C139" s="86" t="s">
        <v>3100</v>
      </c>
      <c r="D139" s="73">
        <v>9509</v>
      </c>
      <c r="E139" s="73"/>
      <c r="F139" s="73" t="s">
        <v>305</v>
      </c>
      <c r="G139" s="95">
        <v>44991</v>
      </c>
      <c r="H139" s="73" t="s">
        <v>3090</v>
      </c>
      <c r="I139" s="83">
        <v>1.9800000000019249</v>
      </c>
      <c r="J139" s="86" t="s">
        <v>321</v>
      </c>
      <c r="K139" s="86" t="s">
        <v>134</v>
      </c>
      <c r="L139" s="87">
        <v>7.6799999999999993E-2</v>
      </c>
      <c r="M139" s="87">
        <v>7.3900000000080554E-2</v>
      </c>
      <c r="N139" s="83">
        <v>390027.16359500005</v>
      </c>
      <c r="O139" s="85">
        <v>101.22</v>
      </c>
      <c r="P139" s="83">
        <v>394.78553673800008</v>
      </c>
      <c r="Q139" s="84">
        <f t="shared" ref="Q139:Q202" si="2">IFERROR(P139/$P$10,0)</f>
        <v>1.3627476964028552E-3</v>
      </c>
      <c r="R139" s="84">
        <f>P139/'סכום נכסי הקרן'!$C$42</f>
        <v>6.8838228781650004E-5</v>
      </c>
    </row>
    <row r="140" spans="2:18">
      <c r="B140" s="76" t="s">
        <v>3492</v>
      </c>
      <c r="C140" s="86" t="s">
        <v>3100</v>
      </c>
      <c r="D140" s="73">
        <v>9316</v>
      </c>
      <c r="E140" s="73"/>
      <c r="F140" s="73" t="s">
        <v>305</v>
      </c>
      <c r="G140" s="95">
        <v>44885</v>
      </c>
      <c r="H140" s="73" t="s">
        <v>3090</v>
      </c>
      <c r="I140" s="83">
        <v>1.98000000000002</v>
      </c>
      <c r="J140" s="86" t="s">
        <v>321</v>
      </c>
      <c r="K140" s="86" t="s">
        <v>134</v>
      </c>
      <c r="L140" s="87">
        <v>7.6799999999999993E-2</v>
      </c>
      <c r="M140" s="87">
        <v>8.0399999999999597E-2</v>
      </c>
      <c r="N140" s="83">
        <v>3051226.238417001</v>
      </c>
      <c r="O140" s="85">
        <v>100.01</v>
      </c>
      <c r="P140" s="83">
        <v>3051.5316960530008</v>
      </c>
      <c r="Q140" s="84">
        <f t="shared" si="2"/>
        <v>1.0533485658205095E-2</v>
      </c>
      <c r="R140" s="84">
        <f>P140/'סכום נכסי הקרן'!$C$42</f>
        <v>5.3209152179949505E-4</v>
      </c>
    </row>
    <row r="141" spans="2:18">
      <c r="B141" s="76" t="s">
        <v>3493</v>
      </c>
      <c r="C141" s="86" t="s">
        <v>3100</v>
      </c>
      <c r="D141" s="73" t="s">
        <v>3177</v>
      </c>
      <c r="E141" s="73"/>
      <c r="F141" s="73" t="s">
        <v>464</v>
      </c>
      <c r="G141" s="95">
        <v>45015</v>
      </c>
      <c r="H141" s="73" t="s">
        <v>132</v>
      </c>
      <c r="I141" s="83">
        <v>5.0799999999989129</v>
      </c>
      <c r="J141" s="86" t="s">
        <v>328</v>
      </c>
      <c r="K141" s="86" t="s">
        <v>134</v>
      </c>
      <c r="L141" s="87">
        <v>4.4999999999999998E-2</v>
      </c>
      <c r="M141" s="87">
        <v>3.8199999999985107E-2</v>
      </c>
      <c r="N141" s="83">
        <v>659146.95838400011</v>
      </c>
      <c r="O141" s="85">
        <v>105.95</v>
      </c>
      <c r="P141" s="83">
        <v>698.36618827200004</v>
      </c>
      <c r="Q141" s="84">
        <f t="shared" si="2"/>
        <v>2.4106681368747953E-3</v>
      </c>
      <c r="R141" s="84">
        <f>P141/'סכום נכסי הקרן'!$C$42</f>
        <v>1.2177318307773105E-4</v>
      </c>
    </row>
    <row r="142" spans="2:18">
      <c r="B142" s="76" t="s">
        <v>3494</v>
      </c>
      <c r="C142" s="86" t="s">
        <v>3100</v>
      </c>
      <c r="D142" s="73" t="s">
        <v>3178</v>
      </c>
      <c r="E142" s="73"/>
      <c r="F142" s="73" t="s">
        <v>464</v>
      </c>
      <c r="G142" s="95">
        <v>44074</v>
      </c>
      <c r="H142" s="73" t="s">
        <v>132</v>
      </c>
      <c r="I142" s="83">
        <v>8.5900000000001953</v>
      </c>
      <c r="J142" s="86" t="s">
        <v>536</v>
      </c>
      <c r="K142" s="86" t="s">
        <v>134</v>
      </c>
      <c r="L142" s="87">
        <v>2.35E-2</v>
      </c>
      <c r="M142" s="87">
        <v>4.1100000000004556E-2</v>
      </c>
      <c r="N142" s="83">
        <v>801167.22467500006</v>
      </c>
      <c r="O142" s="85">
        <v>95.94</v>
      </c>
      <c r="P142" s="83">
        <v>768.63984891500013</v>
      </c>
      <c r="Q142" s="84">
        <f t="shared" si="2"/>
        <v>2.6532435613706505E-3</v>
      </c>
      <c r="R142" s="84">
        <f>P142/'סכום נכסי הקרן'!$C$42</f>
        <v>1.3402670778544417E-4</v>
      </c>
    </row>
    <row r="143" spans="2:18">
      <c r="B143" s="76" t="s">
        <v>3494</v>
      </c>
      <c r="C143" s="86" t="s">
        <v>3100</v>
      </c>
      <c r="D143" s="73" t="s">
        <v>3179</v>
      </c>
      <c r="E143" s="73"/>
      <c r="F143" s="73" t="s">
        <v>464</v>
      </c>
      <c r="G143" s="95">
        <v>44189</v>
      </c>
      <c r="H143" s="73" t="s">
        <v>132</v>
      </c>
      <c r="I143" s="83">
        <v>8.5</v>
      </c>
      <c r="J143" s="86" t="s">
        <v>536</v>
      </c>
      <c r="K143" s="86" t="s">
        <v>134</v>
      </c>
      <c r="L143" s="87">
        <v>2.4700000000000003E-2</v>
      </c>
      <c r="M143" s="87">
        <v>4.3499999999958024E-2</v>
      </c>
      <c r="N143" s="83">
        <v>100230.41202900001</v>
      </c>
      <c r="O143" s="85">
        <v>95.08</v>
      </c>
      <c r="P143" s="83">
        <v>95.299066364000012</v>
      </c>
      <c r="Q143" s="84">
        <f t="shared" si="2"/>
        <v>3.2895983026620169E-4</v>
      </c>
      <c r="R143" s="84">
        <f>P143/'סכום נכסי הקרן'!$C$42</f>
        <v>1.6617171407159164E-5</v>
      </c>
    </row>
    <row r="144" spans="2:18">
      <c r="B144" s="76" t="s">
        <v>3494</v>
      </c>
      <c r="C144" s="86" t="s">
        <v>3100</v>
      </c>
      <c r="D144" s="73" t="s">
        <v>3180</v>
      </c>
      <c r="E144" s="73"/>
      <c r="F144" s="73" t="s">
        <v>464</v>
      </c>
      <c r="G144" s="95">
        <v>44322</v>
      </c>
      <c r="H144" s="73" t="s">
        <v>132</v>
      </c>
      <c r="I144" s="83">
        <v>8.3999999999925539</v>
      </c>
      <c r="J144" s="86" t="s">
        <v>536</v>
      </c>
      <c r="K144" s="86" t="s">
        <v>134</v>
      </c>
      <c r="L144" s="87">
        <v>2.5600000000000001E-2</v>
      </c>
      <c r="M144" s="87">
        <v>4.6299999999954849E-2</v>
      </c>
      <c r="N144" s="83">
        <v>461400.78774600005</v>
      </c>
      <c r="O144" s="85">
        <v>93.13</v>
      </c>
      <c r="P144" s="83">
        <v>429.70256243800003</v>
      </c>
      <c r="Q144" s="84">
        <f t="shared" si="2"/>
        <v>1.483276672036258E-3</v>
      </c>
      <c r="R144" s="84">
        <f>P144/'סכום נכסי הקרן'!$C$42</f>
        <v>7.4926664096104084E-5</v>
      </c>
    </row>
    <row r="145" spans="2:18">
      <c r="B145" s="76" t="s">
        <v>3494</v>
      </c>
      <c r="C145" s="86" t="s">
        <v>3100</v>
      </c>
      <c r="D145" s="73" t="s">
        <v>3181</v>
      </c>
      <c r="E145" s="73"/>
      <c r="F145" s="73" t="s">
        <v>464</v>
      </c>
      <c r="G145" s="95">
        <v>44418</v>
      </c>
      <c r="H145" s="73" t="s">
        <v>132</v>
      </c>
      <c r="I145" s="83">
        <v>8.5200000000024829</v>
      </c>
      <c r="J145" s="86" t="s">
        <v>536</v>
      </c>
      <c r="K145" s="86" t="s">
        <v>134</v>
      </c>
      <c r="L145" s="87">
        <v>2.2700000000000001E-2</v>
      </c>
      <c r="M145" s="87">
        <v>4.4700000000004528E-2</v>
      </c>
      <c r="N145" s="83">
        <v>459819.87036900007</v>
      </c>
      <c r="O145" s="85">
        <v>91.08</v>
      </c>
      <c r="P145" s="83">
        <v>418.80393862300014</v>
      </c>
      <c r="Q145" s="84">
        <f t="shared" si="2"/>
        <v>1.4456560575107846E-3</v>
      </c>
      <c r="R145" s="84">
        <f>P145/'סכום נכסי הקרן'!$C$42</f>
        <v>7.3026285562024197E-5</v>
      </c>
    </row>
    <row r="146" spans="2:18">
      <c r="B146" s="76" t="s">
        <v>3494</v>
      </c>
      <c r="C146" s="86" t="s">
        <v>3100</v>
      </c>
      <c r="D146" s="73" t="s">
        <v>3182</v>
      </c>
      <c r="E146" s="73"/>
      <c r="F146" s="73" t="s">
        <v>464</v>
      </c>
      <c r="G146" s="95">
        <v>44530</v>
      </c>
      <c r="H146" s="73" t="s">
        <v>132</v>
      </c>
      <c r="I146" s="83">
        <v>8.5700000000083776</v>
      </c>
      <c r="J146" s="86" t="s">
        <v>536</v>
      </c>
      <c r="K146" s="86" t="s">
        <v>134</v>
      </c>
      <c r="L146" s="87">
        <v>1.7899999999999999E-2</v>
      </c>
      <c r="M146" s="87">
        <v>4.7400000000060866E-2</v>
      </c>
      <c r="N146" s="83">
        <v>378896.86560200003</v>
      </c>
      <c r="O146" s="85">
        <v>84.11</v>
      </c>
      <c r="P146" s="83">
        <v>318.69014246900008</v>
      </c>
      <c r="Q146" s="84">
        <f t="shared" si="2"/>
        <v>1.1000764139040573E-3</v>
      </c>
      <c r="R146" s="84">
        <f>P146/'סכום נכסי הקרן'!$C$42</f>
        <v>5.5569576127346543E-5</v>
      </c>
    </row>
    <row r="147" spans="2:18">
      <c r="B147" s="76" t="s">
        <v>3494</v>
      </c>
      <c r="C147" s="86" t="s">
        <v>3100</v>
      </c>
      <c r="D147" s="73" t="s">
        <v>3183</v>
      </c>
      <c r="E147" s="73"/>
      <c r="F147" s="73" t="s">
        <v>464</v>
      </c>
      <c r="G147" s="95">
        <v>44612</v>
      </c>
      <c r="H147" s="73" t="s">
        <v>132</v>
      </c>
      <c r="I147" s="83">
        <v>8.3900000000059514</v>
      </c>
      <c r="J147" s="86" t="s">
        <v>536</v>
      </c>
      <c r="K147" s="86" t="s">
        <v>134</v>
      </c>
      <c r="L147" s="87">
        <v>2.3599999999999999E-2</v>
      </c>
      <c r="M147" s="87">
        <v>4.8100000000027322E-2</v>
      </c>
      <c r="N147" s="83">
        <v>444344.90985400009</v>
      </c>
      <c r="O147" s="85">
        <v>88.11</v>
      </c>
      <c r="P147" s="83">
        <v>391.51229585300007</v>
      </c>
      <c r="Q147" s="84">
        <f t="shared" si="2"/>
        <v>1.3514488998140489E-3</v>
      </c>
      <c r="R147" s="84">
        <f>P147/'סכום נכסי הקרן'!$C$42</f>
        <v>6.826747812355632E-5</v>
      </c>
    </row>
    <row r="148" spans="2:18">
      <c r="B148" s="76" t="s">
        <v>3494</v>
      </c>
      <c r="C148" s="86" t="s">
        <v>3100</v>
      </c>
      <c r="D148" s="73" t="s">
        <v>3184</v>
      </c>
      <c r="E148" s="73"/>
      <c r="F148" s="73" t="s">
        <v>464</v>
      </c>
      <c r="G148" s="95">
        <v>44662</v>
      </c>
      <c r="H148" s="73" t="s">
        <v>132</v>
      </c>
      <c r="I148" s="83">
        <v>8.4400000000058366</v>
      </c>
      <c r="J148" s="86" t="s">
        <v>536</v>
      </c>
      <c r="K148" s="86" t="s">
        <v>134</v>
      </c>
      <c r="L148" s="87">
        <v>2.4E-2</v>
      </c>
      <c r="M148" s="87">
        <v>4.6000000000035374E-2</v>
      </c>
      <c r="N148" s="83">
        <v>506074.03987400013</v>
      </c>
      <c r="O148" s="85">
        <v>89.35</v>
      </c>
      <c r="P148" s="83">
        <v>452.17716116900016</v>
      </c>
      <c r="Q148" s="84">
        <f t="shared" si="2"/>
        <v>1.5608560279096084E-3</v>
      </c>
      <c r="R148" s="84">
        <f>P148/'סכום נכסי הקרן'!$C$42</f>
        <v>7.8845529974534454E-5</v>
      </c>
    </row>
    <row r="149" spans="2:18">
      <c r="B149" s="76" t="s">
        <v>3494</v>
      </c>
      <c r="C149" s="86" t="s">
        <v>3100</v>
      </c>
      <c r="D149" s="73">
        <v>9796</v>
      </c>
      <c r="E149" s="73"/>
      <c r="F149" s="73" t="s">
        <v>464</v>
      </c>
      <c r="G149" s="95">
        <v>45197</v>
      </c>
      <c r="H149" s="73" t="s">
        <v>132</v>
      </c>
      <c r="I149" s="83">
        <v>8.1999999996419035</v>
      </c>
      <c r="J149" s="86" t="s">
        <v>536</v>
      </c>
      <c r="K149" s="86" t="s">
        <v>134</v>
      </c>
      <c r="L149" s="87">
        <v>4.1200000000000001E-2</v>
      </c>
      <c r="M149" s="87">
        <v>4.1799999998311833E-2</v>
      </c>
      <c r="N149" s="83">
        <v>7819.1217170000009</v>
      </c>
      <c r="O149" s="85">
        <v>100</v>
      </c>
      <c r="P149" s="83">
        <v>7.8191219240000009</v>
      </c>
      <c r="Q149" s="84">
        <f t="shared" si="2"/>
        <v>2.6990579436793279E-5</v>
      </c>
      <c r="R149" s="84">
        <f>P149/'סכום נכסי הקרן'!$C$42</f>
        <v>1.3634098866016479E-6</v>
      </c>
    </row>
    <row r="150" spans="2:18">
      <c r="B150" s="76" t="s">
        <v>3494</v>
      </c>
      <c r="C150" s="86" t="s">
        <v>3100</v>
      </c>
      <c r="D150" s="73">
        <v>9797</v>
      </c>
      <c r="E150" s="73"/>
      <c r="F150" s="73" t="s">
        <v>464</v>
      </c>
      <c r="G150" s="95">
        <v>45197</v>
      </c>
      <c r="H150" s="73" t="s">
        <v>132</v>
      </c>
      <c r="I150" s="83">
        <v>8.200000000011773</v>
      </c>
      <c r="J150" s="86" t="s">
        <v>536</v>
      </c>
      <c r="K150" s="86" t="s">
        <v>134</v>
      </c>
      <c r="L150" s="87">
        <v>4.1200000000000001E-2</v>
      </c>
      <c r="M150" s="87">
        <v>4.1800000000038688E-2</v>
      </c>
      <c r="N150" s="83">
        <v>237831.61932800003</v>
      </c>
      <c r="O150" s="85">
        <v>100</v>
      </c>
      <c r="P150" s="83">
        <v>237.83162655600003</v>
      </c>
      <c r="Q150" s="84">
        <f t="shared" si="2"/>
        <v>8.2096346259013413E-4</v>
      </c>
      <c r="R150" s="84">
        <f>P150/'סכום נכסי הקרן'!$C$42</f>
        <v>4.1470384289278345E-5</v>
      </c>
    </row>
    <row r="151" spans="2:18">
      <c r="B151" s="76" t="s">
        <v>3495</v>
      </c>
      <c r="C151" s="86" t="s">
        <v>3091</v>
      </c>
      <c r="D151" s="73">
        <v>7490</v>
      </c>
      <c r="E151" s="73"/>
      <c r="F151" s="73" t="s">
        <v>305</v>
      </c>
      <c r="G151" s="95">
        <v>43899</v>
      </c>
      <c r="H151" s="73" t="s">
        <v>3090</v>
      </c>
      <c r="I151" s="83">
        <v>2.9700000000011433</v>
      </c>
      <c r="J151" s="86" t="s">
        <v>130</v>
      </c>
      <c r="K151" s="86" t="s">
        <v>134</v>
      </c>
      <c r="L151" s="87">
        <v>2.3889999999999998E-2</v>
      </c>
      <c r="M151" s="87">
        <v>5.4400000000017892E-2</v>
      </c>
      <c r="N151" s="83">
        <v>1092455.1418730002</v>
      </c>
      <c r="O151" s="85">
        <v>92.07</v>
      </c>
      <c r="P151" s="83">
        <v>1005.8234939050003</v>
      </c>
      <c r="Q151" s="84">
        <f t="shared" si="2"/>
        <v>3.4719702769064878E-3</v>
      </c>
      <c r="R151" s="84">
        <f>P151/'סכום נכסי הקרן'!$C$42</f>
        <v>1.7538410439119399E-4</v>
      </c>
    </row>
    <row r="152" spans="2:18">
      <c r="B152" s="76" t="s">
        <v>3495</v>
      </c>
      <c r="C152" s="86" t="s">
        <v>3091</v>
      </c>
      <c r="D152" s="73">
        <v>7491</v>
      </c>
      <c r="E152" s="73"/>
      <c r="F152" s="73" t="s">
        <v>305</v>
      </c>
      <c r="G152" s="95">
        <v>43899</v>
      </c>
      <c r="H152" s="73" t="s">
        <v>3090</v>
      </c>
      <c r="I152" s="83">
        <v>3.119999999998865</v>
      </c>
      <c r="J152" s="86" t="s">
        <v>130</v>
      </c>
      <c r="K152" s="86" t="s">
        <v>134</v>
      </c>
      <c r="L152" s="87">
        <v>1.2969999999999999E-2</v>
      </c>
      <c r="M152" s="87">
        <v>2.5499999999997417E-2</v>
      </c>
      <c r="N152" s="83">
        <v>722847.65092900011</v>
      </c>
      <c r="O152" s="85">
        <v>107.24</v>
      </c>
      <c r="P152" s="83">
        <v>775.18180922400006</v>
      </c>
      <c r="Q152" s="84">
        <f t="shared" si="2"/>
        <v>2.6758255470601747E-3</v>
      </c>
      <c r="R152" s="84">
        <f>P152/'סכום נכסי הקרן'!$C$42</f>
        <v>1.3516742070049273E-4</v>
      </c>
    </row>
    <row r="153" spans="2:18">
      <c r="B153" s="76" t="s">
        <v>3496</v>
      </c>
      <c r="C153" s="86" t="s">
        <v>3100</v>
      </c>
      <c r="D153" s="73" t="s">
        <v>3185</v>
      </c>
      <c r="E153" s="73"/>
      <c r="F153" s="73" t="s">
        <v>464</v>
      </c>
      <c r="G153" s="95">
        <v>43924</v>
      </c>
      <c r="H153" s="73" t="s">
        <v>132</v>
      </c>
      <c r="I153" s="83">
        <v>7.8899999999885191</v>
      </c>
      <c r="J153" s="86" t="s">
        <v>536</v>
      </c>
      <c r="K153" s="86" t="s">
        <v>134</v>
      </c>
      <c r="L153" s="87">
        <v>3.1400000000000004E-2</v>
      </c>
      <c r="M153" s="87">
        <v>3.2099999999968064E-2</v>
      </c>
      <c r="N153" s="83">
        <v>107267.59805100001</v>
      </c>
      <c r="O153" s="85">
        <v>108</v>
      </c>
      <c r="P153" s="83">
        <v>115.84899999700002</v>
      </c>
      <c r="Q153" s="84">
        <f t="shared" si="2"/>
        <v>3.9989549561755789E-4</v>
      </c>
      <c r="R153" s="84">
        <f>P153/'סכום נכסי הקרן'!$C$42</f>
        <v>2.0200435993204511E-5</v>
      </c>
    </row>
    <row r="154" spans="2:18">
      <c r="B154" s="76" t="s">
        <v>3496</v>
      </c>
      <c r="C154" s="86" t="s">
        <v>3100</v>
      </c>
      <c r="D154" s="73" t="s">
        <v>3186</v>
      </c>
      <c r="E154" s="73"/>
      <c r="F154" s="73" t="s">
        <v>464</v>
      </c>
      <c r="G154" s="95">
        <v>44015</v>
      </c>
      <c r="H154" s="73" t="s">
        <v>132</v>
      </c>
      <c r="I154" s="83">
        <v>7.660000000029572</v>
      </c>
      <c r="J154" s="86" t="s">
        <v>536</v>
      </c>
      <c r="K154" s="86" t="s">
        <v>134</v>
      </c>
      <c r="L154" s="87">
        <v>3.1E-2</v>
      </c>
      <c r="M154" s="87">
        <v>4.2000000000158015E-2</v>
      </c>
      <c r="N154" s="83">
        <v>88429.355675000013</v>
      </c>
      <c r="O154" s="85">
        <v>100.19</v>
      </c>
      <c r="P154" s="83">
        <v>88.597368393000011</v>
      </c>
      <c r="Q154" s="84">
        <f t="shared" si="2"/>
        <v>3.0582645119809037E-4</v>
      </c>
      <c r="R154" s="84">
        <f>P154/'סכום נכסי הקרן'!$C$42</f>
        <v>1.5448605248517488E-5</v>
      </c>
    </row>
    <row r="155" spans="2:18">
      <c r="B155" s="76" t="s">
        <v>3496</v>
      </c>
      <c r="C155" s="86" t="s">
        <v>3100</v>
      </c>
      <c r="D155" s="73" t="s">
        <v>3187</v>
      </c>
      <c r="E155" s="73"/>
      <c r="F155" s="73" t="s">
        <v>464</v>
      </c>
      <c r="G155" s="95">
        <v>44108</v>
      </c>
      <c r="H155" s="73" t="s">
        <v>132</v>
      </c>
      <c r="I155" s="83">
        <v>7.5799999999932792</v>
      </c>
      <c r="J155" s="86" t="s">
        <v>536</v>
      </c>
      <c r="K155" s="86" t="s">
        <v>134</v>
      </c>
      <c r="L155" s="87">
        <v>3.1E-2</v>
      </c>
      <c r="M155" s="87">
        <v>4.5499999999953536E-2</v>
      </c>
      <c r="N155" s="83">
        <v>143432.83492900003</v>
      </c>
      <c r="O155" s="85">
        <v>97.52</v>
      </c>
      <c r="P155" s="83">
        <v>139.87570164300001</v>
      </c>
      <c r="Q155" s="84">
        <f t="shared" si="2"/>
        <v>4.8283250640773453E-4</v>
      </c>
      <c r="R155" s="84">
        <f>P155/'סכום נכסי הקרן'!$C$42</f>
        <v>2.4389939991861492E-5</v>
      </c>
    </row>
    <row r="156" spans="2:18">
      <c r="B156" s="76" t="s">
        <v>3496</v>
      </c>
      <c r="C156" s="86" t="s">
        <v>3100</v>
      </c>
      <c r="D156" s="73" t="s">
        <v>3188</v>
      </c>
      <c r="E156" s="73"/>
      <c r="F156" s="73" t="s">
        <v>464</v>
      </c>
      <c r="G156" s="95">
        <v>44200</v>
      </c>
      <c r="H156" s="73" t="s">
        <v>132</v>
      </c>
      <c r="I156" s="83">
        <v>7.4600000000511448</v>
      </c>
      <c r="J156" s="86" t="s">
        <v>536</v>
      </c>
      <c r="K156" s="86" t="s">
        <v>134</v>
      </c>
      <c r="L156" s="87">
        <v>3.1E-2</v>
      </c>
      <c r="M156" s="87">
        <v>5.0600000000340026E-2</v>
      </c>
      <c r="N156" s="83">
        <v>74414.884880000012</v>
      </c>
      <c r="O156" s="85">
        <v>94.06</v>
      </c>
      <c r="P156" s="83">
        <v>69.994640727000018</v>
      </c>
      <c r="Q156" s="84">
        <f t="shared" si="2"/>
        <v>2.4161228448084496E-4</v>
      </c>
      <c r="R156" s="84">
        <f>P156/'סכום נכסי הקרן'!$C$42</f>
        <v>1.2204872376194216E-5</v>
      </c>
    </row>
    <row r="157" spans="2:18">
      <c r="B157" s="76" t="s">
        <v>3496</v>
      </c>
      <c r="C157" s="86" t="s">
        <v>3100</v>
      </c>
      <c r="D157" s="73" t="s">
        <v>3189</v>
      </c>
      <c r="E157" s="73"/>
      <c r="F157" s="73" t="s">
        <v>464</v>
      </c>
      <c r="G157" s="95">
        <v>44290</v>
      </c>
      <c r="H157" s="73" t="s">
        <v>132</v>
      </c>
      <c r="I157" s="83">
        <v>7.3899999999974071</v>
      </c>
      <c r="J157" s="86" t="s">
        <v>536</v>
      </c>
      <c r="K157" s="86" t="s">
        <v>134</v>
      </c>
      <c r="L157" s="87">
        <v>3.1E-2</v>
      </c>
      <c r="M157" s="87">
        <v>5.3999999999969489E-2</v>
      </c>
      <c r="N157" s="83">
        <v>142932.22431000002</v>
      </c>
      <c r="O157" s="85">
        <v>91.72</v>
      </c>
      <c r="P157" s="83">
        <v>131.09742790600004</v>
      </c>
      <c r="Q157" s="84">
        <f t="shared" si="2"/>
        <v>4.5253106119184916E-4</v>
      </c>
      <c r="R157" s="84">
        <f>P157/'סכום נכסי הקרן'!$C$42</f>
        <v>2.2859284079771719E-5</v>
      </c>
    </row>
    <row r="158" spans="2:18">
      <c r="B158" s="76" t="s">
        <v>3496</v>
      </c>
      <c r="C158" s="86" t="s">
        <v>3100</v>
      </c>
      <c r="D158" s="73" t="s">
        <v>3190</v>
      </c>
      <c r="E158" s="73"/>
      <c r="F158" s="73" t="s">
        <v>464</v>
      </c>
      <c r="G158" s="95">
        <v>44496</v>
      </c>
      <c r="H158" s="73" t="s">
        <v>132</v>
      </c>
      <c r="I158" s="83">
        <v>6.8499999999901746</v>
      </c>
      <c r="J158" s="86" t="s">
        <v>536</v>
      </c>
      <c r="K158" s="86" t="s">
        <v>134</v>
      </c>
      <c r="L158" s="87">
        <v>3.1E-2</v>
      </c>
      <c r="M158" s="87">
        <v>7.8199999999898462E-2</v>
      </c>
      <c r="N158" s="83">
        <v>160114.66724900002</v>
      </c>
      <c r="O158" s="85">
        <v>76.28</v>
      </c>
      <c r="P158" s="83">
        <v>122.13546753200002</v>
      </c>
      <c r="Q158" s="84">
        <f t="shared" si="2"/>
        <v>4.2159555388873515E-4</v>
      </c>
      <c r="R158" s="84">
        <f>P158/'סכום נכסי הקרן'!$C$42</f>
        <v>2.1296598973182015E-5</v>
      </c>
    </row>
    <row r="159" spans="2:18">
      <c r="B159" s="76" t="s">
        <v>3496</v>
      </c>
      <c r="C159" s="86" t="s">
        <v>3100</v>
      </c>
      <c r="D159" s="73" t="s">
        <v>3191</v>
      </c>
      <c r="E159" s="73"/>
      <c r="F159" s="73" t="s">
        <v>464</v>
      </c>
      <c r="G159" s="95">
        <v>44615</v>
      </c>
      <c r="H159" s="73" t="s">
        <v>132</v>
      </c>
      <c r="I159" s="83">
        <v>7.0800000000204664</v>
      </c>
      <c r="J159" s="86" t="s">
        <v>536</v>
      </c>
      <c r="K159" s="86" t="s">
        <v>134</v>
      </c>
      <c r="L159" s="87">
        <v>3.1E-2</v>
      </c>
      <c r="M159" s="87">
        <v>6.7400000000171822E-2</v>
      </c>
      <c r="N159" s="83">
        <v>194364.59412200004</v>
      </c>
      <c r="O159" s="85">
        <v>81.45</v>
      </c>
      <c r="P159" s="83">
        <v>158.30996202200001</v>
      </c>
      <c r="Q159" s="84">
        <f t="shared" si="2"/>
        <v>5.4646514623021218E-4</v>
      </c>
      <c r="R159" s="84">
        <f>P159/'סכום נכסי הקרן'!$C$42</f>
        <v>2.7604297447495103E-5</v>
      </c>
    </row>
    <row r="160" spans="2:18">
      <c r="B160" s="76" t="s">
        <v>3496</v>
      </c>
      <c r="C160" s="86" t="s">
        <v>3100</v>
      </c>
      <c r="D160" s="73" t="s">
        <v>3192</v>
      </c>
      <c r="E160" s="73"/>
      <c r="F160" s="73" t="s">
        <v>464</v>
      </c>
      <c r="G160" s="95">
        <v>44753</v>
      </c>
      <c r="H160" s="73" t="s">
        <v>132</v>
      </c>
      <c r="I160" s="83">
        <v>7.649999999993689</v>
      </c>
      <c r="J160" s="86" t="s">
        <v>536</v>
      </c>
      <c r="K160" s="86" t="s">
        <v>134</v>
      </c>
      <c r="L160" s="87">
        <v>3.2599999999999997E-2</v>
      </c>
      <c r="M160" s="87">
        <v>4.1099999999976558E-2</v>
      </c>
      <c r="N160" s="83">
        <v>286919.16884400009</v>
      </c>
      <c r="O160" s="85">
        <v>96.65</v>
      </c>
      <c r="P160" s="83">
        <v>277.30738051500009</v>
      </c>
      <c r="Q160" s="84">
        <f t="shared" si="2"/>
        <v>9.5722856798353332E-4</v>
      </c>
      <c r="R160" s="84">
        <f>P160/'סכום נכסי הקרן'!$C$42</f>
        <v>4.8353718984898679E-5</v>
      </c>
    </row>
    <row r="161" spans="2:18">
      <c r="B161" s="76" t="s">
        <v>3496</v>
      </c>
      <c r="C161" s="86" t="s">
        <v>3100</v>
      </c>
      <c r="D161" s="73" t="s">
        <v>3193</v>
      </c>
      <c r="E161" s="73"/>
      <c r="F161" s="73" t="s">
        <v>464</v>
      </c>
      <c r="G161" s="95">
        <v>44959</v>
      </c>
      <c r="H161" s="73" t="s">
        <v>132</v>
      </c>
      <c r="I161" s="83">
        <v>7.5299999999915945</v>
      </c>
      <c r="J161" s="86" t="s">
        <v>536</v>
      </c>
      <c r="K161" s="86" t="s">
        <v>134</v>
      </c>
      <c r="L161" s="87">
        <v>3.8100000000000002E-2</v>
      </c>
      <c r="M161" s="87">
        <v>4.2399999999991153E-2</v>
      </c>
      <c r="N161" s="83">
        <v>138831.85284100004</v>
      </c>
      <c r="O161" s="85">
        <v>97.69</v>
      </c>
      <c r="P161" s="83">
        <v>135.624841038</v>
      </c>
      <c r="Q161" s="84">
        <f t="shared" si="2"/>
        <v>4.6815909525630767E-4</v>
      </c>
      <c r="R161" s="84">
        <f>P161/'סכום נכסי הקרן'!$C$42</f>
        <v>2.364872308390751E-5</v>
      </c>
    </row>
    <row r="162" spans="2:18">
      <c r="B162" s="76" t="s">
        <v>3496</v>
      </c>
      <c r="C162" s="86" t="s">
        <v>3100</v>
      </c>
      <c r="D162" s="73" t="s">
        <v>3194</v>
      </c>
      <c r="E162" s="73"/>
      <c r="F162" s="73" t="s">
        <v>464</v>
      </c>
      <c r="G162" s="95">
        <v>45153</v>
      </c>
      <c r="H162" s="73" t="s">
        <v>132</v>
      </c>
      <c r="I162" s="83">
        <v>7.4200000000195869</v>
      </c>
      <c r="J162" s="86" t="s">
        <v>536</v>
      </c>
      <c r="K162" s="86" t="s">
        <v>134</v>
      </c>
      <c r="L162" s="87">
        <v>4.3205999999999994E-2</v>
      </c>
      <c r="M162" s="87">
        <v>4.3800000000100515E-2</v>
      </c>
      <c r="N162" s="83">
        <v>157741.24759000004</v>
      </c>
      <c r="O162" s="85">
        <v>98.39</v>
      </c>
      <c r="P162" s="83">
        <v>155.20161148800003</v>
      </c>
      <c r="Q162" s="84">
        <f t="shared" si="2"/>
        <v>5.357355294240316E-4</v>
      </c>
      <c r="R162" s="84">
        <f>P162/'סכום נכסי הקרן'!$C$42</f>
        <v>2.7062298500519854E-5</v>
      </c>
    </row>
    <row r="163" spans="2:18">
      <c r="B163" s="76" t="s">
        <v>3496</v>
      </c>
      <c r="C163" s="86" t="s">
        <v>3100</v>
      </c>
      <c r="D163" s="73" t="s">
        <v>3195</v>
      </c>
      <c r="E163" s="73"/>
      <c r="F163" s="73" t="s">
        <v>464</v>
      </c>
      <c r="G163" s="95">
        <v>43011</v>
      </c>
      <c r="H163" s="73" t="s">
        <v>132</v>
      </c>
      <c r="I163" s="83">
        <v>7.6499999999944315</v>
      </c>
      <c r="J163" s="86" t="s">
        <v>536</v>
      </c>
      <c r="K163" s="86" t="s">
        <v>134</v>
      </c>
      <c r="L163" s="87">
        <v>3.9E-2</v>
      </c>
      <c r="M163" s="87">
        <v>3.6799999999963549E-2</v>
      </c>
      <c r="N163" s="83">
        <v>88293.314818000013</v>
      </c>
      <c r="O163" s="85">
        <v>111.88</v>
      </c>
      <c r="P163" s="83">
        <v>98.782562127000006</v>
      </c>
      <c r="Q163" s="84">
        <f t="shared" si="2"/>
        <v>3.4098439901226443E-4</v>
      </c>
      <c r="R163" s="84">
        <f>P163/'סכום נכסי הקרן'!$C$42</f>
        <v>1.7224583928587083E-5</v>
      </c>
    </row>
    <row r="164" spans="2:18">
      <c r="B164" s="76" t="s">
        <v>3496</v>
      </c>
      <c r="C164" s="86" t="s">
        <v>3100</v>
      </c>
      <c r="D164" s="73" t="s">
        <v>3196</v>
      </c>
      <c r="E164" s="73"/>
      <c r="F164" s="73" t="s">
        <v>464</v>
      </c>
      <c r="G164" s="95">
        <v>43104</v>
      </c>
      <c r="H164" s="73" t="s">
        <v>132</v>
      </c>
      <c r="I164" s="83">
        <v>7.499999999990945</v>
      </c>
      <c r="J164" s="86" t="s">
        <v>536</v>
      </c>
      <c r="K164" s="86" t="s">
        <v>134</v>
      </c>
      <c r="L164" s="87">
        <v>3.8199999999999998E-2</v>
      </c>
      <c r="M164" s="87">
        <v>4.3699999999929372E-2</v>
      </c>
      <c r="N164" s="83">
        <v>156887.63587100003</v>
      </c>
      <c r="O164" s="85">
        <v>105.59</v>
      </c>
      <c r="P164" s="83">
        <v>165.65765954100004</v>
      </c>
      <c r="Q164" s="84">
        <f t="shared" si="2"/>
        <v>5.7182843068743236E-4</v>
      </c>
      <c r="R164" s="84">
        <f>P164/'סכום נכסי הקרן'!$C$42</f>
        <v>2.8885505687823733E-5</v>
      </c>
    </row>
    <row r="165" spans="2:18">
      <c r="B165" s="76" t="s">
        <v>3496</v>
      </c>
      <c r="C165" s="86" t="s">
        <v>3100</v>
      </c>
      <c r="D165" s="73" t="s">
        <v>3197</v>
      </c>
      <c r="E165" s="73"/>
      <c r="F165" s="73" t="s">
        <v>464</v>
      </c>
      <c r="G165" s="95">
        <v>43194</v>
      </c>
      <c r="H165" s="73" t="s">
        <v>132</v>
      </c>
      <c r="I165" s="83">
        <v>7.6500000000272408</v>
      </c>
      <c r="J165" s="86" t="s">
        <v>536</v>
      </c>
      <c r="K165" s="86" t="s">
        <v>134</v>
      </c>
      <c r="L165" s="87">
        <v>3.7900000000000003E-2</v>
      </c>
      <c r="M165" s="87">
        <v>3.7500000000156304E-2</v>
      </c>
      <c r="N165" s="83">
        <v>101223.50567000001</v>
      </c>
      <c r="O165" s="85">
        <v>110.61</v>
      </c>
      <c r="P165" s="83">
        <v>111.96331882300001</v>
      </c>
      <c r="Q165" s="84">
        <f t="shared" si="2"/>
        <v>3.8648263578338769E-4</v>
      </c>
      <c r="R165" s="84">
        <f>P165/'סכום נכסי הקרן'!$C$42</f>
        <v>1.9522894936765354E-5</v>
      </c>
    </row>
    <row r="166" spans="2:18">
      <c r="B166" s="76" t="s">
        <v>3496</v>
      </c>
      <c r="C166" s="86" t="s">
        <v>3100</v>
      </c>
      <c r="D166" s="73" t="s">
        <v>3198</v>
      </c>
      <c r="E166" s="73"/>
      <c r="F166" s="73" t="s">
        <v>464</v>
      </c>
      <c r="G166" s="95">
        <v>43285</v>
      </c>
      <c r="H166" s="73" t="s">
        <v>132</v>
      </c>
      <c r="I166" s="83">
        <v>7.6099999999765977</v>
      </c>
      <c r="J166" s="86" t="s">
        <v>536</v>
      </c>
      <c r="K166" s="86" t="s">
        <v>134</v>
      </c>
      <c r="L166" s="87">
        <v>4.0099999999999997E-2</v>
      </c>
      <c r="M166" s="87">
        <v>3.7499999999916662E-2</v>
      </c>
      <c r="N166" s="83">
        <v>135039.01597499999</v>
      </c>
      <c r="O166" s="85">
        <v>111.07</v>
      </c>
      <c r="P166" s="83">
        <v>149.98783799100005</v>
      </c>
      <c r="Q166" s="84">
        <f t="shared" si="2"/>
        <v>5.1773826974397836E-4</v>
      </c>
      <c r="R166" s="84">
        <f>P166/'סכום נכסי הקרן'!$C$42</f>
        <v>2.6153179752736606E-5</v>
      </c>
    </row>
    <row r="167" spans="2:18">
      <c r="B167" s="76" t="s">
        <v>3496</v>
      </c>
      <c r="C167" s="86" t="s">
        <v>3100</v>
      </c>
      <c r="D167" s="73" t="s">
        <v>3199</v>
      </c>
      <c r="E167" s="73"/>
      <c r="F167" s="73" t="s">
        <v>464</v>
      </c>
      <c r="G167" s="95">
        <v>43377</v>
      </c>
      <c r="H167" s="73" t="s">
        <v>132</v>
      </c>
      <c r="I167" s="83">
        <v>7.5700000000007464</v>
      </c>
      <c r="J167" s="86" t="s">
        <v>536</v>
      </c>
      <c r="K167" s="86" t="s">
        <v>134</v>
      </c>
      <c r="L167" s="87">
        <v>3.9699999999999999E-2</v>
      </c>
      <c r="M167" s="87">
        <v>3.9400000000008151E-2</v>
      </c>
      <c r="N167" s="83">
        <v>269986.63302900008</v>
      </c>
      <c r="O167" s="85">
        <v>109.05</v>
      </c>
      <c r="P167" s="83">
        <v>294.42041345400008</v>
      </c>
      <c r="Q167" s="84">
        <f t="shared" si="2"/>
        <v>1.0163005046324315E-3</v>
      </c>
      <c r="R167" s="84">
        <f>P167/'סכום נכסי הקרן'!$C$42</f>
        <v>5.1337695769703225E-5</v>
      </c>
    </row>
    <row r="168" spans="2:18">
      <c r="B168" s="76" t="s">
        <v>3496</v>
      </c>
      <c r="C168" s="86" t="s">
        <v>3100</v>
      </c>
      <c r="D168" s="73" t="s">
        <v>3200</v>
      </c>
      <c r="E168" s="73"/>
      <c r="F168" s="73" t="s">
        <v>464</v>
      </c>
      <c r="G168" s="95">
        <v>43469</v>
      </c>
      <c r="H168" s="73" t="s">
        <v>132</v>
      </c>
      <c r="I168" s="83">
        <v>7.6600000000018262</v>
      </c>
      <c r="J168" s="86" t="s">
        <v>536</v>
      </c>
      <c r="K168" s="86" t="s">
        <v>134</v>
      </c>
      <c r="L168" s="87">
        <v>4.1700000000000001E-2</v>
      </c>
      <c r="M168" s="87">
        <v>3.4300000000009136E-2</v>
      </c>
      <c r="N168" s="83">
        <v>190720.27415400007</v>
      </c>
      <c r="O168" s="85">
        <v>114.83</v>
      </c>
      <c r="P168" s="83">
        <v>219.00408026000002</v>
      </c>
      <c r="Q168" s="84">
        <f t="shared" si="2"/>
        <v>7.5597325156115326E-4</v>
      </c>
      <c r="R168" s="84">
        <f>P168/'סכום נכסי הקרן'!$C$42</f>
        <v>3.8187450091561561E-5</v>
      </c>
    </row>
    <row r="169" spans="2:18">
      <c r="B169" s="76" t="s">
        <v>3496</v>
      </c>
      <c r="C169" s="86" t="s">
        <v>3100</v>
      </c>
      <c r="D169" s="73" t="s">
        <v>3201</v>
      </c>
      <c r="E169" s="73"/>
      <c r="F169" s="73" t="s">
        <v>464</v>
      </c>
      <c r="G169" s="95">
        <v>43559</v>
      </c>
      <c r="H169" s="73" t="s">
        <v>132</v>
      </c>
      <c r="I169" s="83">
        <v>7.6699999999960164</v>
      </c>
      <c r="J169" s="86" t="s">
        <v>536</v>
      </c>
      <c r="K169" s="86" t="s">
        <v>134</v>
      </c>
      <c r="L169" s="87">
        <v>3.7200000000000004E-2</v>
      </c>
      <c r="M169" s="87">
        <v>3.6799999999982208E-2</v>
      </c>
      <c r="N169" s="83">
        <v>452867.93255800003</v>
      </c>
      <c r="O169" s="85">
        <v>109.2</v>
      </c>
      <c r="P169" s="83">
        <v>494.53180449100006</v>
      </c>
      <c r="Q169" s="84">
        <f t="shared" si="2"/>
        <v>1.7070586803571448E-3</v>
      </c>
      <c r="R169" s="84">
        <f>P169/'סכום נכסי הקרן'!$C$42</f>
        <v>8.6230852778039203E-5</v>
      </c>
    </row>
    <row r="170" spans="2:18">
      <c r="B170" s="76" t="s">
        <v>3496</v>
      </c>
      <c r="C170" s="86" t="s">
        <v>3100</v>
      </c>
      <c r="D170" s="73" t="s">
        <v>3202</v>
      </c>
      <c r="E170" s="73"/>
      <c r="F170" s="73" t="s">
        <v>464</v>
      </c>
      <c r="G170" s="95">
        <v>43742</v>
      </c>
      <c r="H170" s="73" t="s">
        <v>132</v>
      </c>
      <c r="I170" s="83">
        <v>7.5700000000076271</v>
      </c>
      <c r="J170" s="86" t="s">
        <v>536</v>
      </c>
      <c r="K170" s="86" t="s">
        <v>134</v>
      </c>
      <c r="L170" s="87">
        <v>3.1E-2</v>
      </c>
      <c r="M170" s="87">
        <v>4.5900000000050317E-2</v>
      </c>
      <c r="N170" s="83">
        <v>527234.58604800003</v>
      </c>
      <c r="O170" s="85">
        <v>96.51</v>
      </c>
      <c r="P170" s="83">
        <v>508.83410361600005</v>
      </c>
      <c r="Q170" s="84">
        <f t="shared" si="2"/>
        <v>1.7564283339338742E-3</v>
      </c>
      <c r="R170" s="84">
        <f>P170/'סכום נכסי הקרן'!$C$42</f>
        <v>8.8724725647357957E-5</v>
      </c>
    </row>
    <row r="171" spans="2:18">
      <c r="B171" s="76" t="s">
        <v>3496</v>
      </c>
      <c r="C171" s="86" t="s">
        <v>3100</v>
      </c>
      <c r="D171" s="73" t="s">
        <v>3203</v>
      </c>
      <c r="E171" s="73"/>
      <c r="F171" s="73" t="s">
        <v>464</v>
      </c>
      <c r="G171" s="95">
        <v>42935</v>
      </c>
      <c r="H171" s="73" t="s">
        <v>132</v>
      </c>
      <c r="I171" s="83">
        <v>7.6199999999947314</v>
      </c>
      <c r="J171" s="86" t="s">
        <v>536</v>
      </c>
      <c r="K171" s="86" t="s">
        <v>134</v>
      </c>
      <c r="L171" s="87">
        <v>4.0800000000000003E-2</v>
      </c>
      <c r="M171" s="87">
        <v>3.659999999996516E-2</v>
      </c>
      <c r="N171" s="83">
        <v>413568.50468600006</v>
      </c>
      <c r="O171" s="85">
        <v>113.81</v>
      </c>
      <c r="P171" s="83">
        <v>470.68230760400002</v>
      </c>
      <c r="Q171" s="84">
        <f t="shared" si="2"/>
        <v>1.6247333570647273E-3</v>
      </c>
      <c r="R171" s="84">
        <f>P171/'סכום נכסי הקרן'!$C$42</f>
        <v>8.2072247737439364E-5</v>
      </c>
    </row>
    <row r="172" spans="2:18">
      <c r="B172" s="76" t="s">
        <v>3477</v>
      </c>
      <c r="C172" s="86" t="s">
        <v>3100</v>
      </c>
      <c r="D172" s="73" t="s">
        <v>3204</v>
      </c>
      <c r="E172" s="73"/>
      <c r="F172" s="73" t="s">
        <v>305</v>
      </c>
      <c r="G172" s="95">
        <v>40742</v>
      </c>
      <c r="H172" s="73" t="s">
        <v>3090</v>
      </c>
      <c r="I172" s="83">
        <v>5.1099999999995784</v>
      </c>
      <c r="J172" s="86" t="s">
        <v>321</v>
      </c>
      <c r="K172" s="86" t="s">
        <v>134</v>
      </c>
      <c r="L172" s="87">
        <v>0.06</v>
      </c>
      <c r="M172" s="87">
        <v>2.1600000000000192E-2</v>
      </c>
      <c r="N172" s="83">
        <v>1529137.1612700003</v>
      </c>
      <c r="O172" s="85">
        <v>140.91999999999999</v>
      </c>
      <c r="P172" s="83">
        <v>2154.860016481</v>
      </c>
      <c r="Q172" s="84">
        <f t="shared" si="2"/>
        <v>7.4382930737377385E-3</v>
      </c>
      <c r="R172" s="84">
        <f>P172/'סכום נכסי הקרן'!$C$42</f>
        <v>3.7574007404783184E-4</v>
      </c>
    </row>
    <row r="173" spans="2:18">
      <c r="B173" s="76" t="s">
        <v>3477</v>
      </c>
      <c r="C173" s="86" t="s">
        <v>3100</v>
      </c>
      <c r="D173" s="73" t="s">
        <v>3205</v>
      </c>
      <c r="E173" s="73"/>
      <c r="F173" s="73" t="s">
        <v>305</v>
      </c>
      <c r="G173" s="95">
        <v>42201</v>
      </c>
      <c r="H173" s="73" t="s">
        <v>3090</v>
      </c>
      <c r="I173" s="83">
        <v>4.7099999999964988</v>
      </c>
      <c r="J173" s="86" t="s">
        <v>321</v>
      </c>
      <c r="K173" s="86" t="s">
        <v>134</v>
      </c>
      <c r="L173" s="87">
        <v>4.2030000000000005E-2</v>
      </c>
      <c r="M173" s="87">
        <v>3.2999999999984084E-2</v>
      </c>
      <c r="N173" s="83">
        <v>106960.51584700002</v>
      </c>
      <c r="O173" s="85">
        <v>117.48</v>
      </c>
      <c r="P173" s="83">
        <v>125.65720916400002</v>
      </c>
      <c r="Q173" s="84">
        <f t="shared" si="2"/>
        <v>4.3375214233923624E-4</v>
      </c>
      <c r="R173" s="84">
        <f>P173/'סכום נכסי הקרן'!$C$42</f>
        <v>2.1910680375901606E-5</v>
      </c>
    </row>
    <row r="174" spans="2:18">
      <c r="B174" s="76" t="s">
        <v>3497</v>
      </c>
      <c r="C174" s="86" t="s">
        <v>3100</v>
      </c>
      <c r="D174" s="73" t="s">
        <v>3206</v>
      </c>
      <c r="E174" s="73"/>
      <c r="F174" s="73" t="s">
        <v>305</v>
      </c>
      <c r="G174" s="95">
        <v>42521</v>
      </c>
      <c r="H174" s="73" t="s">
        <v>3090</v>
      </c>
      <c r="I174" s="83">
        <v>1.3600000000008632</v>
      </c>
      <c r="J174" s="86" t="s">
        <v>130</v>
      </c>
      <c r="K174" s="86" t="s">
        <v>134</v>
      </c>
      <c r="L174" s="87">
        <v>2.3E-2</v>
      </c>
      <c r="M174" s="87">
        <v>3.9000000000075537E-2</v>
      </c>
      <c r="N174" s="83">
        <v>83585.45165100001</v>
      </c>
      <c r="O174" s="85">
        <v>110.86</v>
      </c>
      <c r="P174" s="83">
        <v>92.662831897000032</v>
      </c>
      <c r="Q174" s="84">
        <f t="shared" si="2"/>
        <v>3.1985989596575588E-4</v>
      </c>
      <c r="R174" s="84">
        <f>P174/'סכום נכסי הקרן'!$C$42</f>
        <v>1.6157494710639629E-5</v>
      </c>
    </row>
    <row r="175" spans="2:18">
      <c r="B175" s="76" t="s">
        <v>3498</v>
      </c>
      <c r="C175" s="86" t="s">
        <v>3100</v>
      </c>
      <c r="D175" s="73" t="s">
        <v>3207</v>
      </c>
      <c r="E175" s="73"/>
      <c r="F175" s="73" t="s">
        <v>464</v>
      </c>
      <c r="G175" s="95">
        <v>44592</v>
      </c>
      <c r="H175" s="73" t="s">
        <v>132</v>
      </c>
      <c r="I175" s="83">
        <v>11.330000000033907</v>
      </c>
      <c r="J175" s="86" t="s">
        <v>536</v>
      </c>
      <c r="K175" s="86" t="s">
        <v>134</v>
      </c>
      <c r="L175" s="87">
        <v>2.7473999999999998E-2</v>
      </c>
      <c r="M175" s="87">
        <v>4.2600000000150261E-2</v>
      </c>
      <c r="N175" s="83">
        <v>172259.78070400003</v>
      </c>
      <c r="O175" s="85">
        <v>85.77</v>
      </c>
      <c r="P175" s="83">
        <v>147.74721680300001</v>
      </c>
      <c r="Q175" s="84">
        <f t="shared" si="2"/>
        <v>5.1000394039724529E-4</v>
      </c>
      <c r="R175" s="84">
        <f>P175/'סכום נכסי הקרן'!$C$42</f>
        <v>2.5762485617315632E-5</v>
      </c>
    </row>
    <row r="176" spans="2:18">
      <c r="B176" s="76" t="s">
        <v>3498</v>
      </c>
      <c r="C176" s="86" t="s">
        <v>3100</v>
      </c>
      <c r="D176" s="73" t="s">
        <v>3208</v>
      </c>
      <c r="E176" s="73"/>
      <c r="F176" s="73" t="s">
        <v>464</v>
      </c>
      <c r="G176" s="95">
        <v>44837</v>
      </c>
      <c r="H176" s="73" t="s">
        <v>132</v>
      </c>
      <c r="I176" s="83">
        <v>11.159999999989875</v>
      </c>
      <c r="J176" s="86" t="s">
        <v>536</v>
      </c>
      <c r="K176" s="86" t="s">
        <v>134</v>
      </c>
      <c r="L176" s="87">
        <v>3.9636999999999999E-2</v>
      </c>
      <c r="M176" s="87">
        <v>3.9099999999982017E-2</v>
      </c>
      <c r="N176" s="83">
        <v>151289.13600500004</v>
      </c>
      <c r="O176" s="85">
        <v>99.24</v>
      </c>
      <c r="P176" s="83">
        <v>150.13933859700003</v>
      </c>
      <c r="Q176" s="84">
        <f t="shared" si="2"/>
        <v>5.1826122988972239E-4</v>
      </c>
      <c r="R176" s="84">
        <f>P176/'סכום נכסי הקרן'!$C$42</f>
        <v>2.6179596711834344E-5</v>
      </c>
    </row>
    <row r="177" spans="2:18">
      <c r="B177" s="76" t="s">
        <v>3498</v>
      </c>
      <c r="C177" s="86" t="s">
        <v>3100</v>
      </c>
      <c r="D177" s="73" t="s">
        <v>3209</v>
      </c>
      <c r="E177" s="73"/>
      <c r="F177" s="73" t="s">
        <v>464</v>
      </c>
      <c r="G177" s="95">
        <v>45076</v>
      </c>
      <c r="H177" s="73" t="s">
        <v>132</v>
      </c>
      <c r="I177" s="83">
        <v>10.980000000008172</v>
      </c>
      <c r="J177" s="86" t="s">
        <v>536</v>
      </c>
      <c r="K177" s="86" t="s">
        <v>134</v>
      </c>
      <c r="L177" s="87">
        <v>4.4936999999999998E-2</v>
      </c>
      <c r="M177" s="87">
        <v>4.1500000000013616E-2</v>
      </c>
      <c r="N177" s="83">
        <v>184040.23610700003</v>
      </c>
      <c r="O177" s="85">
        <v>99.74</v>
      </c>
      <c r="P177" s="83">
        <v>183.56173192500003</v>
      </c>
      <c r="Q177" s="84">
        <f t="shared" si="2"/>
        <v>6.3363093135431533E-4</v>
      </c>
      <c r="R177" s="84">
        <f>P177/'סכום נכסי הקרן'!$C$42</f>
        <v>3.2007414968180559E-5</v>
      </c>
    </row>
    <row r="178" spans="2:18">
      <c r="B178" s="76" t="s">
        <v>3499</v>
      </c>
      <c r="C178" s="86" t="s">
        <v>3091</v>
      </c>
      <c r="D178" s="73" t="s">
        <v>3210</v>
      </c>
      <c r="E178" s="73"/>
      <c r="F178" s="73" t="s">
        <v>464</v>
      </c>
      <c r="G178" s="95">
        <v>42432</v>
      </c>
      <c r="H178" s="73" t="s">
        <v>132</v>
      </c>
      <c r="I178" s="83">
        <v>4.239999999996181</v>
      </c>
      <c r="J178" s="86" t="s">
        <v>536</v>
      </c>
      <c r="K178" s="86" t="s">
        <v>134</v>
      </c>
      <c r="L178" s="87">
        <v>2.5399999999999999E-2</v>
      </c>
      <c r="M178" s="87">
        <v>2.3799999999987789E-2</v>
      </c>
      <c r="N178" s="83">
        <v>554360.98409000004</v>
      </c>
      <c r="O178" s="85">
        <v>115.24</v>
      </c>
      <c r="P178" s="83">
        <v>638.84556373100008</v>
      </c>
      <c r="Q178" s="84">
        <f t="shared" si="2"/>
        <v>2.2052107772868308E-3</v>
      </c>
      <c r="R178" s="84">
        <f>P178/'סכום נכסי הקרן'!$C$42</f>
        <v>1.1139465096828545E-4</v>
      </c>
    </row>
    <row r="179" spans="2:18">
      <c r="B179" s="76" t="s">
        <v>3500</v>
      </c>
      <c r="C179" s="86" t="s">
        <v>3100</v>
      </c>
      <c r="D179" s="73" t="s">
        <v>3211</v>
      </c>
      <c r="E179" s="73"/>
      <c r="F179" s="73" t="s">
        <v>464</v>
      </c>
      <c r="G179" s="95">
        <v>42242</v>
      </c>
      <c r="H179" s="73" t="s">
        <v>132</v>
      </c>
      <c r="I179" s="83">
        <v>2.8999999999988786</v>
      </c>
      <c r="J179" s="86" t="s">
        <v>461</v>
      </c>
      <c r="K179" s="86" t="s">
        <v>134</v>
      </c>
      <c r="L179" s="87">
        <v>2.3599999999999999E-2</v>
      </c>
      <c r="M179" s="87">
        <v>3.2399999999988174E-2</v>
      </c>
      <c r="N179" s="83">
        <v>897745.21165200009</v>
      </c>
      <c r="O179" s="85">
        <v>109.24</v>
      </c>
      <c r="P179" s="83">
        <v>980.69689660900019</v>
      </c>
      <c r="Q179" s="84">
        <f t="shared" si="2"/>
        <v>3.3852365711418545E-3</v>
      </c>
      <c r="R179" s="84">
        <f>P179/'סכום נכסי הקרן'!$C$42</f>
        <v>1.7100281305144986E-4</v>
      </c>
    </row>
    <row r="180" spans="2:18">
      <c r="B180" s="76" t="s">
        <v>3501</v>
      </c>
      <c r="C180" s="86" t="s">
        <v>3091</v>
      </c>
      <c r="D180" s="73">
        <v>7134</v>
      </c>
      <c r="E180" s="73"/>
      <c r="F180" s="73" t="s">
        <v>464</v>
      </c>
      <c r="G180" s="95">
        <v>43705</v>
      </c>
      <c r="H180" s="73" t="s">
        <v>132</v>
      </c>
      <c r="I180" s="83">
        <v>5.1200000000123058</v>
      </c>
      <c r="J180" s="86" t="s">
        <v>536</v>
      </c>
      <c r="K180" s="86" t="s">
        <v>134</v>
      </c>
      <c r="L180" s="87">
        <v>0.04</v>
      </c>
      <c r="M180" s="87">
        <v>3.6700000000066388E-2</v>
      </c>
      <c r="N180" s="83">
        <v>54266.204700000009</v>
      </c>
      <c r="O180" s="85">
        <v>113.81</v>
      </c>
      <c r="P180" s="83">
        <v>61.760364577000004</v>
      </c>
      <c r="Q180" s="84">
        <f t="shared" si="2"/>
        <v>2.1318864731400397E-4</v>
      </c>
      <c r="R180" s="84">
        <f>P180/'סכום נכסי הקרן'!$C$42</f>
        <v>1.0769072599564698E-5</v>
      </c>
    </row>
    <row r="181" spans="2:18">
      <c r="B181" s="76" t="s">
        <v>3501</v>
      </c>
      <c r="C181" s="86" t="s">
        <v>3091</v>
      </c>
      <c r="D181" s="73" t="s">
        <v>3212</v>
      </c>
      <c r="E181" s="73"/>
      <c r="F181" s="73" t="s">
        <v>464</v>
      </c>
      <c r="G181" s="95">
        <v>43256</v>
      </c>
      <c r="H181" s="73" t="s">
        <v>132</v>
      </c>
      <c r="I181" s="83">
        <v>5.1200000000021761</v>
      </c>
      <c r="J181" s="86" t="s">
        <v>536</v>
      </c>
      <c r="K181" s="86" t="s">
        <v>134</v>
      </c>
      <c r="L181" s="87">
        <v>0.04</v>
      </c>
      <c r="M181" s="87">
        <v>3.6000000000011662E-2</v>
      </c>
      <c r="N181" s="83">
        <v>891589.11330500012</v>
      </c>
      <c r="O181" s="85">
        <v>115.45</v>
      </c>
      <c r="P181" s="83">
        <v>1029.3396299480003</v>
      </c>
      <c r="Q181" s="84">
        <f t="shared" si="2"/>
        <v>3.5531448824548213E-3</v>
      </c>
      <c r="R181" s="84">
        <f>P181/'סכום נכסי הקרן'!$C$42</f>
        <v>1.7948458174495979E-4</v>
      </c>
    </row>
    <row r="182" spans="2:18">
      <c r="B182" s="76" t="s">
        <v>3502</v>
      </c>
      <c r="C182" s="86" t="s">
        <v>3100</v>
      </c>
      <c r="D182" s="73" t="s">
        <v>3213</v>
      </c>
      <c r="E182" s="73"/>
      <c r="F182" s="73" t="s">
        <v>464</v>
      </c>
      <c r="G182" s="95">
        <v>44294</v>
      </c>
      <c r="H182" s="73" t="s">
        <v>132</v>
      </c>
      <c r="I182" s="83">
        <v>7.6699999999934407</v>
      </c>
      <c r="J182" s="86" t="s">
        <v>536</v>
      </c>
      <c r="K182" s="86" t="s">
        <v>134</v>
      </c>
      <c r="L182" s="87">
        <v>0.03</v>
      </c>
      <c r="M182" s="87">
        <v>4.2999999999964435E-2</v>
      </c>
      <c r="N182" s="83">
        <v>497341.43802700005</v>
      </c>
      <c r="O182" s="85">
        <v>101.78</v>
      </c>
      <c r="P182" s="83">
        <v>506.19412469600007</v>
      </c>
      <c r="Q182" s="84">
        <f t="shared" si="2"/>
        <v>1.7473154742746572E-3</v>
      </c>
      <c r="R182" s="84">
        <f>P182/'סכום נכסי הקרן'!$C$42</f>
        <v>8.8264396035550783E-5</v>
      </c>
    </row>
    <row r="183" spans="2:18">
      <c r="B183" s="76" t="s">
        <v>3503</v>
      </c>
      <c r="C183" s="86" t="s">
        <v>3100</v>
      </c>
      <c r="D183" s="73" t="s">
        <v>3214</v>
      </c>
      <c r="E183" s="73"/>
      <c r="F183" s="73" t="s">
        <v>464</v>
      </c>
      <c r="G183" s="95">
        <v>42326</v>
      </c>
      <c r="H183" s="73" t="s">
        <v>132</v>
      </c>
      <c r="I183" s="83">
        <v>6.3100000000136554</v>
      </c>
      <c r="J183" s="86" t="s">
        <v>536</v>
      </c>
      <c r="K183" s="86" t="s">
        <v>134</v>
      </c>
      <c r="L183" s="87">
        <v>8.0500000000000002E-2</v>
      </c>
      <c r="M183" s="87">
        <v>7.4300000000191421E-2</v>
      </c>
      <c r="N183" s="83">
        <v>149789.38054700001</v>
      </c>
      <c r="O183" s="85">
        <v>107.06</v>
      </c>
      <c r="P183" s="83">
        <v>160.36510665100005</v>
      </c>
      <c r="Q183" s="84">
        <f t="shared" si="2"/>
        <v>5.5355923491462911E-4</v>
      </c>
      <c r="R183" s="84">
        <f>P183/'סכום נכסי הקרן'!$C$42</f>
        <v>2.7962650282098494E-5</v>
      </c>
    </row>
    <row r="184" spans="2:18">
      <c r="B184" s="76" t="s">
        <v>3503</v>
      </c>
      <c r="C184" s="86" t="s">
        <v>3100</v>
      </c>
      <c r="D184" s="73" t="s">
        <v>3215</v>
      </c>
      <c r="E184" s="73"/>
      <c r="F184" s="73" t="s">
        <v>464</v>
      </c>
      <c r="G184" s="95">
        <v>42606</v>
      </c>
      <c r="H184" s="73" t="s">
        <v>132</v>
      </c>
      <c r="I184" s="83">
        <v>6.3100000000040923</v>
      </c>
      <c r="J184" s="86" t="s">
        <v>536</v>
      </c>
      <c r="K184" s="86" t="s">
        <v>134</v>
      </c>
      <c r="L184" s="87">
        <v>8.0500000000000002E-2</v>
      </c>
      <c r="M184" s="87">
        <v>7.4300000000048633E-2</v>
      </c>
      <c r="N184" s="83">
        <v>630055.74054699996</v>
      </c>
      <c r="O184" s="85">
        <v>107.07</v>
      </c>
      <c r="P184" s="83">
        <v>674.60315210399995</v>
      </c>
      <c r="Q184" s="84">
        <f t="shared" si="2"/>
        <v>2.3286412646011767E-3</v>
      </c>
      <c r="R184" s="84">
        <f>P184/'סכום נכסי הקרן'!$C$42</f>
        <v>1.1762965407766785E-4</v>
      </c>
    </row>
    <row r="185" spans="2:18">
      <c r="B185" s="76" t="s">
        <v>3503</v>
      </c>
      <c r="C185" s="86" t="s">
        <v>3100</v>
      </c>
      <c r="D185" s="73" t="s">
        <v>3216</v>
      </c>
      <c r="E185" s="73"/>
      <c r="F185" s="73" t="s">
        <v>464</v>
      </c>
      <c r="G185" s="95">
        <v>42648</v>
      </c>
      <c r="H185" s="73" t="s">
        <v>132</v>
      </c>
      <c r="I185" s="83">
        <v>6.3100000000039591</v>
      </c>
      <c r="J185" s="86" t="s">
        <v>536</v>
      </c>
      <c r="K185" s="86" t="s">
        <v>134</v>
      </c>
      <c r="L185" s="87">
        <v>8.0500000000000002E-2</v>
      </c>
      <c r="M185" s="87">
        <v>7.4300000000046051E-2</v>
      </c>
      <c r="N185" s="83">
        <v>577953.73420100007</v>
      </c>
      <c r="O185" s="85">
        <v>107.06</v>
      </c>
      <c r="P185" s="83">
        <v>618.75952810500019</v>
      </c>
      <c r="Q185" s="84">
        <f t="shared" si="2"/>
        <v>2.1358764267800576E-3</v>
      </c>
      <c r="R185" s="84">
        <f>P185/'סכום נכסי הקרן'!$C$42</f>
        <v>1.0789227566050772E-4</v>
      </c>
    </row>
    <row r="186" spans="2:18">
      <c r="B186" s="76" t="s">
        <v>3503</v>
      </c>
      <c r="C186" s="86" t="s">
        <v>3100</v>
      </c>
      <c r="D186" s="73" t="s">
        <v>3217</v>
      </c>
      <c r="E186" s="73"/>
      <c r="F186" s="73" t="s">
        <v>464</v>
      </c>
      <c r="G186" s="95">
        <v>42718</v>
      </c>
      <c r="H186" s="73" t="s">
        <v>132</v>
      </c>
      <c r="I186" s="83">
        <v>6.3099999999976628</v>
      </c>
      <c r="J186" s="86" t="s">
        <v>536</v>
      </c>
      <c r="K186" s="86" t="s">
        <v>134</v>
      </c>
      <c r="L186" s="87">
        <v>8.0500000000000002E-2</v>
      </c>
      <c r="M186" s="87">
        <v>7.4299999999987737E-2</v>
      </c>
      <c r="N186" s="83">
        <v>403801.73943199997</v>
      </c>
      <c r="O186" s="85">
        <v>107.06</v>
      </c>
      <c r="P186" s="83">
        <v>432.31172007100008</v>
      </c>
      <c r="Q186" s="84">
        <f t="shared" si="2"/>
        <v>1.4922831406706002E-3</v>
      </c>
      <c r="R186" s="84">
        <f>P186/'סכום נכסי הקרן'!$C$42</f>
        <v>7.5381619441104586E-5</v>
      </c>
    </row>
    <row r="187" spans="2:18">
      <c r="B187" s="76" t="s">
        <v>3503</v>
      </c>
      <c r="C187" s="86" t="s">
        <v>3100</v>
      </c>
      <c r="D187" s="73" t="s">
        <v>3218</v>
      </c>
      <c r="E187" s="73"/>
      <c r="F187" s="73" t="s">
        <v>464</v>
      </c>
      <c r="G187" s="95">
        <v>42900</v>
      </c>
      <c r="H187" s="73" t="s">
        <v>132</v>
      </c>
      <c r="I187" s="83">
        <v>6.3099999999995902</v>
      </c>
      <c r="J187" s="86" t="s">
        <v>536</v>
      </c>
      <c r="K187" s="86" t="s">
        <v>134</v>
      </c>
      <c r="L187" s="87">
        <v>8.0500000000000002E-2</v>
      </c>
      <c r="M187" s="87">
        <v>7.4299999999997465E-2</v>
      </c>
      <c r="N187" s="83">
        <v>478318.50062400004</v>
      </c>
      <c r="O187" s="85">
        <v>107.06</v>
      </c>
      <c r="P187" s="83">
        <v>512.08966219100012</v>
      </c>
      <c r="Q187" s="84">
        <f t="shared" si="2"/>
        <v>1.7676660935165669E-3</v>
      </c>
      <c r="R187" s="84">
        <f>P187/'סכום נכסי הקרן'!$C$42</f>
        <v>8.9292393064583145E-5</v>
      </c>
    </row>
    <row r="188" spans="2:18">
      <c r="B188" s="76" t="s">
        <v>3503</v>
      </c>
      <c r="C188" s="86" t="s">
        <v>3100</v>
      </c>
      <c r="D188" s="73" t="s">
        <v>3219</v>
      </c>
      <c r="E188" s="73"/>
      <c r="F188" s="73" t="s">
        <v>464</v>
      </c>
      <c r="G188" s="95">
        <v>43075</v>
      </c>
      <c r="H188" s="73" t="s">
        <v>132</v>
      </c>
      <c r="I188" s="83">
        <v>6.3100000000066725</v>
      </c>
      <c r="J188" s="86" t="s">
        <v>536</v>
      </c>
      <c r="K188" s="86" t="s">
        <v>134</v>
      </c>
      <c r="L188" s="87">
        <v>8.0500000000000002E-2</v>
      </c>
      <c r="M188" s="87">
        <v>7.4300000000074279E-2</v>
      </c>
      <c r="N188" s="83">
        <v>296799.339225</v>
      </c>
      <c r="O188" s="85">
        <v>107.06</v>
      </c>
      <c r="P188" s="83">
        <v>317.75452624800005</v>
      </c>
      <c r="Q188" s="84">
        <f t="shared" si="2"/>
        <v>1.0968467898899155E-3</v>
      </c>
      <c r="R188" s="84">
        <f>P188/'סכום נכסי הקרן'!$C$42</f>
        <v>5.5406433971721512E-5</v>
      </c>
    </row>
    <row r="189" spans="2:18">
      <c r="B189" s="76" t="s">
        <v>3503</v>
      </c>
      <c r="C189" s="86" t="s">
        <v>3100</v>
      </c>
      <c r="D189" s="73" t="s">
        <v>3220</v>
      </c>
      <c r="E189" s="73"/>
      <c r="F189" s="73" t="s">
        <v>464</v>
      </c>
      <c r="G189" s="95">
        <v>43292</v>
      </c>
      <c r="H189" s="73" t="s">
        <v>132</v>
      </c>
      <c r="I189" s="83">
        <v>6.3099999999961804</v>
      </c>
      <c r="J189" s="86" t="s">
        <v>536</v>
      </c>
      <c r="K189" s="86" t="s">
        <v>134</v>
      </c>
      <c r="L189" s="87">
        <v>8.0500000000000002E-2</v>
      </c>
      <c r="M189" s="87">
        <v>7.4299999999960425E-2</v>
      </c>
      <c r="N189" s="83">
        <v>809304.32788900007</v>
      </c>
      <c r="O189" s="85">
        <v>107.06</v>
      </c>
      <c r="P189" s="83">
        <v>866.44438120100006</v>
      </c>
      <c r="Q189" s="84">
        <f t="shared" si="2"/>
        <v>2.9908519301365976E-3</v>
      </c>
      <c r="R189" s="84">
        <f>P189/'סכום נכסי הקרן'!$C$42</f>
        <v>1.5108075395191785E-4</v>
      </c>
    </row>
    <row r="190" spans="2:18">
      <c r="B190" s="76" t="s">
        <v>3504</v>
      </c>
      <c r="C190" s="86" t="s">
        <v>3100</v>
      </c>
      <c r="D190" s="73" t="s">
        <v>3221</v>
      </c>
      <c r="E190" s="73"/>
      <c r="F190" s="73" t="s">
        <v>453</v>
      </c>
      <c r="G190" s="95">
        <v>44376</v>
      </c>
      <c r="H190" s="73" t="s">
        <v>318</v>
      </c>
      <c r="I190" s="83">
        <v>4.4799999999999613</v>
      </c>
      <c r="J190" s="86" t="s">
        <v>130</v>
      </c>
      <c r="K190" s="86" t="s">
        <v>134</v>
      </c>
      <c r="L190" s="87">
        <v>7.400000000000001E-2</v>
      </c>
      <c r="M190" s="87">
        <v>7.8299999999999384E-2</v>
      </c>
      <c r="N190" s="83">
        <v>10398935.019755002</v>
      </c>
      <c r="O190" s="85">
        <v>99.06</v>
      </c>
      <c r="P190" s="83">
        <v>10301.185443655</v>
      </c>
      <c r="Q190" s="84">
        <f t="shared" si="2"/>
        <v>3.5558335924742238E-2</v>
      </c>
      <c r="R190" s="84">
        <f>P190/'סכום נכסי הקרן'!$C$42</f>
        <v>1.7962040001559911E-3</v>
      </c>
    </row>
    <row r="191" spans="2:18">
      <c r="B191" s="76" t="s">
        <v>3504</v>
      </c>
      <c r="C191" s="86" t="s">
        <v>3100</v>
      </c>
      <c r="D191" s="73" t="s">
        <v>3222</v>
      </c>
      <c r="E191" s="73"/>
      <c r="F191" s="73" t="s">
        <v>453</v>
      </c>
      <c r="G191" s="95">
        <v>44431</v>
      </c>
      <c r="H191" s="73" t="s">
        <v>318</v>
      </c>
      <c r="I191" s="83">
        <v>4.4799999999997304</v>
      </c>
      <c r="J191" s="86" t="s">
        <v>130</v>
      </c>
      <c r="K191" s="86" t="s">
        <v>134</v>
      </c>
      <c r="L191" s="87">
        <v>7.400000000000001E-2</v>
      </c>
      <c r="M191" s="87">
        <v>7.8100000000001071E-2</v>
      </c>
      <c r="N191" s="83">
        <v>1794932.5540580002</v>
      </c>
      <c r="O191" s="85">
        <v>99.11</v>
      </c>
      <c r="P191" s="83">
        <v>1778.9577255010001</v>
      </c>
      <c r="Q191" s="84">
        <f t="shared" si="2"/>
        <v>6.1407278555734449E-3</v>
      </c>
      <c r="R191" s="84">
        <f>P191/'סכום נכסי הקרן'!$C$42</f>
        <v>3.1019449170497981E-4</v>
      </c>
    </row>
    <row r="192" spans="2:18">
      <c r="B192" s="76" t="s">
        <v>3504</v>
      </c>
      <c r="C192" s="86" t="s">
        <v>3100</v>
      </c>
      <c r="D192" s="73" t="s">
        <v>3223</v>
      </c>
      <c r="E192" s="73"/>
      <c r="F192" s="73" t="s">
        <v>453</v>
      </c>
      <c r="G192" s="95">
        <v>44859</v>
      </c>
      <c r="H192" s="73" t="s">
        <v>318</v>
      </c>
      <c r="I192" s="83">
        <v>4.4900000000000491</v>
      </c>
      <c r="J192" s="86" t="s">
        <v>130</v>
      </c>
      <c r="K192" s="86" t="s">
        <v>134</v>
      </c>
      <c r="L192" s="87">
        <v>7.400000000000001E-2</v>
      </c>
      <c r="M192" s="87">
        <v>7.2099999999999692E-2</v>
      </c>
      <c r="N192" s="83">
        <v>5463093.2025970006</v>
      </c>
      <c r="O192" s="85">
        <v>101.65</v>
      </c>
      <c r="P192" s="83">
        <v>5553.2344572770007</v>
      </c>
      <c r="Q192" s="84">
        <f t="shared" si="2"/>
        <v>1.9169034222399788E-2</v>
      </c>
      <c r="R192" s="84">
        <f>P192/'סכום נכסי הקרן'!$C$42</f>
        <v>9.6831010377635318E-4</v>
      </c>
    </row>
    <row r="193" spans="2:18">
      <c r="B193" s="76" t="s">
        <v>3505</v>
      </c>
      <c r="C193" s="86" t="s">
        <v>3100</v>
      </c>
      <c r="D193" s="73" t="s">
        <v>3224</v>
      </c>
      <c r="E193" s="73"/>
      <c r="F193" s="73" t="s">
        <v>453</v>
      </c>
      <c r="G193" s="95">
        <v>42516</v>
      </c>
      <c r="H193" s="73" t="s">
        <v>318</v>
      </c>
      <c r="I193" s="83">
        <v>3.4499999999993696</v>
      </c>
      <c r="J193" s="86" t="s">
        <v>328</v>
      </c>
      <c r="K193" s="86" t="s">
        <v>134</v>
      </c>
      <c r="L193" s="87">
        <v>2.3269999999999999E-2</v>
      </c>
      <c r="M193" s="87">
        <v>3.4699999999990606E-2</v>
      </c>
      <c r="N193" s="83">
        <v>655556.70917600009</v>
      </c>
      <c r="O193" s="85">
        <v>108.87</v>
      </c>
      <c r="P193" s="83">
        <v>713.70459956100012</v>
      </c>
      <c r="Q193" s="84">
        <f t="shared" si="2"/>
        <v>2.4636143132298737E-3</v>
      </c>
      <c r="R193" s="84">
        <f>P193/'סכום נכסי הקרן'!$C$42</f>
        <v>1.2444772144654662E-4</v>
      </c>
    </row>
    <row r="194" spans="2:18">
      <c r="B194" s="76" t="s">
        <v>3506</v>
      </c>
      <c r="C194" s="86" t="s">
        <v>3091</v>
      </c>
      <c r="D194" s="73" t="s">
        <v>3225</v>
      </c>
      <c r="E194" s="73"/>
      <c r="F194" s="73" t="s">
        <v>305</v>
      </c>
      <c r="G194" s="95">
        <v>42978</v>
      </c>
      <c r="H194" s="73" t="s">
        <v>3090</v>
      </c>
      <c r="I194" s="83">
        <v>0.80999999999822536</v>
      </c>
      <c r="J194" s="86" t="s">
        <v>130</v>
      </c>
      <c r="K194" s="86" t="s">
        <v>134</v>
      </c>
      <c r="L194" s="87">
        <v>2.76E-2</v>
      </c>
      <c r="M194" s="87">
        <v>6.2899999999964817E-2</v>
      </c>
      <c r="N194" s="83">
        <v>329308.68295500008</v>
      </c>
      <c r="O194" s="85">
        <v>97.53</v>
      </c>
      <c r="P194" s="83">
        <v>321.17475639700007</v>
      </c>
      <c r="Q194" s="84">
        <f t="shared" si="2"/>
        <v>1.1086529740658331E-3</v>
      </c>
      <c r="R194" s="84">
        <f>P194/'סכום נכסי הקרן'!$C$42</f>
        <v>5.6002814952210706E-5</v>
      </c>
    </row>
    <row r="195" spans="2:18">
      <c r="B195" s="76" t="s">
        <v>3507</v>
      </c>
      <c r="C195" s="86" t="s">
        <v>3100</v>
      </c>
      <c r="D195" s="73" t="s">
        <v>3226</v>
      </c>
      <c r="E195" s="73"/>
      <c r="F195" s="73" t="s">
        <v>464</v>
      </c>
      <c r="G195" s="95">
        <v>42794</v>
      </c>
      <c r="H195" s="73" t="s">
        <v>132</v>
      </c>
      <c r="I195" s="83">
        <v>5.0000000000012053</v>
      </c>
      <c r="J195" s="86" t="s">
        <v>536</v>
      </c>
      <c r="K195" s="86" t="s">
        <v>134</v>
      </c>
      <c r="L195" s="87">
        <v>2.8999999999999998E-2</v>
      </c>
      <c r="M195" s="87">
        <v>2.8500000000008442E-2</v>
      </c>
      <c r="N195" s="83">
        <v>1443837.05923</v>
      </c>
      <c r="O195" s="85">
        <v>114.82</v>
      </c>
      <c r="P195" s="83">
        <v>1657.8137414160005</v>
      </c>
      <c r="Q195" s="84">
        <f t="shared" si="2"/>
        <v>5.7225547720076743E-3</v>
      </c>
      <c r="R195" s="84">
        <f>P195/'סכום נכסי הקרן'!$C$42</f>
        <v>2.890707763812896E-4</v>
      </c>
    </row>
    <row r="196" spans="2:18">
      <c r="B196" s="76" t="s">
        <v>3508</v>
      </c>
      <c r="C196" s="86" t="s">
        <v>3100</v>
      </c>
      <c r="D196" s="73" t="s">
        <v>3227</v>
      </c>
      <c r="E196" s="73"/>
      <c r="F196" s="73" t="s">
        <v>464</v>
      </c>
      <c r="G196" s="95">
        <v>44728</v>
      </c>
      <c r="H196" s="73" t="s">
        <v>132</v>
      </c>
      <c r="I196" s="83">
        <v>9.6200000000226904</v>
      </c>
      <c r="J196" s="86" t="s">
        <v>536</v>
      </c>
      <c r="K196" s="86" t="s">
        <v>134</v>
      </c>
      <c r="L196" s="87">
        <v>2.6314999999999998E-2</v>
      </c>
      <c r="M196" s="87">
        <v>3.2000000000066094E-2</v>
      </c>
      <c r="N196" s="83">
        <v>181496.89066100004</v>
      </c>
      <c r="O196" s="85">
        <v>100.05</v>
      </c>
      <c r="P196" s="83">
        <v>181.587632824</v>
      </c>
      <c r="Q196" s="84">
        <f t="shared" si="2"/>
        <v>6.2681660116231512E-4</v>
      </c>
      <c r="R196" s="84">
        <f>P196/'סכום נכסי הקרן'!$C$42</f>
        <v>3.1663193934464026E-5</v>
      </c>
    </row>
    <row r="197" spans="2:18">
      <c r="B197" s="76" t="s">
        <v>3508</v>
      </c>
      <c r="C197" s="86" t="s">
        <v>3100</v>
      </c>
      <c r="D197" s="73" t="s">
        <v>3228</v>
      </c>
      <c r="E197" s="73"/>
      <c r="F197" s="73" t="s">
        <v>464</v>
      </c>
      <c r="G197" s="95">
        <v>44923</v>
      </c>
      <c r="H197" s="73" t="s">
        <v>132</v>
      </c>
      <c r="I197" s="83">
        <v>9.3499999999301036</v>
      </c>
      <c r="J197" s="86" t="s">
        <v>536</v>
      </c>
      <c r="K197" s="86" t="s">
        <v>134</v>
      </c>
      <c r="L197" s="87">
        <v>3.0750000000000003E-2</v>
      </c>
      <c r="M197" s="87">
        <v>3.6599999999658295E-2</v>
      </c>
      <c r="N197" s="83">
        <v>59067.061288000012</v>
      </c>
      <c r="O197" s="85">
        <v>98.1</v>
      </c>
      <c r="P197" s="83">
        <v>57.944789403000009</v>
      </c>
      <c r="Q197" s="84">
        <f t="shared" si="2"/>
        <v>2.0001778416186376E-4</v>
      </c>
      <c r="R197" s="84">
        <f>P197/'סכום נכסי הקרן'!$C$42</f>
        <v>1.0103755833070011E-5</v>
      </c>
    </row>
    <row r="198" spans="2:18">
      <c r="B198" s="76" t="s">
        <v>3497</v>
      </c>
      <c r="C198" s="86" t="s">
        <v>3100</v>
      </c>
      <c r="D198" s="73" t="s">
        <v>3229</v>
      </c>
      <c r="E198" s="73"/>
      <c r="F198" s="73" t="s">
        <v>305</v>
      </c>
      <c r="G198" s="95">
        <v>42474</v>
      </c>
      <c r="H198" s="73" t="s">
        <v>3090</v>
      </c>
      <c r="I198" s="83">
        <v>0.36000000000018917</v>
      </c>
      <c r="J198" s="86" t="s">
        <v>130</v>
      </c>
      <c r="K198" s="86" t="s">
        <v>134</v>
      </c>
      <c r="L198" s="87">
        <v>6.8499999999999991E-2</v>
      </c>
      <c r="M198" s="87">
        <v>6.4400000000007562E-2</v>
      </c>
      <c r="N198" s="83">
        <v>210471.97559700004</v>
      </c>
      <c r="O198" s="85">
        <v>100.49</v>
      </c>
      <c r="P198" s="83">
        <v>211.50323233600002</v>
      </c>
      <c r="Q198" s="84">
        <f t="shared" si="2"/>
        <v>7.3008131206924929E-4</v>
      </c>
      <c r="R198" s="84">
        <f>P198/'סכום נכסי הקרן'!$C$42</f>
        <v>3.6879537218878612E-5</v>
      </c>
    </row>
    <row r="199" spans="2:18">
      <c r="B199" s="76" t="s">
        <v>3497</v>
      </c>
      <c r="C199" s="86" t="s">
        <v>3100</v>
      </c>
      <c r="D199" s="73" t="s">
        <v>3230</v>
      </c>
      <c r="E199" s="73"/>
      <c r="F199" s="73" t="s">
        <v>305</v>
      </c>
      <c r="G199" s="95">
        <v>42562</v>
      </c>
      <c r="H199" s="73" t="s">
        <v>3090</v>
      </c>
      <c r="I199" s="83">
        <v>1.3499999999948293</v>
      </c>
      <c r="J199" s="86" t="s">
        <v>130</v>
      </c>
      <c r="K199" s="86" t="s">
        <v>134</v>
      </c>
      <c r="L199" s="87">
        <v>3.3700000000000001E-2</v>
      </c>
      <c r="M199" s="87">
        <v>6.8299999999922839E-2</v>
      </c>
      <c r="N199" s="83">
        <v>131212.14468500004</v>
      </c>
      <c r="O199" s="85">
        <v>95.81</v>
      </c>
      <c r="P199" s="83">
        <v>125.714350459</v>
      </c>
      <c r="Q199" s="84">
        <f t="shared" si="2"/>
        <v>4.3394938656650481E-4</v>
      </c>
      <c r="R199" s="84">
        <f>P199/'סכום נכסי הקרן'!$C$42</f>
        <v>2.1920644027484666E-5</v>
      </c>
    </row>
    <row r="200" spans="2:18">
      <c r="B200" s="76" t="s">
        <v>3497</v>
      </c>
      <c r="C200" s="86" t="s">
        <v>3100</v>
      </c>
      <c r="D200" s="73" t="s">
        <v>3231</v>
      </c>
      <c r="E200" s="73"/>
      <c r="F200" s="73" t="s">
        <v>305</v>
      </c>
      <c r="G200" s="95">
        <v>42717</v>
      </c>
      <c r="H200" s="73" t="s">
        <v>3090</v>
      </c>
      <c r="I200" s="83">
        <v>1.5300000000309728</v>
      </c>
      <c r="J200" s="86" t="s">
        <v>130</v>
      </c>
      <c r="K200" s="86" t="s">
        <v>134</v>
      </c>
      <c r="L200" s="87">
        <v>3.85E-2</v>
      </c>
      <c r="M200" s="87">
        <v>6.7600000000437269E-2</v>
      </c>
      <c r="N200" s="83">
        <v>28571.775520000003</v>
      </c>
      <c r="O200" s="85">
        <v>96.05</v>
      </c>
      <c r="P200" s="83">
        <v>27.443189455000002</v>
      </c>
      <c r="Q200" s="84">
        <f t="shared" si="2"/>
        <v>9.4730276901120884E-5</v>
      </c>
      <c r="R200" s="84">
        <f>P200/'סכום נכסי הקרן'!$C$42</f>
        <v>4.7852324322995289E-6</v>
      </c>
    </row>
    <row r="201" spans="2:18">
      <c r="B201" s="76" t="s">
        <v>3497</v>
      </c>
      <c r="C201" s="86" t="s">
        <v>3100</v>
      </c>
      <c r="D201" s="73" t="s">
        <v>3232</v>
      </c>
      <c r="E201" s="73"/>
      <c r="F201" s="73" t="s">
        <v>305</v>
      </c>
      <c r="G201" s="95">
        <v>42710</v>
      </c>
      <c r="H201" s="73" t="s">
        <v>3090</v>
      </c>
      <c r="I201" s="83">
        <v>1.530000000001585</v>
      </c>
      <c r="J201" s="86" t="s">
        <v>130</v>
      </c>
      <c r="K201" s="86" t="s">
        <v>134</v>
      </c>
      <c r="L201" s="87">
        <v>3.8399999999999997E-2</v>
      </c>
      <c r="M201" s="87">
        <v>6.759999999987322E-2</v>
      </c>
      <c r="N201" s="83">
        <v>85421.70271100002</v>
      </c>
      <c r="O201" s="85">
        <v>96.03</v>
      </c>
      <c r="P201" s="83">
        <v>82.030460079000008</v>
      </c>
      <c r="Q201" s="84">
        <f t="shared" si="2"/>
        <v>2.8315834827989433E-4</v>
      </c>
      <c r="R201" s="84">
        <f>P201/'סכום נכסי הקרן'!$C$42</f>
        <v>1.4303542183030218E-5</v>
      </c>
    </row>
    <row r="202" spans="2:18">
      <c r="B202" s="76" t="s">
        <v>3497</v>
      </c>
      <c r="C202" s="86" t="s">
        <v>3100</v>
      </c>
      <c r="D202" s="73" t="s">
        <v>3233</v>
      </c>
      <c r="E202" s="73"/>
      <c r="F202" s="73" t="s">
        <v>305</v>
      </c>
      <c r="G202" s="95">
        <v>42474</v>
      </c>
      <c r="H202" s="73" t="s">
        <v>3090</v>
      </c>
      <c r="I202" s="83">
        <v>0.35999999999737492</v>
      </c>
      <c r="J202" s="86" t="s">
        <v>130</v>
      </c>
      <c r="K202" s="86" t="s">
        <v>134</v>
      </c>
      <c r="L202" s="87">
        <v>3.1800000000000002E-2</v>
      </c>
      <c r="M202" s="87">
        <v>7.1099999999903449E-2</v>
      </c>
      <c r="N202" s="83">
        <v>215874.58857600004</v>
      </c>
      <c r="O202" s="85">
        <v>98.82</v>
      </c>
      <c r="P202" s="83">
        <v>213.32726254600004</v>
      </c>
      <c r="Q202" s="84">
        <f t="shared" si="2"/>
        <v>7.363776242071896E-4</v>
      </c>
      <c r="R202" s="84">
        <f>P202/'סכום נכסי הקרן'!$C$42</f>
        <v>3.7197590939737068E-5</v>
      </c>
    </row>
    <row r="203" spans="2:18">
      <c r="B203" s="76" t="s">
        <v>3509</v>
      </c>
      <c r="C203" s="86" t="s">
        <v>3091</v>
      </c>
      <c r="D203" s="73">
        <v>7355</v>
      </c>
      <c r="E203" s="73"/>
      <c r="F203" s="73" t="s">
        <v>305</v>
      </c>
      <c r="G203" s="95">
        <v>43842</v>
      </c>
      <c r="H203" s="73" t="s">
        <v>3090</v>
      </c>
      <c r="I203" s="83">
        <v>0.16000000000184925</v>
      </c>
      <c r="J203" s="86" t="s">
        <v>130</v>
      </c>
      <c r="K203" s="86" t="s">
        <v>134</v>
      </c>
      <c r="L203" s="87">
        <v>2.0838000000000002E-2</v>
      </c>
      <c r="M203" s="87">
        <v>6.5000000000154101E-2</v>
      </c>
      <c r="N203" s="83">
        <v>195081.27500000002</v>
      </c>
      <c r="O203" s="85">
        <v>99.79</v>
      </c>
      <c r="P203" s="83">
        <v>194.67160900400003</v>
      </c>
      <c r="Q203" s="84">
        <f t="shared" ref="Q203:Q246" si="3">IFERROR(P203/$P$10,0)</f>
        <v>6.7198076433407257E-4</v>
      </c>
      <c r="R203" s="84">
        <f>P203/'סכום נכסי הקרן'!$C$42</f>
        <v>3.3944629452833178E-5</v>
      </c>
    </row>
    <row r="204" spans="2:18">
      <c r="B204" s="76" t="s">
        <v>3510</v>
      </c>
      <c r="C204" s="86" t="s">
        <v>3100</v>
      </c>
      <c r="D204" s="73" t="s">
        <v>3234</v>
      </c>
      <c r="E204" s="73"/>
      <c r="F204" s="73" t="s">
        <v>464</v>
      </c>
      <c r="G204" s="95">
        <v>45015</v>
      </c>
      <c r="H204" s="73" t="s">
        <v>132</v>
      </c>
      <c r="I204" s="83">
        <v>5.2199999999991347</v>
      </c>
      <c r="J204" s="86" t="s">
        <v>328</v>
      </c>
      <c r="K204" s="86" t="s">
        <v>134</v>
      </c>
      <c r="L204" s="87">
        <v>4.5499999999999999E-2</v>
      </c>
      <c r="M204" s="87">
        <v>3.8699999999990672E-2</v>
      </c>
      <c r="N204" s="83">
        <v>1395230.2918980003</v>
      </c>
      <c r="O204" s="85">
        <v>106.06</v>
      </c>
      <c r="P204" s="83">
        <v>1479.7812137740002</v>
      </c>
      <c r="Q204" s="84">
        <f t="shared" si="3"/>
        <v>5.1080099258779032E-3</v>
      </c>
      <c r="R204" s="84">
        <f>P204/'סכום נכסי הקרן'!$C$42</f>
        <v>2.5802748140736864E-4</v>
      </c>
    </row>
    <row r="205" spans="2:18">
      <c r="B205" s="76" t="s">
        <v>3508</v>
      </c>
      <c r="C205" s="86" t="s">
        <v>3100</v>
      </c>
      <c r="D205" s="73" t="s">
        <v>3235</v>
      </c>
      <c r="E205" s="73"/>
      <c r="F205" s="73" t="s">
        <v>464</v>
      </c>
      <c r="G205" s="95">
        <v>44143</v>
      </c>
      <c r="H205" s="73" t="s">
        <v>132</v>
      </c>
      <c r="I205" s="83">
        <v>6.7900000000039942</v>
      </c>
      <c r="J205" s="86" t="s">
        <v>536</v>
      </c>
      <c r="K205" s="86" t="s">
        <v>134</v>
      </c>
      <c r="L205" s="87">
        <v>2.5243000000000002E-2</v>
      </c>
      <c r="M205" s="87">
        <v>3.2900000000005709E-2</v>
      </c>
      <c r="N205" s="83">
        <v>413346.29057900014</v>
      </c>
      <c r="O205" s="85">
        <v>106</v>
      </c>
      <c r="P205" s="83">
        <v>438.14705187500005</v>
      </c>
      <c r="Q205" s="84">
        <f t="shared" si="3"/>
        <v>1.512425937793699E-3</v>
      </c>
      <c r="R205" s="84">
        <f>P205/'סכום נכסי הקרן'!$C$42</f>
        <v>7.6399118483900505E-5</v>
      </c>
    </row>
    <row r="206" spans="2:18">
      <c r="B206" s="76" t="s">
        <v>3508</v>
      </c>
      <c r="C206" s="86" t="s">
        <v>3100</v>
      </c>
      <c r="D206" s="73" t="s">
        <v>3236</v>
      </c>
      <c r="E206" s="73"/>
      <c r="F206" s="73" t="s">
        <v>464</v>
      </c>
      <c r="G206" s="95">
        <v>43779</v>
      </c>
      <c r="H206" s="73" t="s">
        <v>132</v>
      </c>
      <c r="I206" s="83">
        <v>7.0899999999788585</v>
      </c>
      <c r="J206" s="86" t="s">
        <v>536</v>
      </c>
      <c r="K206" s="86" t="s">
        <v>134</v>
      </c>
      <c r="L206" s="87">
        <v>2.5243000000000002E-2</v>
      </c>
      <c r="M206" s="87">
        <v>3.6299999999929528E-2</v>
      </c>
      <c r="N206" s="83">
        <v>131436.22350200004</v>
      </c>
      <c r="O206" s="85">
        <v>102.57</v>
      </c>
      <c r="P206" s="83">
        <v>134.81412836500004</v>
      </c>
      <c r="Q206" s="84">
        <f t="shared" si="3"/>
        <v>4.6536062184539219E-4</v>
      </c>
      <c r="R206" s="84">
        <f>P206/'סכום נכסי הקרן'!$C$42</f>
        <v>2.3507360193763966E-5</v>
      </c>
    </row>
    <row r="207" spans="2:18">
      <c r="B207" s="76" t="s">
        <v>3508</v>
      </c>
      <c r="C207" s="86" t="s">
        <v>3100</v>
      </c>
      <c r="D207" s="73" t="s">
        <v>3237</v>
      </c>
      <c r="E207" s="73"/>
      <c r="F207" s="73" t="s">
        <v>464</v>
      </c>
      <c r="G207" s="95">
        <v>43835</v>
      </c>
      <c r="H207" s="73" t="s">
        <v>132</v>
      </c>
      <c r="I207" s="83">
        <v>7.0799999999722179</v>
      </c>
      <c r="J207" s="86" t="s">
        <v>536</v>
      </c>
      <c r="K207" s="86" t="s">
        <v>134</v>
      </c>
      <c r="L207" s="87">
        <v>2.5243000000000002E-2</v>
      </c>
      <c r="M207" s="87">
        <v>3.6699999999943896E-2</v>
      </c>
      <c r="N207" s="83">
        <v>73191.474216000002</v>
      </c>
      <c r="O207" s="85">
        <v>102.29</v>
      </c>
      <c r="P207" s="83">
        <v>74.86755572600002</v>
      </c>
      <c r="Q207" s="84">
        <f t="shared" si="3"/>
        <v>2.5843294550232808E-4</v>
      </c>
      <c r="R207" s="84">
        <f>P207/'סכום נכסי הקרן'!$C$42</f>
        <v>1.3054556081191022E-5</v>
      </c>
    </row>
    <row r="208" spans="2:18">
      <c r="B208" s="76" t="s">
        <v>3508</v>
      </c>
      <c r="C208" s="86" t="s">
        <v>3100</v>
      </c>
      <c r="D208" s="73" t="s">
        <v>3238</v>
      </c>
      <c r="E208" s="73"/>
      <c r="F208" s="73" t="s">
        <v>464</v>
      </c>
      <c r="G208" s="95">
        <v>43227</v>
      </c>
      <c r="H208" s="73" t="s">
        <v>132</v>
      </c>
      <c r="I208" s="83">
        <v>7.1199999999897994</v>
      </c>
      <c r="J208" s="86" t="s">
        <v>536</v>
      </c>
      <c r="K208" s="86" t="s">
        <v>134</v>
      </c>
      <c r="L208" s="87">
        <v>2.7806000000000001E-2</v>
      </c>
      <c r="M208" s="87">
        <v>3.2499999999893739E-2</v>
      </c>
      <c r="N208" s="83">
        <v>43232.107361000009</v>
      </c>
      <c r="O208" s="85">
        <v>108.83</v>
      </c>
      <c r="P208" s="83">
        <v>47.049505453999998</v>
      </c>
      <c r="Q208" s="84">
        <f t="shared" si="3"/>
        <v>1.6240869841410409E-4</v>
      </c>
      <c r="R208" s="84">
        <f>P208/'סכום נכסי הקרן'!$C$42</f>
        <v>8.2039596669808554E-6</v>
      </c>
    </row>
    <row r="209" spans="2:18">
      <c r="B209" s="76" t="s">
        <v>3508</v>
      </c>
      <c r="C209" s="86" t="s">
        <v>3100</v>
      </c>
      <c r="D209" s="73" t="s">
        <v>3239</v>
      </c>
      <c r="E209" s="73"/>
      <c r="F209" s="73" t="s">
        <v>464</v>
      </c>
      <c r="G209" s="95">
        <v>43279</v>
      </c>
      <c r="H209" s="73" t="s">
        <v>132</v>
      </c>
      <c r="I209" s="83">
        <v>7.1399999999439023</v>
      </c>
      <c r="J209" s="86" t="s">
        <v>536</v>
      </c>
      <c r="K209" s="86" t="s">
        <v>134</v>
      </c>
      <c r="L209" s="87">
        <v>2.7797000000000002E-2</v>
      </c>
      <c r="M209" s="87">
        <v>3.1599999999723155E-2</v>
      </c>
      <c r="N209" s="83">
        <v>50561.280669000007</v>
      </c>
      <c r="O209" s="85">
        <v>108.59</v>
      </c>
      <c r="P209" s="83">
        <v>54.904494872000008</v>
      </c>
      <c r="Q209" s="84">
        <f t="shared" si="3"/>
        <v>1.8952308771796628E-4</v>
      </c>
      <c r="R209" s="84">
        <f>P209/'סכום נכסי הקרן'!$C$42</f>
        <v>9.5736237207898394E-6</v>
      </c>
    </row>
    <row r="210" spans="2:18">
      <c r="B210" s="76" t="s">
        <v>3508</v>
      </c>
      <c r="C210" s="86" t="s">
        <v>3100</v>
      </c>
      <c r="D210" s="73" t="s">
        <v>3240</v>
      </c>
      <c r="E210" s="73"/>
      <c r="F210" s="73" t="s">
        <v>464</v>
      </c>
      <c r="G210" s="95">
        <v>43321</v>
      </c>
      <c r="H210" s="73" t="s">
        <v>132</v>
      </c>
      <c r="I210" s="83">
        <v>7.1299999999950581</v>
      </c>
      <c r="J210" s="86" t="s">
        <v>536</v>
      </c>
      <c r="K210" s="86" t="s">
        <v>134</v>
      </c>
      <c r="L210" s="87">
        <v>2.8528999999999999E-2</v>
      </c>
      <c r="M210" s="87">
        <v>3.1199999999976743E-2</v>
      </c>
      <c r="N210" s="83">
        <v>283237.03186200006</v>
      </c>
      <c r="O210" s="85">
        <v>109.32</v>
      </c>
      <c r="P210" s="83">
        <v>309.63470798100008</v>
      </c>
      <c r="Q210" s="84">
        <f t="shared" si="3"/>
        <v>1.0688182462659692E-3</v>
      </c>
      <c r="R210" s="84">
        <f>P210/'סכום נכסי הקרן'!$C$42</f>
        <v>5.3990592063865311E-5</v>
      </c>
    </row>
    <row r="211" spans="2:18">
      <c r="B211" s="76" t="s">
        <v>3508</v>
      </c>
      <c r="C211" s="86" t="s">
        <v>3100</v>
      </c>
      <c r="D211" s="73" t="s">
        <v>3241</v>
      </c>
      <c r="E211" s="73"/>
      <c r="F211" s="73" t="s">
        <v>464</v>
      </c>
      <c r="G211" s="95">
        <v>43138</v>
      </c>
      <c r="H211" s="73" t="s">
        <v>132</v>
      </c>
      <c r="I211" s="83">
        <v>7.0699999999921266</v>
      </c>
      <c r="J211" s="86" t="s">
        <v>536</v>
      </c>
      <c r="K211" s="86" t="s">
        <v>134</v>
      </c>
      <c r="L211" s="87">
        <v>2.6242999999999999E-2</v>
      </c>
      <c r="M211" s="87">
        <v>3.6699999999977757E-2</v>
      </c>
      <c r="N211" s="83">
        <v>271071.85349900008</v>
      </c>
      <c r="O211" s="85">
        <v>104.49</v>
      </c>
      <c r="P211" s="83">
        <v>283.24298058900007</v>
      </c>
      <c r="Q211" s="84">
        <f t="shared" si="3"/>
        <v>9.7771747797361784E-4</v>
      </c>
      <c r="R211" s="84">
        <f>P211/'סכום נכסי הקרן'!$C$42</f>
        <v>4.9388701672528276E-5</v>
      </c>
    </row>
    <row r="212" spans="2:18">
      <c r="B212" s="76" t="s">
        <v>3508</v>
      </c>
      <c r="C212" s="86" t="s">
        <v>3100</v>
      </c>
      <c r="D212" s="73" t="s">
        <v>3242</v>
      </c>
      <c r="E212" s="73"/>
      <c r="F212" s="73" t="s">
        <v>464</v>
      </c>
      <c r="G212" s="95">
        <v>43417</v>
      </c>
      <c r="H212" s="73" t="s">
        <v>132</v>
      </c>
      <c r="I212" s="83">
        <v>7.0799999999913288</v>
      </c>
      <c r="J212" s="86" t="s">
        <v>536</v>
      </c>
      <c r="K212" s="86" t="s">
        <v>134</v>
      </c>
      <c r="L212" s="87">
        <v>3.0796999999999998E-2</v>
      </c>
      <c r="M212" s="87">
        <v>3.2199999999951573E-2</v>
      </c>
      <c r="N212" s="83">
        <v>322478.21143200004</v>
      </c>
      <c r="O212" s="85">
        <v>110.14</v>
      </c>
      <c r="P212" s="83">
        <v>355.17750607600004</v>
      </c>
      <c r="Q212" s="84">
        <f t="shared" si="3"/>
        <v>1.2260259892459E-3</v>
      </c>
      <c r="R212" s="84">
        <f>P212/'סכום נכסי הקרן'!$C$42</f>
        <v>6.1931829173320784E-5</v>
      </c>
    </row>
    <row r="213" spans="2:18">
      <c r="B213" s="76" t="s">
        <v>3508</v>
      </c>
      <c r="C213" s="86" t="s">
        <v>3100</v>
      </c>
      <c r="D213" s="73" t="s">
        <v>3243</v>
      </c>
      <c r="E213" s="73"/>
      <c r="F213" s="73" t="s">
        <v>464</v>
      </c>
      <c r="G213" s="95">
        <v>43485</v>
      </c>
      <c r="H213" s="73" t="s">
        <v>132</v>
      </c>
      <c r="I213" s="83">
        <v>7.119999999993377</v>
      </c>
      <c r="J213" s="86" t="s">
        <v>536</v>
      </c>
      <c r="K213" s="86" t="s">
        <v>134</v>
      </c>
      <c r="L213" s="87">
        <v>3.0190999999999999E-2</v>
      </c>
      <c r="M213" s="87">
        <v>3.059999999996689E-2</v>
      </c>
      <c r="N213" s="83">
        <v>407515.21582400007</v>
      </c>
      <c r="O213" s="85">
        <v>111.15</v>
      </c>
      <c r="P213" s="83">
        <v>452.95316352500004</v>
      </c>
      <c r="Q213" s="84">
        <f t="shared" si="3"/>
        <v>1.5635346858761077E-3</v>
      </c>
      <c r="R213" s="84">
        <f>P213/'סכום נכסי הקרן'!$C$42</f>
        <v>7.8980840472884532E-5</v>
      </c>
    </row>
    <row r="214" spans="2:18">
      <c r="B214" s="76" t="s">
        <v>3508</v>
      </c>
      <c r="C214" s="86" t="s">
        <v>3100</v>
      </c>
      <c r="D214" s="73" t="s">
        <v>3244</v>
      </c>
      <c r="E214" s="73"/>
      <c r="F214" s="73" t="s">
        <v>464</v>
      </c>
      <c r="G214" s="95">
        <v>43613</v>
      </c>
      <c r="H214" s="73" t="s">
        <v>132</v>
      </c>
      <c r="I214" s="83">
        <v>7.1599999999904309</v>
      </c>
      <c r="J214" s="86" t="s">
        <v>536</v>
      </c>
      <c r="K214" s="86" t="s">
        <v>134</v>
      </c>
      <c r="L214" s="87">
        <v>2.5243000000000002E-2</v>
      </c>
      <c r="M214" s="87">
        <v>3.2699999999954821E-2</v>
      </c>
      <c r="N214" s="83">
        <v>107557.35824400002</v>
      </c>
      <c r="O214" s="85">
        <v>104.95</v>
      </c>
      <c r="P214" s="83">
        <v>112.88144841300002</v>
      </c>
      <c r="Q214" s="84">
        <f t="shared" si="3"/>
        <v>3.8965189824956091E-4</v>
      </c>
      <c r="R214" s="84">
        <f>P214/'סכום נכסי הקרן'!$C$42</f>
        <v>1.9682987971808753E-5</v>
      </c>
    </row>
    <row r="215" spans="2:18">
      <c r="B215" s="76" t="s">
        <v>3508</v>
      </c>
      <c r="C215" s="86" t="s">
        <v>3100</v>
      </c>
      <c r="D215" s="73" t="s">
        <v>3245</v>
      </c>
      <c r="E215" s="73"/>
      <c r="F215" s="73" t="s">
        <v>464</v>
      </c>
      <c r="G215" s="95">
        <v>43657</v>
      </c>
      <c r="H215" s="73" t="s">
        <v>132</v>
      </c>
      <c r="I215" s="83">
        <v>7.0799999999657866</v>
      </c>
      <c r="J215" s="86" t="s">
        <v>536</v>
      </c>
      <c r="K215" s="86" t="s">
        <v>134</v>
      </c>
      <c r="L215" s="87">
        <v>2.5243000000000002E-2</v>
      </c>
      <c r="M215" s="87">
        <v>3.6699999999807546E-2</v>
      </c>
      <c r="N215" s="83">
        <v>106116.60587900001</v>
      </c>
      <c r="O215" s="85">
        <v>101.36</v>
      </c>
      <c r="P215" s="83">
        <v>107.55978412100002</v>
      </c>
      <c r="Q215" s="84">
        <f t="shared" si="3"/>
        <v>3.7128221374978357E-4</v>
      </c>
      <c r="R215" s="84">
        <f>P215/'סכום נכסי הקרן'!$C$42</f>
        <v>1.8755056449649289E-5</v>
      </c>
    </row>
    <row r="216" spans="2:18">
      <c r="B216" s="76" t="s">
        <v>3508</v>
      </c>
      <c r="C216" s="86" t="s">
        <v>3100</v>
      </c>
      <c r="D216" s="73" t="s">
        <v>3246</v>
      </c>
      <c r="E216" s="73"/>
      <c r="F216" s="73" t="s">
        <v>464</v>
      </c>
      <c r="G216" s="95">
        <v>43541</v>
      </c>
      <c r="H216" s="73" t="s">
        <v>132</v>
      </c>
      <c r="I216" s="83">
        <v>7.140000000009513</v>
      </c>
      <c r="J216" s="86" t="s">
        <v>536</v>
      </c>
      <c r="K216" s="86" t="s">
        <v>134</v>
      </c>
      <c r="L216" s="87">
        <v>2.7271E-2</v>
      </c>
      <c r="M216" s="87">
        <v>3.1599999999957717E-2</v>
      </c>
      <c r="N216" s="83">
        <v>34995.25312300001</v>
      </c>
      <c r="O216" s="85">
        <v>108.14</v>
      </c>
      <c r="P216" s="83">
        <v>37.843869626000007</v>
      </c>
      <c r="Q216" s="84">
        <f t="shared" si="3"/>
        <v>1.3063205552544616E-4</v>
      </c>
      <c r="R216" s="84">
        <f>P216/'סכום נכסי הקרן'!$C$42</f>
        <v>6.5987851956856393E-6</v>
      </c>
    </row>
    <row r="217" spans="2:18">
      <c r="B217" s="76" t="s">
        <v>3511</v>
      </c>
      <c r="C217" s="86" t="s">
        <v>3091</v>
      </c>
      <c r="D217" s="73">
        <v>22333</v>
      </c>
      <c r="E217" s="73"/>
      <c r="F217" s="73" t="s">
        <v>453</v>
      </c>
      <c r="G217" s="95">
        <v>41639</v>
      </c>
      <c r="H217" s="73" t="s">
        <v>318</v>
      </c>
      <c r="I217" s="83">
        <v>0.26000000000170759</v>
      </c>
      <c r="J217" s="86" t="s">
        <v>129</v>
      </c>
      <c r="K217" s="86" t="s">
        <v>134</v>
      </c>
      <c r="L217" s="87">
        <v>3.7000000000000005E-2</v>
      </c>
      <c r="M217" s="87">
        <v>6.9699999999975462E-2</v>
      </c>
      <c r="N217" s="83">
        <v>168345.02184800003</v>
      </c>
      <c r="O217" s="85">
        <v>111.32</v>
      </c>
      <c r="P217" s="83">
        <v>187.40167821800003</v>
      </c>
      <c r="Q217" s="84">
        <f t="shared" si="3"/>
        <v>6.4688592040060657E-4</v>
      </c>
      <c r="R217" s="84">
        <f>P217/'סכום נכסי הקרן'!$C$42</f>
        <v>3.2676981294269675E-5</v>
      </c>
    </row>
    <row r="218" spans="2:18">
      <c r="B218" s="76" t="s">
        <v>3511</v>
      </c>
      <c r="C218" s="86" t="s">
        <v>3091</v>
      </c>
      <c r="D218" s="73">
        <v>22334</v>
      </c>
      <c r="E218" s="73"/>
      <c r="F218" s="73" t="s">
        <v>453</v>
      </c>
      <c r="G218" s="95">
        <v>42004</v>
      </c>
      <c r="H218" s="73" t="s">
        <v>318</v>
      </c>
      <c r="I218" s="83">
        <v>0.73000000000183329</v>
      </c>
      <c r="J218" s="86" t="s">
        <v>129</v>
      </c>
      <c r="K218" s="86" t="s">
        <v>134</v>
      </c>
      <c r="L218" s="87">
        <v>3.7000000000000005E-2</v>
      </c>
      <c r="M218" s="87">
        <v>0.10880000000008223</v>
      </c>
      <c r="N218" s="83">
        <v>168345.02226100001</v>
      </c>
      <c r="O218" s="85">
        <v>106.92</v>
      </c>
      <c r="P218" s="83">
        <v>179.99448847900001</v>
      </c>
      <c r="Q218" s="84">
        <f t="shared" si="3"/>
        <v>6.2131727663253429E-4</v>
      </c>
      <c r="R218" s="84">
        <f>P218/'סכום נכסי הקרן'!$C$42</f>
        <v>3.1385399474693625E-5</v>
      </c>
    </row>
    <row r="219" spans="2:18">
      <c r="B219" s="76" t="s">
        <v>3511</v>
      </c>
      <c r="C219" s="86" t="s">
        <v>3091</v>
      </c>
      <c r="D219" s="73" t="s">
        <v>3247</v>
      </c>
      <c r="E219" s="73"/>
      <c r="F219" s="73" t="s">
        <v>453</v>
      </c>
      <c r="G219" s="95">
        <v>42759</v>
      </c>
      <c r="H219" s="73" t="s">
        <v>318</v>
      </c>
      <c r="I219" s="83">
        <v>1.6900000000010773</v>
      </c>
      <c r="J219" s="86" t="s">
        <v>129</v>
      </c>
      <c r="K219" s="86" t="s">
        <v>134</v>
      </c>
      <c r="L219" s="87">
        <v>7.0499999999999993E-2</v>
      </c>
      <c r="M219" s="87">
        <v>7.1700000000016931E-2</v>
      </c>
      <c r="N219" s="83">
        <v>641922.58538300009</v>
      </c>
      <c r="O219" s="85">
        <v>101.29</v>
      </c>
      <c r="P219" s="83">
        <v>650.2013271699999</v>
      </c>
      <c r="Q219" s="84">
        <f t="shared" si="3"/>
        <v>2.2444093776085613E-3</v>
      </c>
      <c r="R219" s="84">
        <f>P219/'סכום נכסי הקרן'!$C$42</f>
        <v>1.1337474033038118E-4</v>
      </c>
    </row>
    <row r="220" spans="2:18">
      <c r="B220" s="76" t="s">
        <v>3511</v>
      </c>
      <c r="C220" s="86" t="s">
        <v>3091</v>
      </c>
      <c r="D220" s="73" t="s">
        <v>3248</v>
      </c>
      <c r="E220" s="73"/>
      <c r="F220" s="73" t="s">
        <v>453</v>
      </c>
      <c r="G220" s="95">
        <v>42759</v>
      </c>
      <c r="H220" s="73" t="s">
        <v>318</v>
      </c>
      <c r="I220" s="83">
        <v>1.7300000000013567</v>
      </c>
      <c r="J220" s="86" t="s">
        <v>129</v>
      </c>
      <c r="K220" s="86" t="s">
        <v>134</v>
      </c>
      <c r="L220" s="87">
        <v>3.8800000000000001E-2</v>
      </c>
      <c r="M220" s="87">
        <v>5.8100000000023154E-2</v>
      </c>
      <c r="N220" s="83">
        <v>641922.58538300009</v>
      </c>
      <c r="O220" s="85">
        <v>97.6</v>
      </c>
      <c r="P220" s="83">
        <v>626.51643965500011</v>
      </c>
      <c r="Q220" s="84">
        <f t="shared" si="3"/>
        <v>2.1626522641962553E-3</v>
      </c>
      <c r="R220" s="84">
        <f>P220/'סכום נכסי הקרן'!$C$42</f>
        <v>1.0924483800696543E-4</v>
      </c>
    </row>
    <row r="221" spans="2:18">
      <c r="B221" s="76" t="s">
        <v>3512</v>
      </c>
      <c r="C221" s="86" t="s">
        <v>3091</v>
      </c>
      <c r="D221" s="73">
        <v>7561</v>
      </c>
      <c r="E221" s="73"/>
      <c r="F221" s="73" t="s">
        <v>493</v>
      </c>
      <c r="G221" s="95">
        <v>43920</v>
      </c>
      <c r="H221" s="73" t="s">
        <v>132</v>
      </c>
      <c r="I221" s="83">
        <v>4.1699999999993391</v>
      </c>
      <c r="J221" s="86" t="s">
        <v>158</v>
      </c>
      <c r="K221" s="86" t="s">
        <v>134</v>
      </c>
      <c r="L221" s="87">
        <v>4.8917999999999996E-2</v>
      </c>
      <c r="M221" s="87">
        <v>5.8699999999995089E-2</v>
      </c>
      <c r="N221" s="83">
        <v>1813651.6040190002</v>
      </c>
      <c r="O221" s="85">
        <v>97.48</v>
      </c>
      <c r="P221" s="83">
        <v>1767.9475612010001</v>
      </c>
      <c r="Q221" s="84">
        <f t="shared" si="3"/>
        <v>6.1027222179788759E-3</v>
      </c>
      <c r="R221" s="84">
        <f>P221/'סכום נכסי הקרן'!$C$42</f>
        <v>3.082746640049343E-4</v>
      </c>
    </row>
    <row r="222" spans="2:18">
      <c r="B222" s="76" t="s">
        <v>3512</v>
      </c>
      <c r="C222" s="86" t="s">
        <v>3091</v>
      </c>
      <c r="D222" s="73">
        <v>8991</v>
      </c>
      <c r="E222" s="73"/>
      <c r="F222" s="73" t="s">
        <v>493</v>
      </c>
      <c r="G222" s="95">
        <v>44636</v>
      </c>
      <c r="H222" s="73" t="s">
        <v>132</v>
      </c>
      <c r="I222" s="83">
        <v>4.4900000000011859</v>
      </c>
      <c r="J222" s="86" t="s">
        <v>158</v>
      </c>
      <c r="K222" s="86" t="s">
        <v>134</v>
      </c>
      <c r="L222" s="87">
        <v>4.2824000000000001E-2</v>
      </c>
      <c r="M222" s="87">
        <v>7.5800000000022336E-2</v>
      </c>
      <c r="N222" s="83">
        <v>1651745.3562320003</v>
      </c>
      <c r="O222" s="85">
        <v>87.81</v>
      </c>
      <c r="P222" s="83">
        <v>1450.3976330720002</v>
      </c>
      <c r="Q222" s="84">
        <f t="shared" si="3"/>
        <v>5.0065816738589031E-3</v>
      </c>
      <c r="R222" s="84">
        <f>P222/'סכום נכסי הקרן'!$C$42</f>
        <v>2.5290390553500648E-4</v>
      </c>
    </row>
    <row r="223" spans="2:18">
      <c r="B223" s="76" t="s">
        <v>3512</v>
      </c>
      <c r="C223" s="86" t="s">
        <v>3091</v>
      </c>
      <c r="D223" s="73">
        <v>9112</v>
      </c>
      <c r="E223" s="73"/>
      <c r="F223" s="73" t="s">
        <v>493</v>
      </c>
      <c r="G223" s="95">
        <v>44722</v>
      </c>
      <c r="H223" s="73" t="s">
        <v>132</v>
      </c>
      <c r="I223" s="83">
        <v>4.4300000000005708</v>
      </c>
      <c r="J223" s="86" t="s">
        <v>158</v>
      </c>
      <c r="K223" s="86" t="s">
        <v>134</v>
      </c>
      <c r="L223" s="87">
        <v>5.2750000000000005E-2</v>
      </c>
      <c r="M223" s="87">
        <v>7.1000000000009639E-2</v>
      </c>
      <c r="N223" s="83">
        <v>2644698.0920900004</v>
      </c>
      <c r="O223" s="85">
        <v>94.02</v>
      </c>
      <c r="P223" s="83">
        <v>2486.5452099060008</v>
      </c>
      <c r="Q223" s="84">
        <f t="shared" si="3"/>
        <v>8.5832266926479661E-3</v>
      </c>
      <c r="R223" s="84">
        <f>P223/'סכום נכסי הקרן'!$C$42</f>
        <v>4.335755799205531E-4</v>
      </c>
    </row>
    <row r="224" spans="2:18">
      <c r="B224" s="76" t="s">
        <v>3512</v>
      </c>
      <c r="C224" s="86" t="s">
        <v>3091</v>
      </c>
      <c r="D224" s="73">
        <v>9247</v>
      </c>
      <c r="E224" s="73"/>
      <c r="F224" s="73" t="s">
        <v>493</v>
      </c>
      <c r="G224" s="95">
        <v>44816</v>
      </c>
      <c r="H224" s="73" t="s">
        <v>132</v>
      </c>
      <c r="I224" s="83">
        <v>4.3599999999997987</v>
      </c>
      <c r="J224" s="86" t="s">
        <v>158</v>
      </c>
      <c r="K224" s="86" t="s">
        <v>134</v>
      </c>
      <c r="L224" s="87">
        <v>5.6036999999999997E-2</v>
      </c>
      <c r="M224" s="87">
        <v>8.2199999999999329E-2</v>
      </c>
      <c r="N224" s="83">
        <v>3270444.0846250001</v>
      </c>
      <c r="O224" s="85">
        <v>91.27</v>
      </c>
      <c r="P224" s="83">
        <v>2984.9344146600001</v>
      </c>
      <c r="Q224" s="84">
        <f t="shared" si="3"/>
        <v>1.0303600610857897E-2</v>
      </c>
      <c r="R224" s="84">
        <f>P224/'סכום נכסי הקרן'!$C$42</f>
        <v>5.2047904245020786E-4</v>
      </c>
    </row>
    <row r="225" spans="2:18">
      <c r="B225" s="76" t="s">
        <v>3512</v>
      </c>
      <c r="C225" s="86" t="s">
        <v>3091</v>
      </c>
      <c r="D225" s="73">
        <v>9486</v>
      </c>
      <c r="E225" s="73"/>
      <c r="F225" s="73" t="s">
        <v>493</v>
      </c>
      <c r="G225" s="95">
        <v>44976</v>
      </c>
      <c r="H225" s="73" t="s">
        <v>132</v>
      </c>
      <c r="I225" s="83">
        <v>4.3800000000006785</v>
      </c>
      <c r="J225" s="86" t="s">
        <v>158</v>
      </c>
      <c r="K225" s="86" t="s">
        <v>134</v>
      </c>
      <c r="L225" s="87">
        <v>6.1999000000000005E-2</v>
      </c>
      <c r="M225" s="87">
        <v>6.7600000000007279E-2</v>
      </c>
      <c r="N225" s="83">
        <v>3199158.1387150004</v>
      </c>
      <c r="O225" s="85">
        <v>99.57</v>
      </c>
      <c r="P225" s="83">
        <v>3185.4017628680008</v>
      </c>
      <c r="Q225" s="84">
        <f t="shared" si="3"/>
        <v>1.0995587503872526E-2</v>
      </c>
      <c r="R225" s="84">
        <f>P225/'סכום נכסי הקרן'!$C$42</f>
        <v>5.554342672368527E-4</v>
      </c>
    </row>
    <row r="226" spans="2:18">
      <c r="B226" s="76" t="s">
        <v>3512</v>
      </c>
      <c r="C226" s="86" t="s">
        <v>3091</v>
      </c>
      <c r="D226" s="73">
        <v>9567</v>
      </c>
      <c r="E226" s="73"/>
      <c r="F226" s="73" t="s">
        <v>493</v>
      </c>
      <c r="G226" s="95">
        <v>45056</v>
      </c>
      <c r="H226" s="73" t="s">
        <v>132</v>
      </c>
      <c r="I226" s="83">
        <v>4.36999999999958</v>
      </c>
      <c r="J226" s="86" t="s">
        <v>158</v>
      </c>
      <c r="K226" s="86" t="s">
        <v>134</v>
      </c>
      <c r="L226" s="87">
        <v>6.3411999999999996E-2</v>
      </c>
      <c r="M226" s="87">
        <v>6.779999999999356E-2</v>
      </c>
      <c r="N226" s="83">
        <v>3472799.1129130004</v>
      </c>
      <c r="O226" s="85">
        <v>100.12</v>
      </c>
      <c r="P226" s="83">
        <v>3476.9663245580005</v>
      </c>
      <c r="Q226" s="84">
        <f t="shared" si="3"/>
        <v>1.2002029984209498E-2</v>
      </c>
      <c r="R226" s="84">
        <f>P226/'סכום נכסי הקרן'!$C$42</f>
        <v>6.062739919341577E-4</v>
      </c>
    </row>
    <row r="227" spans="2:18">
      <c r="B227" s="76" t="s">
        <v>3512</v>
      </c>
      <c r="C227" s="86" t="s">
        <v>3091</v>
      </c>
      <c r="D227" s="73">
        <v>7894</v>
      </c>
      <c r="E227" s="73"/>
      <c r="F227" s="73" t="s">
        <v>493</v>
      </c>
      <c r="G227" s="95">
        <v>44068</v>
      </c>
      <c r="H227" s="73" t="s">
        <v>132</v>
      </c>
      <c r="I227" s="83">
        <v>4.1300000000001456</v>
      </c>
      <c r="J227" s="86" t="s">
        <v>158</v>
      </c>
      <c r="K227" s="86" t="s">
        <v>134</v>
      </c>
      <c r="L227" s="87">
        <v>4.5102999999999997E-2</v>
      </c>
      <c r="M227" s="87">
        <v>6.8899999999999531E-2</v>
      </c>
      <c r="N227" s="83">
        <v>2247700.0777470004</v>
      </c>
      <c r="O227" s="85">
        <v>92.09</v>
      </c>
      <c r="P227" s="83">
        <v>2069.9069555900001</v>
      </c>
      <c r="Q227" s="84">
        <f t="shared" si="3"/>
        <v>7.1450462922366918E-3</v>
      </c>
      <c r="R227" s="84">
        <f>P227/'סכום נכסי הקרן'!$C$42</f>
        <v>3.609269218497128E-4</v>
      </c>
    </row>
    <row r="228" spans="2:18">
      <c r="B228" s="76" t="s">
        <v>3512</v>
      </c>
      <c r="C228" s="86" t="s">
        <v>3091</v>
      </c>
      <c r="D228" s="73">
        <v>8076</v>
      </c>
      <c r="E228" s="73"/>
      <c r="F228" s="73" t="s">
        <v>493</v>
      </c>
      <c r="G228" s="95">
        <v>44160</v>
      </c>
      <c r="H228" s="73" t="s">
        <v>132</v>
      </c>
      <c r="I228" s="83">
        <v>3.9799999999991496</v>
      </c>
      <c r="J228" s="86" t="s">
        <v>158</v>
      </c>
      <c r="K228" s="86" t="s">
        <v>134</v>
      </c>
      <c r="L228" s="87">
        <v>4.5465999999999999E-2</v>
      </c>
      <c r="M228" s="87">
        <v>9.2899999999982524E-2</v>
      </c>
      <c r="N228" s="83">
        <v>2064410.5806190001</v>
      </c>
      <c r="O228" s="85">
        <v>84.31</v>
      </c>
      <c r="P228" s="83">
        <v>1740.5044728760001</v>
      </c>
      <c r="Q228" s="84">
        <f t="shared" si="3"/>
        <v>6.0079922901652002E-3</v>
      </c>
      <c r="R228" s="84">
        <f>P228/'סכום נכסי הקרן'!$C$42</f>
        <v>3.0348944920653833E-4</v>
      </c>
    </row>
    <row r="229" spans="2:18">
      <c r="B229" s="76" t="s">
        <v>3512</v>
      </c>
      <c r="C229" s="86" t="s">
        <v>3091</v>
      </c>
      <c r="D229" s="73">
        <v>9311</v>
      </c>
      <c r="E229" s="73"/>
      <c r="F229" s="73" t="s">
        <v>493</v>
      </c>
      <c r="G229" s="95">
        <v>44880</v>
      </c>
      <c r="H229" s="73" t="s">
        <v>132</v>
      </c>
      <c r="I229" s="83">
        <v>3.7999999999998821</v>
      </c>
      <c r="J229" s="86" t="s">
        <v>158</v>
      </c>
      <c r="K229" s="86" t="s">
        <v>134</v>
      </c>
      <c r="L229" s="87">
        <v>7.2695999999999997E-2</v>
      </c>
      <c r="M229" s="87">
        <v>9.9000000000002308E-2</v>
      </c>
      <c r="N229" s="83">
        <v>1830642.6814790003</v>
      </c>
      <c r="O229" s="85">
        <v>93.07</v>
      </c>
      <c r="P229" s="83">
        <v>1703.7790860040004</v>
      </c>
      <c r="Q229" s="84">
        <f t="shared" si="3"/>
        <v>5.8812210898500908E-3</v>
      </c>
      <c r="R229" s="84">
        <f>P229/'סכום נכסי הקרן'!$C$42</f>
        <v>2.9708569236053435E-4</v>
      </c>
    </row>
    <row r="230" spans="2:18">
      <c r="B230" s="76" t="s">
        <v>3513</v>
      </c>
      <c r="C230" s="86" t="s">
        <v>3091</v>
      </c>
      <c r="D230" s="73">
        <v>8811</v>
      </c>
      <c r="E230" s="73"/>
      <c r="F230" s="73" t="s">
        <v>691</v>
      </c>
      <c r="G230" s="95">
        <v>44550</v>
      </c>
      <c r="H230" s="73" t="s">
        <v>3090</v>
      </c>
      <c r="I230" s="83">
        <v>4.869999999999691</v>
      </c>
      <c r="J230" s="86" t="s">
        <v>321</v>
      </c>
      <c r="K230" s="86" t="s">
        <v>134</v>
      </c>
      <c r="L230" s="87">
        <v>7.85E-2</v>
      </c>
      <c r="M230" s="87">
        <v>7.8899999999995224E-2</v>
      </c>
      <c r="N230" s="83">
        <v>2775228.1511710007</v>
      </c>
      <c r="O230" s="85">
        <v>102.65</v>
      </c>
      <c r="P230" s="83">
        <v>2848.7632437240009</v>
      </c>
      <c r="Q230" s="84">
        <f t="shared" si="3"/>
        <v>9.8335556567220404E-3</v>
      </c>
      <c r="R230" s="84">
        <f>P230/'סכום נכסי הקרן'!$C$42</f>
        <v>4.9673505654887419E-4</v>
      </c>
    </row>
    <row r="231" spans="2:18">
      <c r="B231" s="76" t="s">
        <v>3514</v>
      </c>
      <c r="C231" s="86" t="s">
        <v>3100</v>
      </c>
      <c r="D231" s="73" t="s">
        <v>3249</v>
      </c>
      <c r="E231" s="73"/>
      <c r="F231" s="73" t="s">
        <v>691</v>
      </c>
      <c r="G231" s="95">
        <v>42732</v>
      </c>
      <c r="H231" s="73" t="s">
        <v>3090</v>
      </c>
      <c r="I231" s="83">
        <v>2.0100000000000624</v>
      </c>
      <c r="J231" s="86" t="s">
        <v>130</v>
      </c>
      <c r="K231" s="86" t="s">
        <v>134</v>
      </c>
      <c r="L231" s="87">
        <v>2.1613000000000004E-2</v>
      </c>
      <c r="M231" s="87">
        <v>3.0300000000001878E-2</v>
      </c>
      <c r="N231" s="83">
        <v>432696.22276200005</v>
      </c>
      <c r="O231" s="85">
        <v>110.8</v>
      </c>
      <c r="P231" s="83">
        <v>479.42741729700009</v>
      </c>
      <c r="Q231" s="84">
        <f t="shared" si="3"/>
        <v>1.6549203243670151E-3</v>
      </c>
      <c r="R231" s="84">
        <f>P231/'סכום נכסי הקרן'!$C$42</f>
        <v>8.3597120879301407E-5</v>
      </c>
    </row>
    <row r="232" spans="2:18">
      <c r="B232" s="76" t="s">
        <v>3515</v>
      </c>
      <c r="C232" s="86" t="s">
        <v>3100</v>
      </c>
      <c r="D232" s="73" t="s">
        <v>3250</v>
      </c>
      <c r="E232" s="73"/>
      <c r="F232" s="73" t="s">
        <v>493</v>
      </c>
      <c r="G232" s="95">
        <v>45169</v>
      </c>
      <c r="H232" s="73" t="s">
        <v>132</v>
      </c>
      <c r="I232" s="83">
        <v>2.0700000000007259</v>
      </c>
      <c r="J232" s="86" t="s">
        <v>130</v>
      </c>
      <c r="K232" s="86" t="s">
        <v>134</v>
      </c>
      <c r="L232" s="87">
        <v>6.9500000000000006E-2</v>
      </c>
      <c r="M232" s="87">
        <v>7.250000000001211E-2</v>
      </c>
      <c r="N232" s="83">
        <v>620809.99055600015</v>
      </c>
      <c r="O232" s="85">
        <v>99.83</v>
      </c>
      <c r="P232" s="83">
        <v>619.7546473650001</v>
      </c>
      <c r="Q232" s="84">
        <f t="shared" si="3"/>
        <v>2.1393114474508148E-3</v>
      </c>
      <c r="R232" s="84">
        <f>P232/'סכום נכסי הקרן'!$C$42</f>
        <v>1.0806579328187478E-4</v>
      </c>
    </row>
    <row r="233" spans="2:18">
      <c r="B233" s="76" t="s">
        <v>3515</v>
      </c>
      <c r="C233" s="86" t="s">
        <v>3100</v>
      </c>
      <c r="D233" s="73" t="s">
        <v>3251</v>
      </c>
      <c r="E233" s="73"/>
      <c r="F233" s="73" t="s">
        <v>493</v>
      </c>
      <c r="G233" s="95">
        <v>45195</v>
      </c>
      <c r="H233" s="73" t="s">
        <v>132</v>
      </c>
      <c r="I233" s="83">
        <v>2.0699999999998777</v>
      </c>
      <c r="J233" s="86" t="s">
        <v>130</v>
      </c>
      <c r="K233" s="86" t="s">
        <v>134</v>
      </c>
      <c r="L233" s="87">
        <v>6.9500000000000006E-2</v>
      </c>
      <c r="M233" s="87">
        <v>7.2499999999969408E-2</v>
      </c>
      <c r="N233" s="83">
        <v>327314.06306600006</v>
      </c>
      <c r="O233" s="85">
        <v>99.83</v>
      </c>
      <c r="P233" s="83">
        <v>326.75764757200005</v>
      </c>
      <c r="Q233" s="84">
        <f t="shared" si="3"/>
        <v>1.127924379373288E-3</v>
      </c>
      <c r="R233" s="84">
        <f>P233/'סכום נכסי הקרן'!$C$42</f>
        <v>5.6976296258398359E-5</v>
      </c>
    </row>
    <row r="234" spans="2:18">
      <c r="B234" s="76" t="s">
        <v>3515</v>
      </c>
      <c r="C234" s="86" t="s">
        <v>3100</v>
      </c>
      <c r="D234" s="73" t="s">
        <v>3252</v>
      </c>
      <c r="E234" s="73"/>
      <c r="F234" s="73" t="s">
        <v>493</v>
      </c>
      <c r="G234" s="95">
        <v>45195</v>
      </c>
      <c r="H234" s="73" t="s">
        <v>132</v>
      </c>
      <c r="I234" s="83">
        <v>1.9500000000000521</v>
      </c>
      <c r="J234" s="86" t="s">
        <v>130</v>
      </c>
      <c r="K234" s="86" t="s">
        <v>134</v>
      </c>
      <c r="L234" s="87">
        <v>6.7500000000000004E-2</v>
      </c>
      <c r="M234" s="87">
        <v>7.1700000000002803E-2</v>
      </c>
      <c r="N234" s="83">
        <v>9696071.7152710017</v>
      </c>
      <c r="O234" s="85">
        <v>99.6</v>
      </c>
      <c r="P234" s="83">
        <v>9657.2889553900004</v>
      </c>
      <c r="Q234" s="84">
        <f t="shared" si="3"/>
        <v>3.3335690020955371E-2</v>
      </c>
      <c r="R234" s="84">
        <f>P234/'סכום נכסי הקרן'!$C$42</f>
        <v>1.6839286261969312E-3</v>
      </c>
    </row>
    <row r="235" spans="2:18">
      <c r="B235" s="76" t="s">
        <v>3487</v>
      </c>
      <c r="C235" s="86" t="s">
        <v>3100</v>
      </c>
      <c r="D235" s="73" t="s">
        <v>3253</v>
      </c>
      <c r="E235" s="73"/>
      <c r="F235" s="73" t="s">
        <v>513</v>
      </c>
      <c r="G235" s="95">
        <v>44858</v>
      </c>
      <c r="H235" s="73" t="s">
        <v>132</v>
      </c>
      <c r="I235" s="83">
        <v>5.6400000000305077</v>
      </c>
      <c r="J235" s="86" t="s">
        <v>536</v>
      </c>
      <c r="K235" s="86" t="s">
        <v>134</v>
      </c>
      <c r="L235" s="87">
        <v>3.49E-2</v>
      </c>
      <c r="M235" s="87">
        <v>4.5400000000177972E-2</v>
      </c>
      <c r="N235" s="83">
        <v>63981.620056000007</v>
      </c>
      <c r="O235" s="85">
        <v>98.36</v>
      </c>
      <c r="P235" s="83">
        <v>62.932326972000013</v>
      </c>
      <c r="Q235" s="84">
        <f t="shared" si="3"/>
        <v>2.1723410720408333E-4</v>
      </c>
      <c r="R235" s="84">
        <f>P235/'סכום נכסי הקרן'!$C$42</f>
        <v>1.09734261230932E-5</v>
      </c>
    </row>
    <row r="236" spans="2:18">
      <c r="B236" s="76" t="s">
        <v>3487</v>
      </c>
      <c r="C236" s="86" t="s">
        <v>3100</v>
      </c>
      <c r="D236" s="73" t="s">
        <v>3254</v>
      </c>
      <c r="E236" s="73"/>
      <c r="F236" s="73" t="s">
        <v>513</v>
      </c>
      <c r="G236" s="95">
        <v>44858</v>
      </c>
      <c r="H236" s="73" t="s">
        <v>132</v>
      </c>
      <c r="I236" s="83">
        <v>5.6799999999585413</v>
      </c>
      <c r="J236" s="86" t="s">
        <v>536</v>
      </c>
      <c r="K236" s="86" t="s">
        <v>134</v>
      </c>
      <c r="L236" s="87">
        <v>3.49E-2</v>
      </c>
      <c r="M236" s="87">
        <v>4.5299999999642987E-2</v>
      </c>
      <c r="N236" s="83">
        <v>52973.665638000006</v>
      </c>
      <c r="O236" s="85">
        <v>98.35</v>
      </c>
      <c r="P236" s="83">
        <v>52.099604662000004</v>
      </c>
      <c r="Q236" s="84">
        <f t="shared" si="3"/>
        <v>1.7984097599745222E-4</v>
      </c>
      <c r="R236" s="84">
        <f>P236/'סכום נכסי הקרן'!$C$42</f>
        <v>9.0845387467586575E-6</v>
      </c>
    </row>
    <row r="237" spans="2:18">
      <c r="B237" s="76" t="s">
        <v>3487</v>
      </c>
      <c r="C237" s="86" t="s">
        <v>3100</v>
      </c>
      <c r="D237" s="73" t="s">
        <v>3255</v>
      </c>
      <c r="E237" s="73"/>
      <c r="F237" s="73" t="s">
        <v>513</v>
      </c>
      <c r="G237" s="95">
        <v>44858</v>
      </c>
      <c r="H237" s="73" t="s">
        <v>132</v>
      </c>
      <c r="I237" s="83">
        <v>5.5699999999558134</v>
      </c>
      <c r="J237" s="86" t="s">
        <v>536</v>
      </c>
      <c r="K237" s="86" t="s">
        <v>134</v>
      </c>
      <c r="L237" s="87">
        <v>3.49E-2</v>
      </c>
      <c r="M237" s="87">
        <v>4.549999999966247E-2</v>
      </c>
      <c r="N237" s="83">
        <v>66252.507804000008</v>
      </c>
      <c r="O237" s="85">
        <v>98.38</v>
      </c>
      <c r="P237" s="83">
        <v>65.17922268400001</v>
      </c>
      <c r="Q237" s="84">
        <f t="shared" si="3"/>
        <v>2.2499009538157707E-4</v>
      </c>
      <c r="R237" s="84">
        <f>P237/'סכום נכסי הקרן'!$C$42</f>
        <v>1.1365214338915838E-5</v>
      </c>
    </row>
    <row r="238" spans="2:18">
      <c r="B238" s="76" t="s">
        <v>3487</v>
      </c>
      <c r="C238" s="86" t="s">
        <v>3100</v>
      </c>
      <c r="D238" s="73" t="s">
        <v>3256</v>
      </c>
      <c r="E238" s="73"/>
      <c r="F238" s="73" t="s">
        <v>513</v>
      </c>
      <c r="G238" s="95">
        <v>44858</v>
      </c>
      <c r="H238" s="73" t="s">
        <v>132</v>
      </c>
      <c r="I238" s="83">
        <v>5.5999999999672134</v>
      </c>
      <c r="J238" s="86" t="s">
        <v>536</v>
      </c>
      <c r="K238" s="86" t="s">
        <v>134</v>
      </c>
      <c r="L238" s="87">
        <v>3.49E-2</v>
      </c>
      <c r="M238" s="87">
        <v>4.5399999999767973E-2</v>
      </c>
      <c r="N238" s="83">
        <v>80613.711371000012</v>
      </c>
      <c r="O238" s="85">
        <v>98.37</v>
      </c>
      <c r="P238" s="83">
        <v>79.299715196000008</v>
      </c>
      <c r="Q238" s="84">
        <f t="shared" si="3"/>
        <v>2.7373217646640713E-4</v>
      </c>
      <c r="R238" s="84">
        <f>P238/'סכום נכסי הקרן'!$C$42</f>
        <v>1.3827385831018197E-5</v>
      </c>
    </row>
    <row r="239" spans="2:18">
      <c r="B239" s="76" t="s">
        <v>3487</v>
      </c>
      <c r="C239" s="86" t="s">
        <v>3100</v>
      </c>
      <c r="D239" s="73" t="s">
        <v>3257</v>
      </c>
      <c r="E239" s="73"/>
      <c r="F239" s="73" t="s">
        <v>513</v>
      </c>
      <c r="G239" s="95">
        <v>44858</v>
      </c>
      <c r="H239" s="73" t="s">
        <v>132</v>
      </c>
      <c r="I239" s="83">
        <v>5.7699999999429492</v>
      </c>
      <c r="J239" s="86" t="s">
        <v>536</v>
      </c>
      <c r="K239" s="86" t="s">
        <v>134</v>
      </c>
      <c r="L239" s="87">
        <v>3.49E-2</v>
      </c>
      <c r="M239" s="87">
        <v>4.5199999999694603E-2</v>
      </c>
      <c r="N239" s="83">
        <v>47948.018817000004</v>
      </c>
      <c r="O239" s="85">
        <v>98.34</v>
      </c>
      <c r="P239" s="83">
        <v>47.152085797000005</v>
      </c>
      <c r="Q239" s="84">
        <f t="shared" si="3"/>
        <v>1.6276279225268422E-4</v>
      </c>
      <c r="R239" s="84">
        <f>P239/'סכום נכסי הקרן'!$C$42</f>
        <v>8.2218464649073491E-6</v>
      </c>
    </row>
    <row r="240" spans="2:18">
      <c r="B240" s="76" t="s">
        <v>3516</v>
      </c>
      <c r="C240" s="86" t="s">
        <v>3091</v>
      </c>
      <c r="D240" s="73">
        <v>9637</v>
      </c>
      <c r="E240" s="73"/>
      <c r="F240" s="73" t="s">
        <v>513</v>
      </c>
      <c r="G240" s="95">
        <v>45104</v>
      </c>
      <c r="H240" s="73" t="s">
        <v>132</v>
      </c>
      <c r="I240" s="83">
        <v>2.5199999999986691</v>
      </c>
      <c r="J240" s="86" t="s">
        <v>321</v>
      </c>
      <c r="K240" s="86" t="s">
        <v>134</v>
      </c>
      <c r="L240" s="87">
        <v>5.2159000000000004E-2</v>
      </c>
      <c r="M240" s="87">
        <v>6.0599999999969872E-2</v>
      </c>
      <c r="N240" s="83">
        <v>516319.75000000006</v>
      </c>
      <c r="O240" s="85">
        <v>98.99</v>
      </c>
      <c r="P240" s="83">
        <v>511.10492000900007</v>
      </c>
      <c r="Q240" s="84">
        <f t="shared" si="3"/>
        <v>1.7642668931528466E-3</v>
      </c>
      <c r="R240" s="84">
        <f>P240/'סכום נכסי הקרן'!$C$42</f>
        <v>8.9120684880500281E-5</v>
      </c>
    </row>
    <row r="241" spans="2:18">
      <c r="B241" s="76" t="s">
        <v>3517</v>
      </c>
      <c r="C241" s="86" t="s">
        <v>3091</v>
      </c>
      <c r="D241" s="73">
        <v>9577</v>
      </c>
      <c r="E241" s="73"/>
      <c r="F241" s="73" t="s">
        <v>513</v>
      </c>
      <c r="G241" s="95">
        <v>45063</v>
      </c>
      <c r="H241" s="73" t="s">
        <v>132</v>
      </c>
      <c r="I241" s="83">
        <v>3.5699999999986241</v>
      </c>
      <c r="J241" s="86" t="s">
        <v>321</v>
      </c>
      <c r="K241" s="86" t="s">
        <v>134</v>
      </c>
      <c r="L241" s="87">
        <v>4.4344000000000001E-2</v>
      </c>
      <c r="M241" s="87">
        <v>4.5399999999977576E-2</v>
      </c>
      <c r="N241" s="83">
        <v>774479.62500000012</v>
      </c>
      <c r="O241" s="85">
        <v>101.39</v>
      </c>
      <c r="P241" s="83">
        <v>785.24484294400031</v>
      </c>
      <c r="Q241" s="84">
        <f t="shared" si="3"/>
        <v>2.7105618145892847E-3</v>
      </c>
      <c r="R241" s="84">
        <f>P241/'סכום נכסי הקרן'!$C$42</f>
        <v>1.3692209850145421E-4</v>
      </c>
    </row>
    <row r="242" spans="2:18">
      <c r="B242" s="76" t="s">
        <v>3518</v>
      </c>
      <c r="C242" s="86" t="s">
        <v>3091</v>
      </c>
      <c r="D242" s="73" t="s">
        <v>3258</v>
      </c>
      <c r="E242" s="73"/>
      <c r="F242" s="73" t="s">
        <v>513</v>
      </c>
      <c r="G242" s="95">
        <v>42372</v>
      </c>
      <c r="H242" s="73" t="s">
        <v>132</v>
      </c>
      <c r="I242" s="83">
        <v>9.6199999999957821</v>
      </c>
      <c r="J242" s="86" t="s">
        <v>130</v>
      </c>
      <c r="K242" s="86" t="s">
        <v>134</v>
      </c>
      <c r="L242" s="87">
        <v>6.7000000000000004E-2</v>
      </c>
      <c r="M242" s="87">
        <v>3.3999999999987221E-2</v>
      </c>
      <c r="N242" s="83">
        <v>624925.09152800008</v>
      </c>
      <c r="O242" s="85">
        <v>150.24</v>
      </c>
      <c r="P242" s="83">
        <v>938.8874557580001</v>
      </c>
      <c r="Q242" s="84">
        <f t="shared" si="3"/>
        <v>3.2409158858442981E-3</v>
      </c>
      <c r="R242" s="84">
        <f>P242/'סכום נכסי הקרן'!$C$42</f>
        <v>1.6371255647742533E-4</v>
      </c>
    </row>
    <row r="243" spans="2:18">
      <c r="B243" s="76" t="s">
        <v>3519</v>
      </c>
      <c r="C243" s="86" t="s">
        <v>3100</v>
      </c>
      <c r="D243" s="73" t="s">
        <v>3259</v>
      </c>
      <c r="E243" s="73"/>
      <c r="F243" s="73" t="s">
        <v>529</v>
      </c>
      <c r="G243" s="95">
        <v>44871</v>
      </c>
      <c r="H243" s="73"/>
      <c r="I243" s="83">
        <v>4.9399999999989301</v>
      </c>
      <c r="J243" s="86" t="s">
        <v>321</v>
      </c>
      <c r="K243" s="86" t="s">
        <v>134</v>
      </c>
      <c r="L243" s="87">
        <v>0.05</v>
      </c>
      <c r="M243" s="87">
        <v>6.9899999999982601E-2</v>
      </c>
      <c r="N243" s="83">
        <v>783569.44287300017</v>
      </c>
      <c r="O243" s="85">
        <v>95.35</v>
      </c>
      <c r="P243" s="83">
        <v>747.13352547000011</v>
      </c>
      <c r="Q243" s="84">
        <f t="shared" si="3"/>
        <v>2.5790065643040163E-3</v>
      </c>
      <c r="R243" s="84">
        <f>P243/'סכום נכסי הקרן'!$C$42</f>
        <v>1.3027667878035026E-4</v>
      </c>
    </row>
    <row r="244" spans="2:18">
      <c r="B244" s="76" t="s">
        <v>3519</v>
      </c>
      <c r="C244" s="86" t="s">
        <v>3100</v>
      </c>
      <c r="D244" s="73" t="s">
        <v>3260</v>
      </c>
      <c r="E244" s="73"/>
      <c r="F244" s="73" t="s">
        <v>529</v>
      </c>
      <c r="G244" s="95">
        <v>44969</v>
      </c>
      <c r="H244" s="73"/>
      <c r="I244" s="83">
        <v>4.9399999999958109</v>
      </c>
      <c r="J244" s="86" t="s">
        <v>321</v>
      </c>
      <c r="K244" s="86" t="s">
        <v>134</v>
      </c>
      <c r="L244" s="87">
        <v>0.05</v>
      </c>
      <c r="M244" s="87">
        <v>6.6499999999955095E-2</v>
      </c>
      <c r="N244" s="83">
        <v>556636.81869700016</v>
      </c>
      <c r="O244" s="85">
        <v>96.06</v>
      </c>
      <c r="P244" s="83">
        <v>534.70532359600008</v>
      </c>
      <c r="Q244" s="84">
        <f t="shared" si="3"/>
        <v>1.8457323791686272E-3</v>
      </c>
      <c r="R244" s="84">
        <f>P244/'סכום נכסי הקרן'!$C$42</f>
        <v>9.323585585379598E-5</v>
      </c>
    </row>
    <row r="245" spans="2:18">
      <c r="B245" s="76" t="s">
        <v>3519</v>
      </c>
      <c r="C245" s="86" t="s">
        <v>3100</v>
      </c>
      <c r="D245" s="73" t="s">
        <v>3261</v>
      </c>
      <c r="E245" s="73"/>
      <c r="F245" s="73" t="s">
        <v>529</v>
      </c>
      <c r="G245" s="95">
        <v>45018</v>
      </c>
      <c r="H245" s="73"/>
      <c r="I245" s="83">
        <v>4.9399999999942841</v>
      </c>
      <c r="J245" s="86" t="s">
        <v>321</v>
      </c>
      <c r="K245" s="86" t="s">
        <v>134</v>
      </c>
      <c r="L245" s="87">
        <v>0.05</v>
      </c>
      <c r="M245" s="87">
        <v>4.2999999999968244E-2</v>
      </c>
      <c r="N245" s="83">
        <v>266346.15768100007</v>
      </c>
      <c r="O245" s="85">
        <v>106.41</v>
      </c>
      <c r="P245" s="83">
        <v>283.41894752300004</v>
      </c>
      <c r="Q245" s="84">
        <f t="shared" si="3"/>
        <v>9.7832489266244595E-4</v>
      </c>
      <c r="R245" s="84">
        <f>P245/'סכום נכסי הקרן'!$C$42</f>
        <v>4.9419384792687096E-5</v>
      </c>
    </row>
    <row r="246" spans="2:18">
      <c r="B246" s="76" t="s">
        <v>3519</v>
      </c>
      <c r="C246" s="86" t="s">
        <v>3100</v>
      </c>
      <c r="D246" s="73" t="s">
        <v>3262</v>
      </c>
      <c r="E246" s="73"/>
      <c r="F246" s="73" t="s">
        <v>529</v>
      </c>
      <c r="G246" s="95">
        <v>45109</v>
      </c>
      <c r="H246" s="73"/>
      <c r="I246" s="83">
        <v>4.9400000000028959</v>
      </c>
      <c r="J246" s="86" t="s">
        <v>321</v>
      </c>
      <c r="K246" s="86" t="s">
        <v>134</v>
      </c>
      <c r="L246" s="87">
        <v>0.05</v>
      </c>
      <c r="M246" s="87">
        <v>5.2200000000045502E-2</v>
      </c>
      <c r="N246" s="83">
        <v>240644.94186500003</v>
      </c>
      <c r="O246" s="85">
        <v>100.45</v>
      </c>
      <c r="P246" s="83">
        <v>241.72784674500005</v>
      </c>
      <c r="Q246" s="84">
        <f t="shared" si="3"/>
        <v>8.3441270171654564E-4</v>
      </c>
      <c r="R246" s="84">
        <f>P246/'סכום נכסי הקרן'!$C$42</f>
        <v>4.2149763019740963E-5</v>
      </c>
    </row>
    <row r="247" spans="2:18">
      <c r="B247" s="76" t="s">
        <v>3520</v>
      </c>
      <c r="C247" s="86" t="s">
        <v>3100</v>
      </c>
      <c r="D247" s="73" t="s">
        <v>3263</v>
      </c>
      <c r="E247" s="73"/>
      <c r="F247" s="73" t="s">
        <v>529</v>
      </c>
      <c r="G247" s="95">
        <v>41816</v>
      </c>
      <c r="H247" s="73"/>
      <c r="I247" s="83">
        <v>5.6700000000029034</v>
      </c>
      <c r="J247" s="86" t="s">
        <v>536</v>
      </c>
      <c r="K247" s="86" t="s">
        <v>134</v>
      </c>
      <c r="L247" s="87">
        <v>4.4999999999999998E-2</v>
      </c>
      <c r="M247" s="87">
        <v>8.7100000000029029E-2</v>
      </c>
      <c r="N247" s="83">
        <v>195005.38524300003</v>
      </c>
      <c r="O247" s="85">
        <v>88.35</v>
      </c>
      <c r="P247" s="83">
        <v>172.28726584999998</v>
      </c>
      <c r="Q247" s="84">
        <f t="shared" ref="Q247:Q310" si="4">IFERROR(P247/$P$10,0)</f>
        <v>5.9471295882971653E-4</v>
      </c>
      <c r="R247" s="84">
        <f>P247/'סכום נכסי הקרן'!$C$42</f>
        <v>3.0041501319279904E-5</v>
      </c>
    </row>
    <row r="248" spans="2:18">
      <c r="B248" s="76" t="s">
        <v>3520</v>
      </c>
      <c r="C248" s="86" t="s">
        <v>3100</v>
      </c>
      <c r="D248" s="73" t="s">
        <v>3264</v>
      </c>
      <c r="E248" s="73"/>
      <c r="F248" s="73" t="s">
        <v>529</v>
      </c>
      <c r="G248" s="95">
        <v>42625</v>
      </c>
      <c r="H248" s="73"/>
      <c r="I248" s="83">
        <v>5.6700000000391952</v>
      </c>
      <c r="J248" s="86" t="s">
        <v>536</v>
      </c>
      <c r="K248" s="86" t="s">
        <v>134</v>
      </c>
      <c r="L248" s="87">
        <v>4.4999999999999998E-2</v>
      </c>
      <c r="M248" s="87">
        <v>8.7100000000532987E-2</v>
      </c>
      <c r="N248" s="83">
        <v>54300.92276300001</v>
      </c>
      <c r="O248" s="85">
        <v>88.8</v>
      </c>
      <c r="P248" s="83">
        <v>48.219224233000006</v>
      </c>
      <c r="Q248" s="84">
        <f t="shared" si="4"/>
        <v>1.6644641363714E-4</v>
      </c>
      <c r="R248" s="84">
        <f>P248/'סכום נכסי הקרן'!$C$42</f>
        <v>8.4079219741725523E-6</v>
      </c>
    </row>
    <row r="249" spans="2:18">
      <c r="B249" s="76" t="s">
        <v>3520</v>
      </c>
      <c r="C249" s="86" t="s">
        <v>3100</v>
      </c>
      <c r="D249" s="73" t="s">
        <v>3265</v>
      </c>
      <c r="E249" s="73"/>
      <c r="F249" s="73" t="s">
        <v>529</v>
      </c>
      <c r="G249" s="95">
        <v>42716</v>
      </c>
      <c r="H249" s="73"/>
      <c r="I249" s="83">
        <v>5.6699999999871427</v>
      </c>
      <c r="J249" s="86" t="s">
        <v>536</v>
      </c>
      <c r="K249" s="86" t="s">
        <v>134</v>
      </c>
      <c r="L249" s="87">
        <v>4.4999999999999998E-2</v>
      </c>
      <c r="M249" s="87">
        <v>8.7099999999696337E-2</v>
      </c>
      <c r="N249" s="83">
        <v>41081.838413000005</v>
      </c>
      <c r="O249" s="85">
        <v>88.98</v>
      </c>
      <c r="P249" s="83">
        <v>36.554623341000003</v>
      </c>
      <c r="Q249" s="84">
        <f t="shared" si="4"/>
        <v>1.261817470883727E-4</v>
      </c>
      <c r="R249" s="84">
        <f>P249/'סכום נכסי הקרן'!$C$42</f>
        <v>6.3739810363032222E-6</v>
      </c>
    </row>
    <row r="250" spans="2:18">
      <c r="B250" s="76" t="s">
        <v>3520</v>
      </c>
      <c r="C250" s="86" t="s">
        <v>3100</v>
      </c>
      <c r="D250" s="73" t="s">
        <v>3266</v>
      </c>
      <c r="E250" s="73"/>
      <c r="F250" s="73" t="s">
        <v>529</v>
      </c>
      <c r="G250" s="95">
        <v>42803</v>
      </c>
      <c r="H250" s="73"/>
      <c r="I250" s="83">
        <v>5.670000000008443</v>
      </c>
      <c r="J250" s="86" t="s">
        <v>536</v>
      </c>
      <c r="K250" s="86" t="s">
        <v>134</v>
      </c>
      <c r="L250" s="87">
        <v>4.4999999999999998E-2</v>
      </c>
      <c r="M250" s="87">
        <v>8.7100000000121761E-2</v>
      </c>
      <c r="N250" s="83">
        <v>263283.25381800008</v>
      </c>
      <c r="O250" s="85">
        <v>89.52</v>
      </c>
      <c r="P250" s="83">
        <v>235.69118730300005</v>
      </c>
      <c r="Q250" s="84">
        <f t="shared" si="4"/>
        <v>8.135749480933334E-4</v>
      </c>
      <c r="R250" s="84">
        <f>P250/'סכום נכסי הקרן'!$C$42</f>
        <v>4.1097158744571975E-5</v>
      </c>
    </row>
    <row r="251" spans="2:18">
      <c r="B251" s="76" t="s">
        <v>3520</v>
      </c>
      <c r="C251" s="86" t="s">
        <v>3100</v>
      </c>
      <c r="D251" s="73" t="s">
        <v>3267</v>
      </c>
      <c r="E251" s="73"/>
      <c r="F251" s="73" t="s">
        <v>529</v>
      </c>
      <c r="G251" s="95">
        <v>42898</v>
      </c>
      <c r="H251" s="73"/>
      <c r="I251" s="83">
        <v>5.6699999999739257</v>
      </c>
      <c r="J251" s="86" t="s">
        <v>536</v>
      </c>
      <c r="K251" s="86" t="s">
        <v>134</v>
      </c>
      <c r="L251" s="87">
        <v>4.4999999999999998E-2</v>
      </c>
      <c r="M251" s="87">
        <v>8.7099999999557851E-2</v>
      </c>
      <c r="N251" s="83">
        <v>49516.833246000009</v>
      </c>
      <c r="O251" s="85">
        <v>89.07</v>
      </c>
      <c r="P251" s="83">
        <v>44.104643645000003</v>
      </c>
      <c r="Q251" s="84">
        <f t="shared" si="4"/>
        <v>1.5224342316213157E-4</v>
      </c>
      <c r="R251" s="84">
        <f>P251/'סכום נכסי הקרן'!$C$42</f>
        <v>7.6904680314632653E-6</v>
      </c>
    </row>
    <row r="252" spans="2:18">
      <c r="B252" s="76" t="s">
        <v>3520</v>
      </c>
      <c r="C252" s="86" t="s">
        <v>3100</v>
      </c>
      <c r="D252" s="73" t="s">
        <v>3268</v>
      </c>
      <c r="E252" s="73"/>
      <c r="F252" s="73" t="s">
        <v>529</v>
      </c>
      <c r="G252" s="95">
        <v>42989</v>
      </c>
      <c r="H252" s="73"/>
      <c r="I252" s="83">
        <v>5.6700000000207904</v>
      </c>
      <c r="J252" s="86" t="s">
        <v>536</v>
      </c>
      <c r="K252" s="86" t="s">
        <v>134</v>
      </c>
      <c r="L252" s="87">
        <v>4.4999999999999998E-2</v>
      </c>
      <c r="M252" s="87">
        <v>8.7100000000193564E-2</v>
      </c>
      <c r="N252" s="83">
        <v>62397.443255000006</v>
      </c>
      <c r="O252" s="85">
        <v>89.42</v>
      </c>
      <c r="P252" s="83">
        <v>55.795798552000008</v>
      </c>
      <c r="Q252" s="84">
        <f t="shared" si="4"/>
        <v>1.9259975067464766E-4</v>
      </c>
      <c r="R252" s="84">
        <f>P252/'סכום נכסי הקרן'!$C$42</f>
        <v>9.7290391575982179E-6</v>
      </c>
    </row>
    <row r="253" spans="2:18">
      <c r="B253" s="76" t="s">
        <v>3520</v>
      </c>
      <c r="C253" s="86" t="s">
        <v>3100</v>
      </c>
      <c r="D253" s="73" t="s">
        <v>3269</v>
      </c>
      <c r="E253" s="73"/>
      <c r="F253" s="73" t="s">
        <v>529</v>
      </c>
      <c r="G253" s="95">
        <v>43080</v>
      </c>
      <c r="H253" s="73"/>
      <c r="I253" s="83">
        <v>5.669999999967966</v>
      </c>
      <c r="J253" s="86" t="s">
        <v>536</v>
      </c>
      <c r="K253" s="86" t="s">
        <v>134</v>
      </c>
      <c r="L253" s="87">
        <v>4.4999999999999998E-2</v>
      </c>
      <c r="M253" s="87">
        <v>8.709999999991265E-2</v>
      </c>
      <c r="N253" s="83">
        <v>19332.884545000004</v>
      </c>
      <c r="O253" s="85">
        <v>88.81</v>
      </c>
      <c r="P253" s="83">
        <v>17.169535565</v>
      </c>
      <c r="Q253" s="84">
        <f t="shared" si="4"/>
        <v>5.9266976274864368E-5</v>
      </c>
      <c r="R253" s="84">
        <f>P253/'סכום נכסי הקרן'!$C$42</f>
        <v>2.993829072523823E-6</v>
      </c>
    </row>
    <row r="254" spans="2:18">
      <c r="B254" s="76" t="s">
        <v>3520</v>
      </c>
      <c r="C254" s="86" t="s">
        <v>3100</v>
      </c>
      <c r="D254" s="73" t="s">
        <v>3270</v>
      </c>
      <c r="E254" s="73"/>
      <c r="F254" s="73" t="s">
        <v>529</v>
      </c>
      <c r="G254" s="95">
        <v>43171</v>
      </c>
      <c r="H254" s="73"/>
      <c r="I254" s="83">
        <v>5.5500000001896739</v>
      </c>
      <c r="J254" s="86" t="s">
        <v>536</v>
      </c>
      <c r="K254" s="86" t="s">
        <v>134</v>
      </c>
      <c r="L254" s="87">
        <v>4.4999999999999998E-2</v>
      </c>
      <c r="M254" s="87">
        <v>8.8000000003251519E-2</v>
      </c>
      <c r="N254" s="83">
        <v>14445.247412000002</v>
      </c>
      <c r="O254" s="85">
        <v>89.42</v>
      </c>
      <c r="P254" s="83">
        <v>12.916941261000002</v>
      </c>
      <c r="Q254" s="84">
        <f t="shared" si="4"/>
        <v>4.4587580622743751E-5</v>
      </c>
      <c r="R254" s="84">
        <f>P254/'סכום נכסי הקרן'!$C$42</f>
        <v>2.2523098617818865E-6</v>
      </c>
    </row>
    <row r="255" spans="2:18">
      <c r="B255" s="76" t="s">
        <v>3520</v>
      </c>
      <c r="C255" s="86" t="s">
        <v>3100</v>
      </c>
      <c r="D255" s="73" t="s">
        <v>3271</v>
      </c>
      <c r="E255" s="73"/>
      <c r="F255" s="73" t="s">
        <v>529</v>
      </c>
      <c r="G255" s="95">
        <v>43341</v>
      </c>
      <c r="H255" s="73"/>
      <c r="I255" s="83">
        <v>5.7100000000515339</v>
      </c>
      <c r="J255" s="86" t="s">
        <v>536</v>
      </c>
      <c r="K255" s="86" t="s">
        <v>134</v>
      </c>
      <c r="L255" s="87">
        <v>4.4999999999999998E-2</v>
      </c>
      <c r="M255" s="87">
        <v>8.4500000001126327E-2</v>
      </c>
      <c r="N255" s="83">
        <v>36239.627504000004</v>
      </c>
      <c r="O255" s="85">
        <v>89.42</v>
      </c>
      <c r="P255" s="83">
        <v>32.405477623000003</v>
      </c>
      <c r="Q255" s="84">
        <f t="shared" si="4"/>
        <v>1.1185944233535762E-4</v>
      </c>
      <c r="R255" s="84">
        <f>P255/'סכום נכסי הקרן'!$C$42</f>
        <v>5.6505000178644953E-6</v>
      </c>
    </row>
    <row r="256" spans="2:18">
      <c r="B256" s="76" t="s">
        <v>3520</v>
      </c>
      <c r="C256" s="86" t="s">
        <v>3100</v>
      </c>
      <c r="D256" s="73" t="s">
        <v>3272</v>
      </c>
      <c r="E256" s="73"/>
      <c r="F256" s="73" t="s">
        <v>529</v>
      </c>
      <c r="G256" s="95">
        <v>43990</v>
      </c>
      <c r="H256" s="73"/>
      <c r="I256" s="83">
        <v>5.6700000000142721</v>
      </c>
      <c r="J256" s="86" t="s">
        <v>536</v>
      </c>
      <c r="K256" s="86" t="s">
        <v>134</v>
      </c>
      <c r="L256" s="87">
        <v>4.4999999999999998E-2</v>
      </c>
      <c r="M256" s="87">
        <v>8.7100000000337088E-2</v>
      </c>
      <c r="N256" s="83">
        <v>37377.097674999997</v>
      </c>
      <c r="O256" s="85">
        <v>88.1</v>
      </c>
      <c r="P256" s="83">
        <v>32.929225459000008</v>
      </c>
      <c r="Q256" s="84">
        <f t="shared" si="4"/>
        <v>1.1366735090997863E-4</v>
      </c>
      <c r="R256" s="84">
        <f>P256/'סכום נכסי הקרן'!$C$42</f>
        <v>5.7418252311850373E-6</v>
      </c>
    </row>
    <row r="257" spans="2:18">
      <c r="B257" s="76" t="s">
        <v>3520</v>
      </c>
      <c r="C257" s="86" t="s">
        <v>3100</v>
      </c>
      <c r="D257" s="73" t="s">
        <v>3273</v>
      </c>
      <c r="E257" s="73"/>
      <c r="F257" s="73" t="s">
        <v>529</v>
      </c>
      <c r="G257" s="95">
        <v>41893</v>
      </c>
      <c r="H257" s="73"/>
      <c r="I257" s="83">
        <v>5.6700000000386082</v>
      </c>
      <c r="J257" s="86" t="s">
        <v>536</v>
      </c>
      <c r="K257" s="86" t="s">
        <v>134</v>
      </c>
      <c r="L257" s="87">
        <v>4.4999999999999998E-2</v>
      </c>
      <c r="M257" s="87">
        <v>8.7100000000564268E-2</v>
      </c>
      <c r="N257" s="83">
        <v>38258.091173000008</v>
      </c>
      <c r="O257" s="85">
        <v>88.01</v>
      </c>
      <c r="P257" s="83">
        <v>33.670948210000013</v>
      </c>
      <c r="Q257" s="84">
        <f t="shared" si="4"/>
        <v>1.1622768019318044E-4</v>
      </c>
      <c r="R257" s="84">
        <f>P257/'סכום נכסי הקרן'!$C$42</f>
        <v>5.8711584404200519E-6</v>
      </c>
    </row>
    <row r="258" spans="2:18">
      <c r="B258" s="76" t="s">
        <v>3520</v>
      </c>
      <c r="C258" s="86" t="s">
        <v>3100</v>
      </c>
      <c r="D258" s="73" t="s">
        <v>3274</v>
      </c>
      <c r="E258" s="73"/>
      <c r="F258" s="73" t="s">
        <v>529</v>
      </c>
      <c r="G258" s="95">
        <v>42151</v>
      </c>
      <c r="H258" s="73"/>
      <c r="I258" s="83">
        <v>5.6699999999858681</v>
      </c>
      <c r="J258" s="86" t="s">
        <v>536</v>
      </c>
      <c r="K258" s="86" t="s">
        <v>134</v>
      </c>
      <c r="L258" s="87">
        <v>4.4999999999999998E-2</v>
      </c>
      <c r="M258" s="87">
        <v>8.7099999999849048E-2</v>
      </c>
      <c r="N258" s="83">
        <v>140107.64796400003</v>
      </c>
      <c r="O258" s="85">
        <v>88.89</v>
      </c>
      <c r="P258" s="83">
        <v>124.54169982800001</v>
      </c>
      <c r="Q258" s="84">
        <f t="shared" si="4"/>
        <v>4.299015509763648E-4</v>
      </c>
      <c r="R258" s="84">
        <f>P258/'סכום נכסי הקרן'!$C$42</f>
        <v>2.1716170497160539E-5</v>
      </c>
    </row>
    <row r="259" spans="2:18">
      <c r="B259" s="76" t="s">
        <v>3520</v>
      </c>
      <c r="C259" s="86" t="s">
        <v>3100</v>
      </c>
      <c r="D259" s="73" t="s">
        <v>3275</v>
      </c>
      <c r="E259" s="73"/>
      <c r="F259" s="73" t="s">
        <v>529</v>
      </c>
      <c r="G259" s="95">
        <v>42166</v>
      </c>
      <c r="H259" s="73"/>
      <c r="I259" s="83">
        <v>5.6700000000052055</v>
      </c>
      <c r="J259" s="86" t="s">
        <v>536</v>
      </c>
      <c r="K259" s="86" t="s">
        <v>134</v>
      </c>
      <c r="L259" s="87">
        <v>4.4999999999999998E-2</v>
      </c>
      <c r="M259" s="87">
        <v>8.7100000000079378E-2</v>
      </c>
      <c r="N259" s="83">
        <v>131825.89652300003</v>
      </c>
      <c r="O259" s="85">
        <v>88.89</v>
      </c>
      <c r="P259" s="83">
        <v>117.18005031700001</v>
      </c>
      <c r="Q259" s="84">
        <f t="shared" si="4"/>
        <v>4.0449010607964292E-4</v>
      </c>
      <c r="R259" s="84">
        <f>P259/'סכום נכסי הקרן'!$C$42</f>
        <v>2.0432529466549902E-5</v>
      </c>
    </row>
    <row r="260" spans="2:18">
      <c r="B260" s="76" t="s">
        <v>3520</v>
      </c>
      <c r="C260" s="86" t="s">
        <v>3100</v>
      </c>
      <c r="D260" s="73" t="s">
        <v>3276</v>
      </c>
      <c r="E260" s="73"/>
      <c r="F260" s="73" t="s">
        <v>529</v>
      </c>
      <c r="G260" s="95">
        <v>42257</v>
      </c>
      <c r="H260" s="73"/>
      <c r="I260" s="83">
        <v>5.6699999999634461</v>
      </c>
      <c r="J260" s="86" t="s">
        <v>536</v>
      </c>
      <c r="K260" s="86" t="s">
        <v>134</v>
      </c>
      <c r="L260" s="87">
        <v>4.4999999999999998E-2</v>
      </c>
      <c r="M260" s="87">
        <v>8.7099999999453323E-2</v>
      </c>
      <c r="N260" s="83">
        <v>70052.869823000015</v>
      </c>
      <c r="O260" s="85">
        <v>88.26</v>
      </c>
      <c r="P260" s="83">
        <v>61.828667278000019</v>
      </c>
      <c r="Q260" s="84">
        <f t="shared" si="4"/>
        <v>2.1342441924530355E-4</v>
      </c>
      <c r="R260" s="84">
        <f>P260/'סכום נכסי הקרן'!$C$42</f>
        <v>1.0780982450661811E-5</v>
      </c>
    </row>
    <row r="261" spans="2:18">
      <c r="B261" s="76" t="s">
        <v>3520</v>
      </c>
      <c r="C261" s="86" t="s">
        <v>3100</v>
      </c>
      <c r="D261" s="73" t="s">
        <v>3277</v>
      </c>
      <c r="E261" s="73"/>
      <c r="F261" s="73" t="s">
        <v>529</v>
      </c>
      <c r="G261" s="95">
        <v>42348</v>
      </c>
      <c r="H261" s="73"/>
      <c r="I261" s="83">
        <v>5.6700000000164472</v>
      </c>
      <c r="J261" s="86" t="s">
        <v>536</v>
      </c>
      <c r="K261" s="86" t="s">
        <v>134</v>
      </c>
      <c r="L261" s="87">
        <v>4.4999999999999998E-2</v>
      </c>
      <c r="M261" s="87">
        <v>8.7100000000279718E-2</v>
      </c>
      <c r="N261" s="83">
        <v>121309.67956100003</v>
      </c>
      <c r="O261" s="85">
        <v>88.71</v>
      </c>
      <c r="P261" s="83">
        <v>107.61381656900002</v>
      </c>
      <c r="Q261" s="84">
        <f t="shared" si="4"/>
        <v>3.7146872664651077E-4</v>
      </c>
      <c r="R261" s="84">
        <f>P261/'סכום נכסי הקרן'!$C$42</f>
        <v>1.8764478015717262E-5</v>
      </c>
    </row>
    <row r="262" spans="2:18">
      <c r="B262" s="76" t="s">
        <v>3520</v>
      </c>
      <c r="C262" s="86" t="s">
        <v>3100</v>
      </c>
      <c r="D262" s="73" t="s">
        <v>3278</v>
      </c>
      <c r="E262" s="73"/>
      <c r="F262" s="73" t="s">
        <v>529</v>
      </c>
      <c r="G262" s="95">
        <v>42439</v>
      </c>
      <c r="H262" s="73"/>
      <c r="I262" s="83">
        <v>5.6700000000009299</v>
      </c>
      <c r="J262" s="86" t="s">
        <v>536</v>
      </c>
      <c r="K262" s="86" t="s">
        <v>134</v>
      </c>
      <c r="L262" s="87">
        <v>4.4999999999999998E-2</v>
      </c>
      <c r="M262" s="87">
        <v>8.7100000000043393E-2</v>
      </c>
      <c r="N262" s="83">
        <v>144077.727384</v>
      </c>
      <c r="O262" s="85">
        <v>89.61</v>
      </c>
      <c r="P262" s="83">
        <v>129.10806546400002</v>
      </c>
      <c r="Q262" s="84">
        <f t="shared" si="4"/>
        <v>4.4566404395624806E-4</v>
      </c>
      <c r="R262" s="84">
        <f>P262/'סכום נכסי הקרן'!$C$42</f>
        <v>2.2512401597592787E-5</v>
      </c>
    </row>
    <row r="263" spans="2:18">
      <c r="B263" s="76" t="s">
        <v>3520</v>
      </c>
      <c r="C263" s="86" t="s">
        <v>3100</v>
      </c>
      <c r="D263" s="73" t="s">
        <v>3279</v>
      </c>
      <c r="E263" s="73"/>
      <c r="F263" s="73" t="s">
        <v>529</v>
      </c>
      <c r="G263" s="95">
        <v>42549</v>
      </c>
      <c r="H263" s="73"/>
      <c r="I263" s="83">
        <v>5.6899999999849777</v>
      </c>
      <c r="J263" s="86" t="s">
        <v>536</v>
      </c>
      <c r="K263" s="86" t="s">
        <v>134</v>
      </c>
      <c r="L263" s="87">
        <v>4.4999999999999998E-2</v>
      </c>
      <c r="M263" s="87">
        <v>8.5899999999773033E-2</v>
      </c>
      <c r="N263" s="83">
        <v>101342.591826</v>
      </c>
      <c r="O263" s="85">
        <v>89.99</v>
      </c>
      <c r="P263" s="83">
        <v>91.198206973000012</v>
      </c>
      <c r="Q263" s="84">
        <f t="shared" si="4"/>
        <v>3.1480420355674087E-4</v>
      </c>
      <c r="R263" s="84">
        <f>P263/'סכום נכסי הקרן'!$C$42</f>
        <v>1.5902110011314814E-5</v>
      </c>
    </row>
    <row r="264" spans="2:18">
      <c r="B264" s="76" t="s">
        <v>3520</v>
      </c>
      <c r="C264" s="86" t="s">
        <v>3100</v>
      </c>
      <c r="D264" s="73" t="s">
        <v>3280</v>
      </c>
      <c r="E264" s="73"/>
      <c r="F264" s="73" t="s">
        <v>529</v>
      </c>
      <c r="G264" s="95">
        <v>42604</v>
      </c>
      <c r="H264" s="73"/>
      <c r="I264" s="83">
        <v>5.6699999999941362</v>
      </c>
      <c r="J264" s="86" t="s">
        <v>536</v>
      </c>
      <c r="K264" s="86" t="s">
        <v>134</v>
      </c>
      <c r="L264" s="87">
        <v>4.4999999999999998E-2</v>
      </c>
      <c r="M264" s="87">
        <v>8.7099999999917563E-2</v>
      </c>
      <c r="N264" s="83">
        <v>132523.078228</v>
      </c>
      <c r="O264" s="85">
        <v>88.8</v>
      </c>
      <c r="P264" s="83">
        <v>117.68050500700002</v>
      </c>
      <c r="Q264" s="84">
        <f t="shared" si="4"/>
        <v>4.062176097809858E-4</v>
      </c>
      <c r="R264" s="84">
        <f>P264/'סכום נכסי הקרן'!$C$42</f>
        <v>2.051979308499379E-5</v>
      </c>
    </row>
    <row r="265" spans="2:18"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83"/>
      <c r="O265" s="85"/>
      <c r="P265" s="73"/>
      <c r="Q265" s="84"/>
      <c r="R265" s="73"/>
    </row>
    <row r="266" spans="2:18">
      <c r="B266" s="70" t="s">
        <v>39</v>
      </c>
      <c r="C266" s="71"/>
      <c r="D266" s="71"/>
      <c r="E266" s="71"/>
      <c r="F266" s="71"/>
      <c r="G266" s="71"/>
      <c r="H266" s="71"/>
      <c r="I266" s="80">
        <v>2.2353664378031692</v>
      </c>
      <c r="J266" s="71"/>
      <c r="K266" s="71"/>
      <c r="L266" s="71"/>
      <c r="M266" s="94">
        <v>0.39889875055756996</v>
      </c>
      <c r="N266" s="80"/>
      <c r="O266" s="82"/>
      <c r="P266" s="80">
        <v>112051.26259537102</v>
      </c>
      <c r="Q266" s="81">
        <f t="shared" si="4"/>
        <v>0.38678620610716857</v>
      </c>
      <c r="R266" s="81">
        <f>P266/'סכום נכסי הקרן'!$C$42</f>
        <v>1.9538229575345123E-2</v>
      </c>
    </row>
    <row r="267" spans="2:18">
      <c r="B267" s="92" t="s">
        <v>37</v>
      </c>
      <c r="C267" s="71"/>
      <c r="D267" s="71"/>
      <c r="E267" s="71"/>
      <c r="F267" s="71"/>
      <c r="G267" s="71"/>
      <c r="H267" s="71"/>
      <c r="I267" s="80">
        <v>2.2353664378031697</v>
      </c>
      <c r="J267" s="71"/>
      <c r="K267" s="71"/>
      <c r="L267" s="71"/>
      <c r="M267" s="94">
        <v>0.39889875055757007</v>
      </c>
      <c r="N267" s="80"/>
      <c r="O267" s="82"/>
      <c r="P267" s="80">
        <v>112051.26259537102</v>
      </c>
      <c r="Q267" s="81">
        <f t="shared" si="4"/>
        <v>0.38678620610716857</v>
      </c>
      <c r="R267" s="81">
        <f>P267/'סכום נכסי הקרן'!$C$42</f>
        <v>1.9538229575345123E-2</v>
      </c>
    </row>
    <row r="268" spans="2:18">
      <c r="B268" s="76" t="s">
        <v>3521</v>
      </c>
      <c r="C268" s="86" t="s">
        <v>3100</v>
      </c>
      <c r="D268" s="73">
        <v>9645</v>
      </c>
      <c r="E268" s="73"/>
      <c r="F268" s="73" t="s">
        <v>3130</v>
      </c>
      <c r="G268" s="95">
        <v>45114</v>
      </c>
      <c r="H268" s="73" t="s">
        <v>3090</v>
      </c>
      <c r="I268" s="83">
        <v>2.5600000000006102</v>
      </c>
      <c r="J268" s="86" t="s">
        <v>794</v>
      </c>
      <c r="K268" s="86" t="s">
        <v>3082</v>
      </c>
      <c r="L268" s="87">
        <v>7.5800000000000006E-2</v>
      </c>
      <c r="M268" s="87">
        <v>8.3199999999981705E-2</v>
      </c>
      <c r="N268" s="83">
        <v>542815.03240600007</v>
      </c>
      <c r="O268" s="85">
        <v>100.65</v>
      </c>
      <c r="P268" s="83">
        <v>196.68360757300002</v>
      </c>
      <c r="Q268" s="84">
        <f t="shared" si="4"/>
        <v>6.7892591849986507E-4</v>
      </c>
      <c r="R268" s="84">
        <f>P268/'סכום נכסי הקרן'!$C$42</f>
        <v>3.4295458966359882E-5</v>
      </c>
    </row>
    <row r="269" spans="2:18">
      <c r="B269" s="76" t="s">
        <v>3521</v>
      </c>
      <c r="C269" s="86" t="s">
        <v>3100</v>
      </c>
      <c r="D269" s="73">
        <v>9722</v>
      </c>
      <c r="E269" s="73"/>
      <c r="F269" s="73" t="s">
        <v>3130</v>
      </c>
      <c r="G269" s="95">
        <v>45169</v>
      </c>
      <c r="H269" s="73" t="s">
        <v>3090</v>
      </c>
      <c r="I269" s="83">
        <v>2.5800000000168697</v>
      </c>
      <c r="J269" s="86" t="s">
        <v>794</v>
      </c>
      <c r="K269" s="86" t="s">
        <v>3082</v>
      </c>
      <c r="L269" s="87">
        <v>7.7300000000000008E-2</v>
      </c>
      <c r="M269" s="87">
        <v>8.1800000000409698E-2</v>
      </c>
      <c r="N269" s="83">
        <v>229671.51042100004</v>
      </c>
      <c r="O269" s="85">
        <v>100.37</v>
      </c>
      <c r="P269" s="83">
        <v>82.987665420000013</v>
      </c>
      <c r="Q269" s="84">
        <f t="shared" si="4"/>
        <v>2.8646249509390985E-4</v>
      </c>
      <c r="R269" s="84">
        <f>P269/'סכום נכסי הקרן'!$C$42</f>
        <v>1.4470448804785476E-5</v>
      </c>
    </row>
    <row r="270" spans="2:18">
      <c r="B270" s="76" t="s">
        <v>3521</v>
      </c>
      <c r="C270" s="86" t="s">
        <v>3100</v>
      </c>
      <c r="D270" s="73">
        <v>9788</v>
      </c>
      <c r="E270" s="73"/>
      <c r="F270" s="73" t="s">
        <v>3130</v>
      </c>
      <c r="G270" s="95">
        <v>45198</v>
      </c>
      <c r="H270" s="73" t="s">
        <v>3090</v>
      </c>
      <c r="I270" s="83">
        <v>2.6000000000104722</v>
      </c>
      <c r="J270" s="86" t="s">
        <v>794</v>
      </c>
      <c r="K270" s="86" t="s">
        <v>3082</v>
      </c>
      <c r="L270" s="87">
        <v>7.7300000000000008E-2</v>
      </c>
      <c r="M270" s="87">
        <v>8.1700000000378734E-2</v>
      </c>
      <c r="N270" s="83">
        <v>159535.26437900003</v>
      </c>
      <c r="O270" s="85">
        <v>99.76</v>
      </c>
      <c r="P270" s="83">
        <v>57.294859299000009</v>
      </c>
      <c r="Q270" s="84">
        <f t="shared" si="4"/>
        <v>1.9777431101092953E-4</v>
      </c>
      <c r="R270" s="84">
        <f>P270/'סכום נכסי הקרן'!$C$42</f>
        <v>9.9904283855629229E-6</v>
      </c>
    </row>
    <row r="271" spans="2:18">
      <c r="B271" s="76" t="s">
        <v>3522</v>
      </c>
      <c r="C271" s="86" t="s">
        <v>3100</v>
      </c>
      <c r="D271" s="73">
        <v>8763</v>
      </c>
      <c r="E271" s="73"/>
      <c r="F271" s="73" t="s">
        <v>3130</v>
      </c>
      <c r="G271" s="95">
        <v>44529</v>
      </c>
      <c r="H271" s="73" t="s">
        <v>3090</v>
      </c>
      <c r="I271" s="83">
        <v>2.55999999999954</v>
      </c>
      <c r="J271" s="86" t="s">
        <v>794</v>
      </c>
      <c r="K271" s="86" t="s">
        <v>3082</v>
      </c>
      <c r="L271" s="87">
        <v>7.6299999999999993E-2</v>
      </c>
      <c r="M271" s="87">
        <v>8.0699999999991584E-2</v>
      </c>
      <c r="N271" s="83">
        <v>5247892.5929460013</v>
      </c>
      <c r="O271" s="85">
        <v>101.27</v>
      </c>
      <c r="P271" s="83">
        <v>1913.2346144230003</v>
      </c>
      <c r="Q271" s="84">
        <f t="shared" si="4"/>
        <v>6.604233997593122E-3</v>
      </c>
      <c r="R271" s="84">
        <f>P271/'סכום נכסי הקרן'!$C$42</f>
        <v>3.3360817417186117E-4</v>
      </c>
    </row>
    <row r="272" spans="2:18">
      <c r="B272" s="76" t="s">
        <v>3522</v>
      </c>
      <c r="C272" s="86" t="s">
        <v>3100</v>
      </c>
      <c r="D272" s="73">
        <v>9327</v>
      </c>
      <c r="E272" s="73"/>
      <c r="F272" s="73" t="s">
        <v>3130</v>
      </c>
      <c r="G272" s="95">
        <v>44880</v>
      </c>
      <c r="H272" s="73" t="s">
        <v>3090</v>
      </c>
      <c r="I272" s="83">
        <v>2.5900000000046708</v>
      </c>
      <c r="J272" s="86" t="s">
        <v>794</v>
      </c>
      <c r="K272" s="86" t="s">
        <v>139</v>
      </c>
      <c r="L272" s="87">
        <v>6.9459999999999994E-2</v>
      </c>
      <c r="M272" s="87">
        <v>7.3200000000101198E-2</v>
      </c>
      <c r="N272" s="83">
        <v>143853.39236600001</v>
      </c>
      <c r="O272" s="85">
        <v>101.26</v>
      </c>
      <c r="P272" s="83">
        <v>51.376376664000013</v>
      </c>
      <c r="Q272" s="84">
        <f t="shared" si="4"/>
        <v>1.7734448816663633E-4</v>
      </c>
      <c r="R272" s="84">
        <f>P272/'סכום נכסי הקרן'!$C$42</f>
        <v>8.9584304429971193E-6</v>
      </c>
    </row>
    <row r="273" spans="2:18">
      <c r="B273" s="76" t="s">
        <v>3522</v>
      </c>
      <c r="C273" s="86" t="s">
        <v>3100</v>
      </c>
      <c r="D273" s="73">
        <v>9474</v>
      </c>
      <c r="E273" s="73"/>
      <c r="F273" s="73" t="s">
        <v>3130</v>
      </c>
      <c r="G273" s="95">
        <v>44977</v>
      </c>
      <c r="H273" s="73" t="s">
        <v>3090</v>
      </c>
      <c r="I273" s="83">
        <v>2.5899999999331289</v>
      </c>
      <c r="J273" s="86" t="s">
        <v>794</v>
      </c>
      <c r="K273" s="86" t="s">
        <v>139</v>
      </c>
      <c r="L273" s="87">
        <v>6.9459999999999994E-2</v>
      </c>
      <c r="M273" s="87">
        <v>7.3199999998572088E-2</v>
      </c>
      <c r="N273" s="83">
        <v>55689.167440000012</v>
      </c>
      <c r="O273" s="85">
        <v>101.26</v>
      </c>
      <c r="P273" s="83">
        <v>19.889052387000003</v>
      </c>
      <c r="Q273" s="84">
        <f t="shared" si="4"/>
        <v>6.8654390300036265E-5</v>
      </c>
      <c r="R273" s="84">
        <f>P273/'סכום נכסי הקרן'!$C$42</f>
        <v>3.4680276024781307E-6</v>
      </c>
    </row>
    <row r="274" spans="2:18">
      <c r="B274" s="76" t="s">
        <v>3522</v>
      </c>
      <c r="C274" s="86" t="s">
        <v>3100</v>
      </c>
      <c r="D274" s="73">
        <v>9571</v>
      </c>
      <c r="E274" s="73"/>
      <c r="F274" s="73" t="s">
        <v>3130</v>
      </c>
      <c r="G274" s="95">
        <v>45069</v>
      </c>
      <c r="H274" s="73" t="s">
        <v>3090</v>
      </c>
      <c r="I274" s="83">
        <v>2.5900000000284984</v>
      </c>
      <c r="J274" s="86" t="s">
        <v>794</v>
      </c>
      <c r="K274" s="86" t="s">
        <v>139</v>
      </c>
      <c r="L274" s="87">
        <v>6.9459999999999994E-2</v>
      </c>
      <c r="M274" s="87">
        <v>7.3200000000808979E-2</v>
      </c>
      <c r="N274" s="83">
        <v>91374.687071000008</v>
      </c>
      <c r="O274" s="85">
        <v>101.26</v>
      </c>
      <c r="P274" s="83">
        <v>32.633921673000003</v>
      </c>
      <c r="Q274" s="84">
        <f t="shared" si="4"/>
        <v>1.1264800111961987E-4</v>
      </c>
      <c r="R274" s="84">
        <f>P274/'סכום נכסי הקרן'!$C$42</f>
        <v>5.6903335029198085E-6</v>
      </c>
    </row>
    <row r="275" spans="2:18">
      <c r="B275" s="76" t="s">
        <v>3523</v>
      </c>
      <c r="C275" s="86" t="s">
        <v>3100</v>
      </c>
      <c r="D275" s="73">
        <v>9382</v>
      </c>
      <c r="E275" s="73"/>
      <c r="F275" s="73" t="s">
        <v>3130</v>
      </c>
      <c r="G275" s="95">
        <v>44341</v>
      </c>
      <c r="H275" s="73" t="s">
        <v>3090</v>
      </c>
      <c r="I275" s="83">
        <v>0.47999999999988358</v>
      </c>
      <c r="J275" s="86" t="s">
        <v>794</v>
      </c>
      <c r="K275" s="86" t="s">
        <v>133</v>
      </c>
      <c r="L275" s="87">
        <v>7.9393000000000005E-2</v>
      </c>
      <c r="M275" s="87">
        <v>8.9699999999995839E-2</v>
      </c>
      <c r="N275" s="83">
        <v>539360.48453600006</v>
      </c>
      <c r="O275" s="85">
        <v>99.95</v>
      </c>
      <c r="P275" s="83">
        <v>2061.4832429380003</v>
      </c>
      <c r="Q275" s="84">
        <f t="shared" si="4"/>
        <v>7.1159687452056553E-3</v>
      </c>
      <c r="R275" s="84">
        <f>P275/'סכום נכסי הקרן'!$C$42</f>
        <v>3.5945809028227352E-4</v>
      </c>
    </row>
    <row r="276" spans="2:18">
      <c r="B276" s="76" t="s">
        <v>3523</v>
      </c>
      <c r="C276" s="86" t="s">
        <v>3100</v>
      </c>
      <c r="D276" s="73">
        <v>9410</v>
      </c>
      <c r="E276" s="73"/>
      <c r="F276" s="73" t="s">
        <v>3130</v>
      </c>
      <c r="G276" s="95">
        <v>44946</v>
      </c>
      <c r="H276" s="73" t="s">
        <v>3090</v>
      </c>
      <c r="I276" s="83">
        <v>0.48000000005565618</v>
      </c>
      <c r="J276" s="86" t="s">
        <v>794</v>
      </c>
      <c r="K276" s="86" t="s">
        <v>133</v>
      </c>
      <c r="L276" s="87">
        <v>7.9393000000000005E-2</v>
      </c>
      <c r="M276" s="87">
        <v>8.9699999996051882E-2</v>
      </c>
      <c r="N276" s="83">
        <v>1504.3054850000003</v>
      </c>
      <c r="O276" s="85">
        <v>99.95</v>
      </c>
      <c r="P276" s="83">
        <v>5.7495882910000011</v>
      </c>
      <c r="Q276" s="84">
        <f t="shared" si="4"/>
        <v>1.9846821804986606E-5</v>
      </c>
      <c r="R276" s="84">
        <f>P276/'סכום נכסי הקרן'!$C$42</f>
        <v>1.0025480605152506E-6</v>
      </c>
    </row>
    <row r="277" spans="2:18">
      <c r="B277" s="76" t="s">
        <v>3523</v>
      </c>
      <c r="C277" s="86" t="s">
        <v>3100</v>
      </c>
      <c r="D277" s="73">
        <v>9460</v>
      </c>
      <c r="E277" s="73"/>
      <c r="F277" s="73" t="s">
        <v>3130</v>
      </c>
      <c r="G277" s="95">
        <v>44978</v>
      </c>
      <c r="H277" s="73" t="s">
        <v>3090</v>
      </c>
      <c r="I277" s="83">
        <v>0.47999999997452869</v>
      </c>
      <c r="J277" s="86" t="s">
        <v>794</v>
      </c>
      <c r="K277" s="86" t="s">
        <v>133</v>
      </c>
      <c r="L277" s="87">
        <v>7.9393000000000005E-2</v>
      </c>
      <c r="M277" s="87">
        <v>8.9700000000254743E-2</v>
      </c>
      <c r="N277" s="83">
        <v>2054.3660270000005</v>
      </c>
      <c r="O277" s="85">
        <v>99.95</v>
      </c>
      <c r="P277" s="83">
        <v>7.8519675400000004</v>
      </c>
      <c r="Q277" s="84">
        <f t="shared" si="4"/>
        <v>2.7103958178858588E-5</v>
      </c>
      <c r="R277" s="84">
        <f>P277/'סכום נכסי הקרן'!$C$42</f>
        <v>1.3691371329627088E-6</v>
      </c>
    </row>
    <row r="278" spans="2:18">
      <c r="B278" s="76" t="s">
        <v>3523</v>
      </c>
      <c r="C278" s="86" t="s">
        <v>3100</v>
      </c>
      <c r="D278" s="73">
        <v>9511</v>
      </c>
      <c r="E278" s="73"/>
      <c r="F278" s="73" t="s">
        <v>3130</v>
      </c>
      <c r="G278" s="95">
        <v>45005</v>
      </c>
      <c r="H278" s="73" t="s">
        <v>3090</v>
      </c>
      <c r="I278" s="83">
        <v>0.48000000008829519</v>
      </c>
      <c r="J278" s="86" t="s">
        <v>794</v>
      </c>
      <c r="K278" s="86" t="s">
        <v>133</v>
      </c>
      <c r="L278" s="87">
        <v>7.9328999999999997E-2</v>
      </c>
      <c r="M278" s="87">
        <v>8.9600000009123854E-2</v>
      </c>
      <c r="N278" s="83">
        <v>1066.7548560000002</v>
      </c>
      <c r="O278" s="85">
        <v>99.95</v>
      </c>
      <c r="P278" s="83">
        <v>4.0772310930000009</v>
      </c>
      <c r="Q278" s="84">
        <f t="shared" si="4"/>
        <v>1.4074064935603885E-5</v>
      </c>
      <c r="R278" s="84">
        <f>P278/'סכום נכסי הקרן'!$C$42</f>
        <v>7.1094136095937466E-7</v>
      </c>
    </row>
    <row r="279" spans="2:18">
      <c r="B279" s="76" t="s">
        <v>3523</v>
      </c>
      <c r="C279" s="86" t="s">
        <v>3100</v>
      </c>
      <c r="D279" s="73">
        <v>9540</v>
      </c>
      <c r="E279" s="73"/>
      <c r="F279" s="73" t="s">
        <v>3130</v>
      </c>
      <c r="G279" s="95">
        <v>45036</v>
      </c>
      <c r="H279" s="73" t="s">
        <v>3090</v>
      </c>
      <c r="I279" s="83">
        <v>0.48000000001073989</v>
      </c>
      <c r="J279" s="86" t="s">
        <v>794</v>
      </c>
      <c r="K279" s="86" t="s">
        <v>133</v>
      </c>
      <c r="L279" s="87">
        <v>7.9393000000000005E-2</v>
      </c>
      <c r="M279" s="87">
        <v>8.970000000049673E-2</v>
      </c>
      <c r="N279" s="83">
        <v>3897.7892660000007</v>
      </c>
      <c r="O279" s="85">
        <v>99.95</v>
      </c>
      <c r="P279" s="83">
        <v>14.897693358000001</v>
      </c>
      <c r="Q279" s="84">
        <f t="shared" si="4"/>
        <v>5.1424876081019993E-5</v>
      </c>
      <c r="R279" s="84">
        <f>P279/'סכום נכסי הקרן'!$C$42</f>
        <v>2.5976909695591674E-6</v>
      </c>
    </row>
    <row r="280" spans="2:18">
      <c r="B280" s="76" t="s">
        <v>3523</v>
      </c>
      <c r="C280" s="86" t="s">
        <v>3100</v>
      </c>
      <c r="D280" s="73">
        <v>9562</v>
      </c>
      <c r="E280" s="73"/>
      <c r="F280" s="73" t="s">
        <v>3130</v>
      </c>
      <c r="G280" s="95">
        <v>45068</v>
      </c>
      <c r="H280" s="73" t="s">
        <v>3090</v>
      </c>
      <c r="I280" s="83">
        <v>0.48000000003974652</v>
      </c>
      <c r="J280" s="86" t="s">
        <v>794</v>
      </c>
      <c r="K280" s="86" t="s">
        <v>133</v>
      </c>
      <c r="L280" s="87">
        <v>7.9393000000000005E-2</v>
      </c>
      <c r="M280" s="87">
        <v>8.9700000001838281E-2</v>
      </c>
      <c r="N280" s="83">
        <v>2106.440814</v>
      </c>
      <c r="O280" s="85">
        <v>99.95</v>
      </c>
      <c r="P280" s="83">
        <v>8.0510023160000017</v>
      </c>
      <c r="Q280" s="84">
        <f t="shared" si="4"/>
        <v>2.7791000021219861E-5</v>
      </c>
      <c r="R280" s="84">
        <f>P280/'סכום נכסי הקרן'!$C$42</f>
        <v>1.403842562039472E-6</v>
      </c>
    </row>
    <row r="281" spans="2:18">
      <c r="B281" s="76" t="s">
        <v>3523</v>
      </c>
      <c r="C281" s="86" t="s">
        <v>3100</v>
      </c>
      <c r="D281" s="73">
        <v>9603</v>
      </c>
      <c r="E281" s="73"/>
      <c r="F281" s="73" t="s">
        <v>3130</v>
      </c>
      <c r="G281" s="95">
        <v>45097</v>
      </c>
      <c r="H281" s="73" t="s">
        <v>3090</v>
      </c>
      <c r="I281" s="83">
        <v>0.48000000004453525</v>
      </c>
      <c r="J281" s="86" t="s">
        <v>794</v>
      </c>
      <c r="K281" s="86" t="s">
        <v>133</v>
      </c>
      <c r="L281" s="87">
        <v>7.9393000000000005E-2</v>
      </c>
      <c r="M281" s="87">
        <v>8.9700000001463318E-2</v>
      </c>
      <c r="N281" s="83">
        <v>1644.9540310000002</v>
      </c>
      <c r="O281" s="85">
        <v>99.95</v>
      </c>
      <c r="P281" s="83">
        <v>6.2871586640000006</v>
      </c>
      <c r="Q281" s="84">
        <f t="shared" si="4"/>
        <v>2.1702443957493032E-5</v>
      </c>
      <c r="R281" s="84">
        <f>P281/'סכום נכסי הקרן'!$C$42</f>
        <v>1.0962834912216939E-6</v>
      </c>
    </row>
    <row r="282" spans="2:18">
      <c r="B282" s="76" t="s">
        <v>3523</v>
      </c>
      <c r="C282" s="86" t="s">
        <v>3100</v>
      </c>
      <c r="D282" s="73">
        <v>9659</v>
      </c>
      <c r="E282" s="73"/>
      <c r="F282" s="73" t="s">
        <v>3130</v>
      </c>
      <c r="G282" s="95">
        <v>45159</v>
      </c>
      <c r="H282" s="73" t="s">
        <v>3090</v>
      </c>
      <c r="I282" s="83">
        <v>0.48000000002073973</v>
      </c>
      <c r="J282" s="86" t="s">
        <v>794</v>
      </c>
      <c r="K282" s="86" t="s">
        <v>133</v>
      </c>
      <c r="L282" s="87">
        <v>7.9393000000000005E-2</v>
      </c>
      <c r="M282" s="87">
        <v>8.9699999999176896E-2</v>
      </c>
      <c r="N282" s="83">
        <v>4036.8885070000006</v>
      </c>
      <c r="O282" s="85">
        <v>99.95</v>
      </c>
      <c r="P282" s="83">
        <v>15.429343191000001</v>
      </c>
      <c r="Q282" s="84">
        <f t="shared" si="4"/>
        <v>5.3260061308929011E-5</v>
      </c>
      <c r="R282" s="84">
        <f>P282/'סכום נכסי הקרן'!$C$42</f>
        <v>2.6903940435830473E-6</v>
      </c>
    </row>
    <row r="283" spans="2:18">
      <c r="B283" s="76" t="s">
        <v>3523</v>
      </c>
      <c r="C283" s="86" t="s">
        <v>3100</v>
      </c>
      <c r="D283" s="73">
        <v>9749</v>
      </c>
      <c r="E283" s="73"/>
      <c r="F283" s="73" t="s">
        <v>3130</v>
      </c>
      <c r="G283" s="95">
        <v>45189</v>
      </c>
      <c r="H283" s="73" t="s">
        <v>3090</v>
      </c>
      <c r="I283" s="83">
        <v>0.48000000001027754</v>
      </c>
      <c r="J283" s="86" t="s">
        <v>794</v>
      </c>
      <c r="K283" s="86" t="s">
        <v>133</v>
      </c>
      <c r="L283" s="87">
        <v>7.9393000000000005E-2</v>
      </c>
      <c r="M283" s="87">
        <v>8.9899999995876168E-2</v>
      </c>
      <c r="N283" s="83">
        <v>2036.7866990000005</v>
      </c>
      <c r="O283" s="85">
        <v>99.94</v>
      </c>
      <c r="P283" s="83">
        <v>7.7839988790000003</v>
      </c>
      <c r="Q283" s="84">
        <f t="shared" si="4"/>
        <v>2.686933930966023E-5</v>
      </c>
      <c r="R283" s="84">
        <f>P283/'סכום נכסי הקרן'!$C$42</f>
        <v>1.3572855279759601E-6</v>
      </c>
    </row>
    <row r="284" spans="2:18">
      <c r="B284" s="76" t="s">
        <v>3524</v>
      </c>
      <c r="C284" s="86" t="s">
        <v>3091</v>
      </c>
      <c r="D284" s="73">
        <v>6211</v>
      </c>
      <c r="E284" s="73"/>
      <c r="F284" s="73" t="s">
        <v>409</v>
      </c>
      <c r="G284" s="95">
        <v>43186</v>
      </c>
      <c r="H284" s="73" t="s">
        <v>318</v>
      </c>
      <c r="I284" s="83">
        <v>3.5700000000001779</v>
      </c>
      <c r="J284" s="86" t="s">
        <v>536</v>
      </c>
      <c r="K284" s="86" t="s">
        <v>133</v>
      </c>
      <c r="L284" s="87">
        <v>4.8000000000000001E-2</v>
      </c>
      <c r="M284" s="87">
        <v>6.3700000000004198E-2</v>
      </c>
      <c r="N284" s="83">
        <v>1360759.4412310002</v>
      </c>
      <c r="O284" s="85">
        <v>95.14</v>
      </c>
      <c r="P284" s="83">
        <v>4950.6519098160006</v>
      </c>
      <c r="Q284" s="84">
        <f t="shared" si="4"/>
        <v>1.7088998602984452E-2</v>
      </c>
      <c r="R284" s="84">
        <f>P284/'סכום נכסי הקרן'!$C$42</f>
        <v>8.632385867073819E-4</v>
      </c>
    </row>
    <row r="285" spans="2:18">
      <c r="B285" s="76" t="s">
        <v>3524</v>
      </c>
      <c r="C285" s="86" t="s">
        <v>3091</v>
      </c>
      <c r="D285" s="73">
        <v>6831</v>
      </c>
      <c r="E285" s="73"/>
      <c r="F285" s="73" t="s">
        <v>409</v>
      </c>
      <c r="G285" s="95">
        <v>43552</v>
      </c>
      <c r="H285" s="73" t="s">
        <v>318</v>
      </c>
      <c r="I285" s="83">
        <v>3.5599999999997674</v>
      </c>
      <c r="J285" s="86" t="s">
        <v>536</v>
      </c>
      <c r="K285" s="86" t="s">
        <v>133</v>
      </c>
      <c r="L285" s="87">
        <v>4.5999999999999999E-2</v>
      </c>
      <c r="M285" s="87">
        <v>6.8199999999994543E-2</v>
      </c>
      <c r="N285" s="83">
        <v>678647.76291499997</v>
      </c>
      <c r="O285" s="85">
        <v>93.06</v>
      </c>
      <c r="P285" s="83">
        <v>2415.0458009760005</v>
      </c>
      <c r="Q285" s="84">
        <f t="shared" si="4"/>
        <v>8.3364201464441543E-3</v>
      </c>
      <c r="R285" s="84">
        <f>P285/'סכום נכסי הקרן'!$C$42</f>
        <v>4.2110832311488517E-4</v>
      </c>
    </row>
    <row r="286" spans="2:18">
      <c r="B286" s="76" t="s">
        <v>3524</v>
      </c>
      <c r="C286" s="86" t="s">
        <v>3091</v>
      </c>
      <c r="D286" s="73">
        <v>7598</v>
      </c>
      <c r="E286" s="73"/>
      <c r="F286" s="73" t="s">
        <v>409</v>
      </c>
      <c r="G286" s="95">
        <v>43942</v>
      </c>
      <c r="H286" s="73" t="s">
        <v>318</v>
      </c>
      <c r="I286" s="83">
        <v>3.4899999999994944</v>
      </c>
      <c r="J286" s="86" t="s">
        <v>536</v>
      </c>
      <c r="K286" s="86" t="s">
        <v>133</v>
      </c>
      <c r="L286" s="87">
        <v>5.4400000000000004E-2</v>
      </c>
      <c r="M286" s="87">
        <v>7.9599999999992108E-2</v>
      </c>
      <c r="N286" s="83">
        <v>689622.55662200006</v>
      </c>
      <c r="O286" s="85">
        <v>92.39</v>
      </c>
      <c r="P286" s="83">
        <v>2436.4319668270005</v>
      </c>
      <c r="Q286" s="84">
        <f t="shared" si="4"/>
        <v>8.4102423753159312E-3</v>
      </c>
      <c r="R286" s="84">
        <f>P286/'סכום נכסי הקרן'!$C$42</f>
        <v>4.248374004001821E-4</v>
      </c>
    </row>
    <row r="287" spans="2:18">
      <c r="B287" s="76" t="s">
        <v>3525</v>
      </c>
      <c r="C287" s="86" t="s">
        <v>3100</v>
      </c>
      <c r="D287" s="73">
        <v>9459</v>
      </c>
      <c r="E287" s="73"/>
      <c r="F287" s="73" t="s">
        <v>305</v>
      </c>
      <c r="G287" s="95">
        <v>44195</v>
      </c>
      <c r="H287" s="73" t="s">
        <v>3090</v>
      </c>
      <c r="I287" s="83">
        <v>2.81</v>
      </c>
      <c r="J287" s="86" t="s">
        <v>794</v>
      </c>
      <c r="K287" s="86" t="s">
        <v>136</v>
      </c>
      <c r="L287" s="87">
        <v>7.5261999999999996E-2</v>
      </c>
      <c r="M287" s="87">
        <v>7.5499999999999998E-2</v>
      </c>
      <c r="N287" s="83">
        <v>206365.60000000003</v>
      </c>
      <c r="O287" s="85">
        <v>100.65</v>
      </c>
      <c r="P287" s="83">
        <v>971.63243000000011</v>
      </c>
      <c r="Q287" s="84">
        <f t="shared" si="4"/>
        <v>3.3539472258112195E-3</v>
      </c>
      <c r="R287" s="84">
        <f>P287/'סכום נכסי הקרן'!$C$42</f>
        <v>1.6942225406904702E-4</v>
      </c>
    </row>
    <row r="288" spans="2:18">
      <c r="B288" s="76" t="s">
        <v>3525</v>
      </c>
      <c r="C288" s="86" t="s">
        <v>3100</v>
      </c>
      <c r="D288" s="73">
        <v>9448</v>
      </c>
      <c r="E288" s="73"/>
      <c r="F288" s="73" t="s">
        <v>305</v>
      </c>
      <c r="G288" s="95">
        <v>43788</v>
      </c>
      <c r="H288" s="73" t="s">
        <v>3090</v>
      </c>
      <c r="I288" s="83">
        <v>2.89</v>
      </c>
      <c r="J288" s="86" t="s">
        <v>794</v>
      </c>
      <c r="K288" s="86" t="s">
        <v>135</v>
      </c>
      <c r="L288" s="87">
        <v>5.8159999999999996E-2</v>
      </c>
      <c r="M288" s="87">
        <v>5.9000000000000004E-2</v>
      </c>
      <c r="N288" s="83">
        <v>797327.55000000016</v>
      </c>
      <c r="O288" s="85">
        <v>100.39</v>
      </c>
      <c r="P288" s="83">
        <v>3244.2517700000003</v>
      </c>
      <c r="Q288" s="84">
        <f t="shared" si="4"/>
        <v>1.1198729980456332E-2</v>
      </c>
      <c r="R288" s="84">
        <f>P288/'סכום נכסי הקרן'!$C$42</f>
        <v>5.6569586468094258E-4</v>
      </c>
    </row>
    <row r="289" spans="2:18">
      <c r="B289" s="76" t="s">
        <v>3525</v>
      </c>
      <c r="C289" s="86" t="s">
        <v>3100</v>
      </c>
      <c r="D289" s="73">
        <v>9617</v>
      </c>
      <c r="E289" s="73"/>
      <c r="F289" s="73" t="s">
        <v>305</v>
      </c>
      <c r="G289" s="95">
        <v>45099</v>
      </c>
      <c r="H289" s="73" t="s">
        <v>3090</v>
      </c>
      <c r="I289" s="83">
        <v>2.89</v>
      </c>
      <c r="J289" s="86" t="s">
        <v>794</v>
      </c>
      <c r="K289" s="86" t="s">
        <v>135</v>
      </c>
      <c r="L289" s="87">
        <v>5.8159999999999996E-2</v>
      </c>
      <c r="M289" s="87">
        <v>5.8999999999999997E-2</v>
      </c>
      <c r="N289" s="83">
        <v>13900.580000000002</v>
      </c>
      <c r="O289" s="85">
        <v>100.41</v>
      </c>
      <c r="P289" s="83">
        <v>56.571430000000007</v>
      </c>
      <c r="Q289" s="84">
        <f t="shared" si="4"/>
        <v>1.9527712831556436E-4</v>
      </c>
      <c r="R289" s="84">
        <f>P289/'סכום נכסי הקרן'!$C$42</f>
        <v>9.8642849812138396E-6</v>
      </c>
    </row>
    <row r="290" spans="2:18">
      <c r="B290" s="76" t="s">
        <v>3526</v>
      </c>
      <c r="C290" s="86" t="s">
        <v>3100</v>
      </c>
      <c r="D290" s="73">
        <v>9047</v>
      </c>
      <c r="E290" s="73"/>
      <c r="F290" s="73" t="s">
        <v>305</v>
      </c>
      <c r="G290" s="95">
        <v>44677</v>
      </c>
      <c r="H290" s="73" t="s">
        <v>3090</v>
      </c>
      <c r="I290" s="83">
        <v>2.810000000002725</v>
      </c>
      <c r="J290" s="86" t="s">
        <v>794</v>
      </c>
      <c r="K290" s="86" t="s">
        <v>3082</v>
      </c>
      <c r="L290" s="87">
        <v>0.1149</v>
      </c>
      <c r="M290" s="87">
        <v>0.12180000000009478</v>
      </c>
      <c r="N290" s="83">
        <v>1600176.0262340002</v>
      </c>
      <c r="O290" s="85">
        <v>100</v>
      </c>
      <c r="P290" s="83">
        <v>576.0633887030001</v>
      </c>
      <c r="Q290" s="84">
        <f t="shared" si="4"/>
        <v>1.9884949748248289E-3</v>
      </c>
      <c r="R290" s="84">
        <f>P290/'סכום נכסי הקרן'!$C$42</f>
        <v>1.0044740663989145E-4</v>
      </c>
    </row>
    <row r="291" spans="2:18">
      <c r="B291" s="76" t="s">
        <v>3526</v>
      </c>
      <c r="C291" s="86" t="s">
        <v>3100</v>
      </c>
      <c r="D291" s="73">
        <v>9048</v>
      </c>
      <c r="E291" s="73"/>
      <c r="F291" s="73" t="s">
        <v>305</v>
      </c>
      <c r="G291" s="95">
        <v>44677</v>
      </c>
      <c r="H291" s="73" t="s">
        <v>3090</v>
      </c>
      <c r="I291" s="83">
        <v>2.9799999999996856</v>
      </c>
      <c r="J291" s="86" t="s">
        <v>794</v>
      </c>
      <c r="K291" s="86" t="s">
        <v>3082</v>
      </c>
      <c r="L291" s="87">
        <v>7.5700000000000003E-2</v>
      </c>
      <c r="M291" s="87">
        <v>7.9099999999993995E-2</v>
      </c>
      <c r="N291" s="83">
        <v>5137096.5630450007</v>
      </c>
      <c r="O291" s="85">
        <v>100</v>
      </c>
      <c r="P291" s="83">
        <v>1849.3546803210004</v>
      </c>
      <c r="Q291" s="84">
        <f t="shared" si="4"/>
        <v>6.3837288753357205E-3</v>
      </c>
      <c r="R291" s="84">
        <f>P291/'סכום נכסי הקרן'!$C$42</f>
        <v>3.2246951505429444E-4</v>
      </c>
    </row>
    <row r="292" spans="2:18">
      <c r="B292" s="76" t="s">
        <v>3526</v>
      </c>
      <c r="C292" s="86" t="s">
        <v>3100</v>
      </c>
      <c r="D292" s="73">
        <v>9074</v>
      </c>
      <c r="E292" s="73"/>
      <c r="F292" s="73" t="s">
        <v>305</v>
      </c>
      <c r="G292" s="95">
        <v>44684</v>
      </c>
      <c r="H292" s="73" t="s">
        <v>3090</v>
      </c>
      <c r="I292" s="83">
        <v>2.9100000000049175</v>
      </c>
      <c r="J292" s="86" t="s">
        <v>794</v>
      </c>
      <c r="K292" s="86" t="s">
        <v>3082</v>
      </c>
      <c r="L292" s="87">
        <v>7.7699999999999991E-2</v>
      </c>
      <c r="M292" s="87">
        <v>8.8700000000237311E-2</v>
      </c>
      <c r="N292" s="83">
        <v>259869.96432000003</v>
      </c>
      <c r="O292" s="85">
        <v>100</v>
      </c>
      <c r="P292" s="83">
        <v>93.553187093999995</v>
      </c>
      <c r="Q292" s="84">
        <f t="shared" si="4"/>
        <v>3.2293328488399592E-4</v>
      </c>
      <c r="R292" s="84">
        <f>P292/'סכום נכסי הקרן'!$C$42</f>
        <v>1.6312744761729243E-5</v>
      </c>
    </row>
    <row r="293" spans="2:18">
      <c r="B293" s="76" t="s">
        <v>3526</v>
      </c>
      <c r="C293" s="86" t="s">
        <v>3100</v>
      </c>
      <c r="D293" s="73">
        <v>9220</v>
      </c>
      <c r="E293" s="73"/>
      <c r="F293" s="73" t="s">
        <v>305</v>
      </c>
      <c r="G293" s="95">
        <v>44811</v>
      </c>
      <c r="H293" s="73" t="s">
        <v>3090</v>
      </c>
      <c r="I293" s="83">
        <v>2.9500000000060513</v>
      </c>
      <c r="J293" s="86" t="s">
        <v>794</v>
      </c>
      <c r="K293" s="86" t="s">
        <v>3082</v>
      </c>
      <c r="L293" s="87">
        <v>7.9600000000000004E-2</v>
      </c>
      <c r="M293" s="87">
        <v>7.9800000000081153E-2</v>
      </c>
      <c r="N293" s="83">
        <v>384556.33396200003</v>
      </c>
      <c r="O293" s="85">
        <v>101.46</v>
      </c>
      <c r="P293" s="83">
        <v>140.46150375700003</v>
      </c>
      <c r="Q293" s="84">
        <f t="shared" si="4"/>
        <v>4.8485461818010992E-4</v>
      </c>
      <c r="R293" s="84">
        <f>P293/'סכום נכסי הקרן'!$C$42</f>
        <v>2.449208552707412E-5</v>
      </c>
    </row>
    <row r="294" spans="2:18">
      <c r="B294" s="76" t="s">
        <v>3526</v>
      </c>
      <c r="C294" s="86" t="s">
        <v>3100</v>
      </c>
      <c r="D294" s="73">
        <v>9599</v>
      </c>
      <c r="E294" s="73"/>
      <c r="F294" s="73" t="s">
        <v>305</v>
      </c>
      <c r="G294" s="95">
        <v>45089</v>
      </c>
      <c r="H294" s="73" t="s">
        <v>3090</v>
      </c>
      <c r="I294" s="83">
        <v>2.9499999999996223</v>
      </c>
      <c r="J294" s="86" t="s">
        <v>794</v>
      </c>
      <c r="K294" s="86" t="s">
        <v>3082</v>
      </c>
      <c r="L294" s="87">
        <v>0.08</v>
      </c>
      <c r="M294" s="87">
        <v>8.3000000000098065E-2</v>
      </c>
      <c r="N294" s="83">
        <v>366435.58455900004</v>
      </c>
      <c r="O294" s="85">
        <v>100.49</v>
      </c>
      <c r="P294" s="83">
        <v>132.56320577900004</v>
      </c>
      <c r="Q294" s="84">
        <f t="shared" si="4"/>
        <v>4.5759073342901795E-4</v>
      </c>
      <c r="R294" s="84">
        <f>P294/'סכום נכסי הקרן'!$C$42</f>
        <v>2.3114869817279671E-5</v>
      </c>
    </row>
    <row r="295" spans="2:18">
      <c r="B295" s="76" t="s">
        <v>3526</v>
      </c>
      <c r="C295" s="86" t="s">
        <v>3100</v>
      </c>
      <c r="D295" s="73">
        <v>9748</v>
      </c>
      <c r="E295" s="73"/>
      <c r="F295" s="73" t="s">
        <v>305</v>
      </c>
      <c r="G295" s="95">
        <v>45180</v>
      </c>
      <c r="H295" s="73" t="s">
        <v>3090</v>
      </c>
      <c r="I295" s="83">
        <v>2.9499999999937403</v>
      </c>
      <c r="J295" s="86" t="s">
        <v>794</v>
      </c>
      <c r="K295" s="86" t="s">
        <v>3082</v>
      </c>
      <c r="L295" s="87">
        <v>0.08</v>
      </c>
      <c r="M295" s="87">
        <v>8.3599999999762128E-2</v>
      </c>
      <c r="N295" s="83">
        <v>530617.12581300014</v>
      </c>
      <c r="O295" s="85">
        <v>100.35</v>
      </c>
      <c r="P295" s="83">
        <v>191.69075129600003</v>
      </c>
      <c r="Q295" s="84">
        <f t="shared" si="4"/>
        <v>6.6169123597787662E-4</v>
      </c>
      <c r="R295" s="84">
        <f>P295/'סכום נכסי הקרן'!$C$42</f>
        <v>3.3424861260299241E-5</v>
      </c>
    </row>
    <row r="296" spans="2:18">
      <c r="B296" s="76" t="s">
        <v>3527</v>
      </c>
      <c r="C296" s="86" t="s">
        <v>3100</v>
      </c>
      <c r="D296" s="73">
        <v>7088</v>
      </c>
      <c r="E296" s="73"/>
      <c r="F296" s="73" t="s">
        <v>663</v>
      </c>
      <c r="G296" s="95">
        <v>43684</v>
      </c>
      <c r="H296" s="73" t="s">
        <v>660</v>
      </c>
      <c r="I296" s="83">
        <v>7.2099999999999991</v>
      </c>
      <c r="J296" s="86" t="s">
        <v>676</v>
      </c>
      <c r="K296" s="86" t="s">
        <v>133</v>
      </c>
      <c r="L296" s="87">
        <v>4.36E-2</v>
      </c>
      <c r="M296" s="87">
        <v>3.7900000000000003E-2</v>
      </c>
      <c r="N296" s="83">
        <v>441542.41</v>
      </c>
      <c r="O296" s="85">
        <v>105.4</v>
      </c>
      <c r="P296" s="83">
        <v>1779.6349200000004</v>
      </c>
      <c r="Q296" s="84">
        <f t="shared" si="4"/>
        <v>6.1430654418263625E-3</v>
      </c>
      <c r="R296" s="84">
        <f>P296/'סכום נכסי הקרן'!$C$42</f>
        <v>3.1031257320876803E-4</v>
      </c>
    </row>
    <row r="297" spans="2:18">
      <c r="B297" s="76" t="s">
        <v>3528</v>
      </c>
      <c r="C297" s="86" t="s">
        <v>3100</v>
      </c>
      <c r="D297" s="73">
        <v>7310</v>
      </c>
      <c r="E297" s="73"/>
      <c r="F297" s="73" t="s">
        <v>787</v>
      </c>
      <c r="G297" s="95">
        <v>43811</v>
      </c>
      <c r="H297" s="73" t="s">
        <v>695</v>
      </c>
      <c r="I297" s="83">
        <v>7.07</v>
      </c>
      <c r="J297" s="86" t="s">
        <v>676</v>
      </c>
      <c r="K297" s="86" t="s">
        <v>133</v>
      </c>
      <c r="L297" s="87">
        <v>4.4800000000000006E-2</v>
      </c>
      <c r="M297" s="87">
        <v>7.0500000000000007E-2</v>
      </c>
      <c r="N297" s="83">
        <v>152727.42000000004</v>
      </c>
      <c r="O297" s="85">
        <v>84.28</v>
      </c>
      <c r="P297" s="83">
        <v>492.21878000000009</v>
      </c>
      <c r="Q297" s="84">
        <f t="shared" si="4"/>
        <v>1.6990744243408828E-3</v>
      </c>
      <c r="R297" s="84">
        <f>P297/'סכום נכסי הקרן'!$C$42</f>
        <v>8.5827533775006214E-5</v>
      </c>
    </row>
    <row r="298" spans="2:18">
      <c r="B298" s="76" t="s">
        <v>3529</v>
      </c>
      <c r="C298" s="86" t="s">
        <v>3100</v>
      </c>
      <c r="D298" s="73" t="s">
        <v>3281</v>
      </c>
      <c r="E298" s="73"/>
      <c r="F298" s="73" t="s">
        <v>670</v>
      </c>
      <c r="G298" s="95">
        <v>43185</v>
      </c>
      <c r="H298" s="73" t="s">
        <v>306</v>
      </c>
      <c r="I298" s="83">
        <v>3.7999999999983327</v>
      </c>
      <c r="J298" s="86" t="s">
        <v>676</v>
      </c>
      <c r="K298" s="86" t="s">
        <v>141</v>
      </c>
      <c r="L298" s="87">
        <v>4.2199999999999994E-2</v>
      </c>
      <c r="M298" s="87">
        <v>7.9599999999972845E-2</v>
      </c>
      <c r="N298" s="83">
        <v>334956.38703300006</v>
      </c>
      <c r="O298" s="85">
        <v>88.19</v>
      </c>
      <c r="P298" s="83">
        <v>839.66894971800014</v>
      </c>
      <c r="Q298" s="84">
        <f t="shared" si="4"/>
        <v>2.8984266658395774E-3</v>
      </c>
      <c r="R298" s="84">
        <f>P298/'סכום נכסי הקרן'!$C$42</f>
        <v>1.4641195758874871E-4</v>
      </c>
    </row>
    <row r="299" spans="2:18">
      <c r="B299" s="76" t="s">
        <v>3530</v>
      </c>
      <c r="C299" s="86" t="s">
        <v>3100</v>
      </c>
      <c r="D299" s="73">
        <v>6812</v>
      </c>
      <c r="E299" s="73"/>
      <c r="F299" s="73" t="s">
        <v>529</v>
      </c>
      <c r="G299" s="95">
        <v>43536</v>
      </c>
      <c r="H299" s="73"/>
      <c r="I299" s="83">
        <v>2.4800000000008975</v>
      </c>
      <c r="J299" s="86" t="s">
        <v>676</v>
      </c>
      <c r="K299" s="86" t="s">
        <v>133</v>
      </c>
      <c r="L299" s="87">
        <v>7.6661000000000007E-2</v>
      </c>
      <c r="M299" s="87">
        <v>7.5300000000024694E-2</v>
      </c>
      <c r="N299" s="83">
        <v>286486.69208600005</v>
      </c>
      <c r="O299" s="85">
        <v>101.68</v>
      </c>
      <c r="P299" s="83">
        <v>1113.929925125</v>
      </c>
      <c r="Q299" s="84">
        <f t="shared" si="4"/>
        <v>3.8451394444719107E-3</v>
      </c>
      <c r="R299" s="84">
        <f>P299/'סכום נכסי הקרן'!$C$42</f>
        <v>1.9423447896818578E-4</v>
      </c>
    </row>
    <row r="300" spans="2:18">
      <c r="B300" s="76" t="s">
        <v>3530</v>
      </c>
      <c r="C300" s="86" t="s">
        <v>3100</v>
      </c>
      <c r="D300" s="73">
        <v>6872</v>
      </c>
      <c r="E300" s="73"/>
      <c r="F300" s="73" t="s">
        <v>529</v>
      </c>
      <c r="G300" s="95">
        <v>43570</v>
      </c>
      <c r="H300" s="73"/>
      <c r="I300" s="83">
        <v>2.4799999999998219</v>
      </c>
      <c r="J300" s="86" t="s">
        <v>676</v>
      </c>
      <c r="K300" s="86" t="s">
        <v>133</v>
      </c>
      <c r="L300" s="87">
        <v>7.6661000000000007E-2</v>
      </c>
      <c r="M300" s="87">
        <v>7.5199999999990663E-2</v>
      </c>
      <c r="N300" s="83">
        <v>231157.40233500005</v>
      </c>
      <c r="O300" s="85">
        <v>101.69</v>
      </c>
      <c r="P300" s="83">
        <v>898.8845859920001</v>
      </c>
      <c r="Q300" s="84">
        <f t="shared" si="4"/>
        <v>3.1028312460838043E-3</v>
      </c>
      <c r="R300" s="84">
        <f>P300/'סכום נכסי הקרן'!$C$42</f>
        <v>1.5673730929986225E-4</v>
      </c>
    </row>
    <row r="301" spans="2:18">
      <c r="B301" s="76" t="s">
        <v>3530</v>
      </c>
      <c r="C301" s="86" t="s">
        <v>3100</v>
      </c>
      <c r="D301" s="73">
        <v>7258</v>
      </c>
      <c r="E301" s="73"/>
      <c r="F301" s="73" t="s">
        <v>529</v>
      </c>
      <c r="G301" s="95">
        <v>43774</v>
      </c>
      <c r="H301" s="73"/>
      <c r="I301" s="83">
        <v>2.4800000000006333</v>
      </c>
      <c r="J301" s="86" t="s">
        <v>676</v>
      </c>
      <c r="K301" s="86" t="s">
        <v>133</v>
      </c>
      <c r="L301" s="87">
        <v>7.6661000000000007E-2</v>
      </c>
      <c r="M301" s="87">
        <v>7.3500000000020105E-2</v>
      </c>
      <c r="N301" s="83">
        <v>211106.65887500002</v>
      </c>
      <c r="O301" s="85">
        <v>101.69</v>
      </c>
      <c r="P301" s="83">
        <v>820.91475280100019</v>
      </c>
      <c r="Q301" s="84">
        <f t="shared" si="4"/>
        <v>2.8336896472099201E-3</v>
      </c>
      <c r="R301" s="84">
        <f>P301/'סכום נכסי הקרן'!$C$42</f>
        <v>1.4314181322465735E-4</v>
      </c>
    </row>
    <row r="302" spans="2:18">
      <c r="B302" s="76" t="s">
        <v>3531</v>
      </c>
      <c r="C302" s="86" t="s">
        <v>3100</v>
      </c>
      <c r="D302" s="73">
        <v>6861</v>
      </c>
      <c r="E302" s="73"/>
      <c r="F302" s="73" t="s">
        <v>529</v>
      </c>
      <c r="G302" s="95">
        <v>43563</v>
      </c>
      <c r="H302" s="73"/>
      <c r="I302" s="83">
        <v>0.51000000000002121</v>
      </c>
      <c r="J302" s="86" t="s">
        <v>716</v>
      </c>
      <c r="K302" s="86" t="s">
        <v>133</v>
      </c>
      <c r="L302" s="87">
        <v>8.0297000000000007E-2</v>
      </c>
      <c r="M302" s="87">
        <v>8.9899999999994082E-2</v>
      </c>
      <c r="N302" s="83">
        <v>1599393.5187319999</v>
      </c>
      <c r="O302" s="85">
        <v>100.39</v>
      </c>
      <c r="P302" s="83">
        <v>6139.9335306370003</v>
      </c>
      <c r="Q302" s="84">
        <f t="shared" si="4"/>
        <v>2.1194242180394545E-2</v>
      </c>
      <c r="R302" s="84">
        <f>P302/'סכום נכסי הקרן'!$C$42</f>
        <v>1.0706120405991827E-3</v>
      </c>
    </row>
    <row r="303" spans="2:18">
      <c r="B303" s="76" t="s">
        <v>3532</v>
      </c>
      <c r="C303" s="86" t="s">
        <v>3100</v>
      </c>
      <c r="D303" s="73">
        <v>6932</v>
      </c>
      <c r="E303" s="73"/>
      <c r="F303" s="73" t="s">
        <v>529</v>
      </c>
      <c r="G303" s="95">
        <v>43098</v>
      </c>
      <c r="H303" s="73"/>
      <c r="I303" s="83">
        <v>1.5800000000002501</v>
      </c>
      <c r="J303" s="86" t="s">
        <v>676</v>
      </c>
      <c r="K303" s="86" t="s">
        <v>133</v>
      </c>
      <c r="L303" s="87">
        <v>8.1652000000000002E-2</v>
      </c>
      <c r="M303" s="87">
        <v>7.0700000000010005E-2</v>
      </c>
      <c r="N303" s="83">
        <v>370173.86341100006</v>
      </c>
      <c r="O303" s="85">
        <v>101.72</v>
      </c>
      <c r="P303" s="83">
        <v>1439.8922525080002</v>
      </c>
      <c r="Q303" s="84">
        <f t="shared" si="4"/>
        <v>4.9703184832625182E-3</v>
      </c>
      <c r="R303" s="84">
        <f>P303/'סכום נכסי הקרן'!$C$42</f>
        <v>2.5107209630339611E-4</v>
      </c>
    </row>
    <row r="304" spans="2:18">
      <c r="B304" s="76" t="s">
        <v>3532</v>
      </c>
      <c r="C304" s="86" t="s">
        <v>3100</v>
      </c>
      <c r="D304" s="73">
        <v>9335</v>
      </c>
      <c r="E304" s="73"/>
      <c r="F304" s="73" t="s">
        <v>529</v>
      </c>
      <c r="G304" s="95">
        <v>44064</v>
      </c>
      <c r="H304" s="73"/>
      <c r="I304" s="83">
        <v>2.4400000000001794</v>
      </c>
      <c r="J304" s="86" t="s">
        <v>676</v>
      </c>
      <c r="K304" s="86" t="s">
        <v>133</v>
      </c>
      <c r="L304" s="87">
        <v>8.9152000000000009E-2</v>
      </c>
      <c r="M304" s="87">
        <v>0.10160000000000562</v>
      </c>
      <c r="N304" s="83">
        <v>1364579.0636860002</v>
      </c>
      <c r="O304" s="85">
        <v>98.17</v>
      </c>
      <c r="P304" s="83">
        <v>5122.6581165070011</v>
      </c>
      <c r="Q304" s="84">
        <f t="shared" si="4"/>
        <v>1.7682741382600807E-2</v>
      </c>
      <c r="R304" s="84">
        <f>P304/'סכום נכסי הקרן'!$C$42</f>
        <v>8.9323108011505421E-4</v>
      </c>
    </row>
    <row r="305" spans="2:18">
      <c r="B305" s="76" t="s">
        <v>3532</v>
      </c>
      <c r="C305" s="86" t="s">
        <v>3100</v>
      </c>
      <c r="D305" s="73" t="s">
        <v>3282</v>
      </c>
      <c r="E305" s="73"/>
      <c r="F305" s="73" t="s">
        <v>529</v>
      </c>
      <c r="G305" s="95">
        <v>42817</v>
      </c>
      <c r="H305" s="73"/>
      <c r="I305" s="83">
        <v>1.6399999999996187</v>
      </c>
      <c r="J305" s="86" t="s">
        <v>676</v>
      </c>
      <c r="K305" s="86" t="s">
        <v>133</v>
      </c>
      <c r="L305" s="87">
        <v>5.7820000000000003E-2</v>
      </c>
      <c r="M305" s="87">
        <v>8.6300000000020985E-2</v>
      </c>
      <c r="N305" s="83">
        <v>142831.79028500002</v>
      </c>
      <c r="O305" s="85">
        <v>95.95</v>
      </c>
      <c r="P305" s="83">
        <v>524.06813353000007</v>
      </c>
      <c r="Q305" s="84">
        <f t="shared" si="4"/>
        <v>1.8090141995250274E-3</v>
      </c>
      <c r="R305" s="84">
        <f>P305/'סכום נכסי הקרן'!$C$42</f>
        <v>9.1381063174693448E-5</v>
      </c>
    </row>
    <row r="306" spans="2:18">
      <c r="B306" s="76" t="s">
        <v>3532</v>
      </c>
      <c r="C306" s="86" t="s">
        <v>3100</v>
      </c>
      <c r="D306" s="73">
        <v>7291</v>
      </c>
      <c r="E306" s="73"/>
      <c r="F306" s="73" t="s">
        <v>529</v>
      </c>
      <c r="G306" s="95">
        <v>43798</v>
      </c>
      <c r="H306" s="73"/>
      <c r="I306" s="83">
        <v>1.5900000000096324</v>
      </c>
      <c r="J306" s="86" t="s">
        <v>676</v>
      </c>
      <c r="K306" s="86" t="s">
        <v>133</v>
      </c>
      <c r="L306" s="87">
        <v>8.1652000000000002E-2</v>
      </c>
      <c r="M306" s="87">
        <v>7.9400000000292528E-2</v>
      </c>
      <c r="N306" s="83">
        <v>21774.933658000002</v>
      </c>
      <c r="O306" s="85">
        <v>100.99</v>
      </c>
      <c r="P306" s="83">
        <v>84.091695141000017</v>
      </c>
      <c r="Q306" s="84">
        <f t="shared" si="4"/>
        <v>2.9027346033717687E-4</v>
      </c>
      <c r="R306" s="84">
        <f>P306/'סכום נכסי הקרן'!$C$42</f>
        <v>1.4662956998332537E-5</v>
      </c>
    </row>
    <row r="307" spans="2:18">
      <c r="B307" s="76" t="s">
        <v>3533</v>
      </c>
      <c r="C307" s="86" t="s">
        <v>3100</v>
      </c>
      <c r="D307" s="73" t="s">
        <v>3283</v>
      </c>
      <c r="E307" s="73"/>
      <c r="F307" s="73" t="s">
        <v>529</v>
      </c>
      <c r="G307" s="95">
        <v>43083</v>
      </c>
      <c r="H307" s="73"/>
      <c r="I307" s="83">
        <v>0.52</v>
      </c>
      <c r="J307" s="86" t="s">
        <v>676</v>
      </c>
      <c r="K307" s="86" t="s">
        <v>141</v>
      </c>
      <c r="L307" s="87">
        <v>7.0540000000000005E-2</v>
      </c>
      <c r="M307" s="87">
        <v>7.799999999991164E-2</v>
      </c>
      <c r="N307" s="83">
        <v>39181.293716000007</v>
      </c>
      <c r="O307" s="85">
        <v>101.61</v>
      </c>
      <c r="P307" s="83">
        <v>113.16593067500001</v>
      </c>
      <c r="Q307" s="84">
        <f t="shared" si="4"/>
        <v>3.906338935638048E-4</v>
      </c>
      <c r="R307" s="84">
        <f>P307/'סכום נכסי הקרן'!$C$42</f>
        <v>1.9732592765332062E-5</v>
      </c>
    </row>
    <row r="308" spans="2:18">
      <c r="B308" s="76" t="s">
        <v>3533</v>
      </c>
      <c r="C308" s="86" t="s">
        <v>3100</v>
      </c>
      <c r="D308" s="73" t="s">
        <v>3284</v>
      </c>
      <c r="E308" s="73"/>
      <c r="F308" s="73" t="s">
        <v>529</v>
      </c>
      <c r="G308" s="95">
        <v>43083</v>
      </c>
      <c r="H308" s="73"/>
      <c r="I308" s="83">
        <v>4.9600000000068212</v>
      </c>
      <c r="J308" s="86" t="s">
        <v>676</v>
      </c>
      <c r="K308" s="86" t="s">
        <v>141</v>
      </c>
      <c r="L308" s="87">
        <v>7.195E-2</v>
      </c>
      <c r="M308" s="87">
        <v>7.4700000000101921E-2</v>
      </c>
      <c r="N308" s="83">
        <v>84940.305083000014</v>
      </c>
      <c r="O308" s="85">
        <v>102.01</v>
      </c>
      <c r="P308" s="83">
        <v>246.29580936700003</v>
      </c>
      <c r="Q308" s="84">
        <f t="shared" si="4"/>
        <v>8.5018070728184591E-4</v>
      </c>
      <c r="R308" s="84">
        <f>P308/'סכום נכסי הקרן'!$C$42</f>
        <v>4.2946272584497249E-5</v>
      </c>
    </row>
    <row r="309" spans="2:18">
      <c r="B309" s="76" t="s">
        <v>3533</v>
      </c>
      <c r="C309" s="86" t="s">
        <v>3100</v>
      </c>
      <c r="D309" s="73" t="s">
        <v>3285</v>
      </c>
      <c r="E309" s="73"/>
      <c r="F309" s="73" t="s">
        <v>529</v>
      </c>
      <c r="G309" s="95">
        <v>43083</v>
      </c>
      <c r="H309" s="73"/>
      <c r="I309" s="83">
        <v>5.2100000000024815</v>
      </c>
      <c r="J309" s="86" t="s">
        <v>676</v>
      </c>
      <c r="K309" s="86" t="s">
        <v>141</v>
      </c>
      <c r="L309" s="87">
        <v>4.4999999999999998E-2</v>
      </c>
      <c r="M309" s="87">
        <v>7.5100000000044992E-2</v>
      </c>
      <c r="N309" s="83">
        <v>339761.21995100006</v>
      </c>
      <c r="O309" s="85">
        <v>87.24</v>
      </c>
      <c r="P309" s="83">
        <v>842.53880887100013</v>
      </c>
      <c r="Q309" s="84">
        <f t="shared" si="4"/>
        <v>2.9083330417976885E-3</v>
      </c>
      <c r="R309" s="84">
        <f>P309/'סכום נכסי הקרן'!$C$42</f>
        <v>1.4691237111093009E-4</v>
      </c>
    </row>
    <row r="310" spans="2:18">
      <c r="B310" s="76" t="s">
        <v>3534</v>
      </c>
      <c r="C310" s="86" t="s">
        <v>3100</v>
      </c>
      <c r="D310" s="73">
        <v>9186</v>
      </c>
      <c r="E310" s="73"/>
      <c r="F310" s="73" t="s">
        <v>529</v>
      </c>
      <c r="G310" s="95">
        <v>44778</v>
      </c>
      <c r="H310" s="73"/>
      <c r="I310" s="83">
        <v>3.3800000000006127</v>
      </c>
      <c r="J310" s="86" t="s">
        <v>706</v>
      </c>
      <c r="K310" s="86" t="s">
        <v>135</v>
      </c>
      <c r="L310" s="87">
        <v>7.1870000000000003E-2</v>
      </c>
      <c r="M310" s="87">
        <v>7.3100000000015569E-2</v>
      </c>
      <c r="N310" s="83">
        <v>570988.98898600007</v>
      </c>
      <c r="O310" s="85">
        <v>104.4</v>
      </c>
      <c r="P310" s="83">
        <v>2416.1036692040002</v>
      </c>
      <c r="Q310" s="84">
        <f t="shared" si="4"/>
        <v>8.3400717682910845E-3</v>
      </c>
      <c r="R310" s="84">
        <f>P310/'סכום נכסי הקרן'!$C$42</f>
        <v>4.2129278219031532E-4</v>
      </c>
    </row>
    <row r="311" spans="2:18">
      <c r="B311" s="76" t="s">
        <v>3534</v>
      </c>
      <c r="C311" s="86" t="s">
        <v>3100</v>
      </c>
      <c r="D311" s="73">
        <v>9187</v>
      </c>
      <c r="E311" s="73"/>
      <c r="F311" s="73" t="s">
        <v>529</v>
      </c>
      <c r="G311" s="95">
        <v>44778</v>
      </c>
      <c r="H311" s="73"/>
      <c r="I311" s="83">
        <v>3.2999999999998404</v>
      </c>
      <c r="J311" s="86" t="s">
        <v>706</v>
      </c>
      <c r="K311" s="86" t="s">
        <v>133</v>
      </c>
      <c r="L311" s="87">
        <v>8.2722999999999991E-2</v>
      </c>
      <c r="M311" s="87">
        <v>8.9099999999996488E-2</v>
      </c>
      <c r="N311" s="83">
        <v>1572320.7661300001</v>
      </c>
      <c r="O311" s="85">
        <v>103.96</v>
      </c>
      <c r="P311" s="83">
        <v>6250.6519526200009</v>
      </c>
      <c r="Q311" s="84">
        <f t="shared" ref="Q311:Q357" si="5">IFERROR(P311/$P$10,0)</f>
        <v>2.1576427596186071E-2</v>
      </c>
      <c r="R311" s="84">
        <f>P311/'סכום נכסי הקרן'!$C$42</f>
        <v>1.0899178645302839E-3</v>
      </c>
    </row>
    <row r="312" spans="2:18">
      <c r="B312" s="76" t="s">
        <v>3535</v>
      </c>
      <c r="C312" s="86" t="s">
        <v>3100</v>
      </c>
      <c r="D312" s="73" t="s">
        <v>3286</v>
      </c>
      <c r="E312" s="73"/>
      <c r="F312" s="73" t="s">
        <v>529</v>
      </c>
      <c r="G312" s="95">
        <v>45116</v>
      </c>
      <c r="H312" s="73"/>
      <c r="I312" s="83">
        <v>0.73000000000084508</v>
      </c>
      <c r="J312" s="86" t="s">
        <v>676</v>
      </c>
      <c r="K312" s="86" t="s">
        <v>133</v>
      </c>
      <c r="L312" s="87">
        <v>8.1645999999999996E-2</v>
      </c>
      <c r="M312" s="87">
        <v>8.6000000000067606E-2</v>
      </c>
      <c r="N312" s="83">
        <v>77845.731229000012</v>
      </c>
      <c r="O312" s="85">
        <v>99.39</v>
      </c>
      <c r="P312" s="83">
        <v>295.86620717500006</v>
      </c>
      <c r="Q312" s="84">
        <f t="shared" si="5"/>
        <v>1.0212911942079567E-3</v>
      </c>
      <c r="R312" s="84">
        <f>P312/'סכום נכסי הקרן'!$C$42</f>
        <v>5.15897968972157E-5</v>
      </c>
    </row>
    <row r="313" spans="2:18">
      <c r="B313" s="76" t="s">
        <v>3536</v>
      </c>
      <c r="C313" s="86" t="s">
        <v>3100</v>
      </c>
      <c r="D313" s="73">
        <v>8706</v>
      </c>
      <c r="E313" s="73"/>
      <c r="F313" s="73" t="s">
        <v>529</v>
      </c>
      <c r="G313" s="95">
        <v>44498</v>
      </c>
      <c r="H313" s="73"/>
      <c r="I313" s="83">
        <v>3.09</v>
      </c>
      <c r="J313" s="86" t="s">
        <v>676</v>
      </c>
      <c r="K313" s="86" t="s">
        <v>133</v>
      </c>
      <c r="L313" s="87">
        <v>8.6401000000000006E-2</v>
      </c>
      <c r="M313" s="87">
        <v>8.900000000000001E-2</v>
      </c>
      <c r="N313" s="83">
        <v>651190.37000000011</v>
      </c>
      <c r="O313" s="85">
        <v>100.47</v>
      </c>
      <c r="P313" s="83">
        <v>2501.8556700000004</v>
      </c>
      <c r="Q313" s="84">
        <f t="shared" si="5"/>
        <v>8.6360763851578825E-3</v>
      </c>
      <c r="R313" s="84">
        <f>P313/'סכום נכסי הקרן'!$C$42</f>
        <v>4.362452444766853E-4</v>
      </c>
    </row>
    <row r="314" spans="2:18">
      <c r="B314" s="76" t="s">
        <v>3537</v>
      </c>
      <c r="C314" s="86" t="s">
        <v>3100</v>
      </c>
      <c r="D314" s="73">
        <v>8702</v>
      </c>
      <c r="E314" s="73"/>
      <c r="F314" s="73" t="s">
        <v>529</v>
      </c>
      <c r="G314" s="95">
        <v>44497</v>
      </c>
      <c r="H314" s="73"/>
      <c r="I314" s="83">
        <v>0.10999999997322581</v>
      </c>
      <c r="J314" s="86" t="s">
        <v>716</v>
      </c>
      <c r="K314" s="86" t="s">
        <v>133</v>
      </c>
      <c r="L314" s="87">
        <v>7.2742000000000001E-2</v>
      </c>
      <c r="M314" s="87">
        <v>7.9499999996189827E-2</v>
      </c>
      <c r="N314" s="83">
        <v>1266.3033340000002</v>
      </c>
      <c r="O314" s="85">
        <v>100.27</v>
      </c>
      <c r="P314" s="83">
        <v>4.8554180830000009</v>
      </c>
      <c r="Q314" s="84">
        <f t="shared" si="5"/>
        <v>1.6760263971048683E-5</v>
      </c>
      <c r="R314" s="84">
        <f>P314/'סכום נכסי הקרן'!$C$42</f>
        <v>8.4663279103340679E-7</v>
      </c>
    </row>
    <row r="315" spans="2:18">
      <c r="B315" s="76" t="s">
        <v>3537</v>
      </c>
      <c r="C315" s="86" t="s">
        <v>3100</v>
      </c>
      <c r="D315" s="73">
        <v>9118</v>
      </c>
      <c r="E315" s="73"/>
      <c r="F315" s="73" t="s">
        <v>529</v>
      </c>
      <c r="G315" s="95">
        <v>44733</v>
      </c>
      <c r="H315" s="73"/>
      <c r="I315" s="83">
        <v>0.1100000000010344</v>
      </c>
      <c r="J315" s="86" t="s">
        <v>716</v>
      </c>
      <c r="K315" s="86" t="s">
        <v>133</v>
      </c>
      <c r="L315" s="87">
        <v>7.2742000000000001E-2</v>
      </c>
      <c r="M315" s="87">
        <v>7.9499999998913884E-2</v>
      </c>
      <c r="N315" s="83">
        <v>5042.612540000001</v>
      </c>
      <c r="O315" s="85">
        <v>100.27</v>
      </c>
      <c r="P315" s="83">
        <v>19.335013418000003</v>
      </c>
      <c r="Q315" s="84">
        <f t="shared" si="5"/>
        <v>6.6741920722349508E-5</v>
      </c>
      <c r="R315" s="84">
        <f>P315/'סכום נכסי הקרן'!$C$42</f>
        <v>3.371420564598517E-6</v>
      </c>
    </row>
    <row r="316" spans="2:18">
      <c r="B316" s="76" t="s">
        <v>3537</v>
      </c>
      <c r="C316" s="86" t="s">
        <v>3100</v>
      </c>
      <c r="D316" s="73">
        <v>9233</v>
      </c>
      <c r="E316" s="73"/>
      <c r="F316" s="73" t="s">
        <v>529</v>
      </c>
      <c r="G316" s="95">
        <v>44819</v>
      </c>
      <c r="H316" s="73"/>
      <c r="I316" s="83">
        <v>0.11000000005796803</v>
      </c>
      <c r="J316" s="86" t="s">
        <v>716</v>
      </c>
      <c r="K316" s="86" t="s">
        <v>133</v>
      </c>
      <c r="L316" s="87">
        <v>7.2742000000000001E-2</v>
      </c>
      <c r="M316" s="87">
        <v>7.9499999991831785E-2</v>
      </c>
      <c r="N316" s="83">
        <v>989.79564500000026</v>
      </c>
      <c r="O316" s="85">
        <v>100.27</v>
      </c>
      <c r="P316" s="83">
        <v>3.7951971980000003</v>
      </c>
      <c r="Q316" s="84">
        <f t="shared" si="5"/>
        <v>1.3100521061898493E-5</v>
      </c>
      <c r="R316" s="84">
        <f>P316/'סכום נכסי הקרן'!$C$42</f>
        <v>6.6176348593232044E-7</v>
      </c>
    </row>
    <row r="317" spans="2:18">
      <c r="B317" s="76" t="s">
        <v>3537</v>
      </c>
      <c r="C317" s="86" t="s">
        <v>3100</v>
      </c>
      <c r="D317" s="73">
        <v>9276</v>
      </c>
      <c r="E317" s="73"/>
      <c r="F317" s="73" t="s">
        <v>529</v>
      </c>
      <c r="G317" s="95">
        <v>44854</v>
      </c>
      <c r="H317" s="73"/>
      <c r="I317" s="83">
        <v>0.10999999981330721</v>
      </c>
      <c r="J317" s="86" t="s">
        <v>716</v>
      </c>
      <c r="K317" s="86" t="s">
        <v>133</v>
      </c>
      <c r="L317" s="87">
        <v>7.2742000000000001E-2</v>
      </c>
      <c r="M317" s="87">
        <v>7.9499999959915954E-2</v>
      </c>
      <c r="N317" s="83">
        <v>237.48291900000004</v>
      </c>
      <c r="O317" s="85">
        <v>100.27</v>
      </c>
      <c r="P317" s="83">
        <v>0.91058674700000009</v>
      </c>
      <c r="Q317" s="84">
        <f t="shared" si="5"/>
        <v>3.1432255652079387E-6</v>
      </c>
      <c r="R317" s="84">
        <f>P317/'סכום נכסי הקרן'!$C$42</f>
        <v>1.5877779954518503E-7</v>
      </c>
    </row>
    <row r="318" spans="2:18">
      <c r="B318" s="76" t="s">
        <v>3537</v>
      </c>
      <c r="C318" s="86" t="s">
        <v>3100</v>
      </c>
      <c r="D318" s="73">
        <v>9430</v>
      </c>
      <c r="E318" s="73"/>
      <c r="F318" s="73" t="s">
        <v>529</v>
      </c>
      <c r="G318" s="95">
        <v>44950</v>
      </c>
      <c r="H318" s="73"/>
      <c r="I318" s="83">
        <v>0.11000000004220167</v>
      </c>
      <c r="J318" s="86" t="s">
        <v>716</v>
      </c>
      <c r="K318" s="86" t="s">
        <v>133</v>
      </c>
      <c r="L318" s="87">
        <v>7.2742000000000001E-2</v>
      </c>
      <c r="M318" s="87">
        <v>7.9499999996885118E-2</v>
      </c>
      <c r="N318" s="83">
        <v>1297.7789330000003</v>
      </c>
      <c r="O318" s="85">
        <v>100.27</v>
      </c>
      <c r="P318" s="83">
        <v>4.9761050890000007</v>
      </c>
      <c r="Q318" s="84">
        <f t="shared" si="5"/>
        <v>1.7176859626429555E-5</v>
      </c>
      <c r="R318" s="84">
        <f>P318/'סכום נכסי הקרן'!$C$42</f>
        <v>8.6767682369642166E-7</v>
      </c>
    </row>
    <row r="319" spans="2:18">
      <c r="B319" s="76" t="s">
        <v>3537</v>
      </c>
      <c r="C319" s="86" t="s">
        <v>3100</v>
      </c>
      <c r="D319" s="73">
        <v>9539</v>
      </c>
      <c r="E319" s="73"/>
      <c r="F319" s="73" t="s">
        <v>529</v>
      </c>
      <c r="G319" s="95">
        <v>45029</v>
      </c>
      <c r="H319" s="73"/>
      <c r="I319" s="83">
        <v>0.11000000023512363</v>
      </c>
      <c r="J319" s="86" t="s">
        <v>716</v>
      </c>
      <c r="K319" s="86" t="s">
        <v>133</v>
      </c>
      <c r="L319" s="87">
        <v>7.2742000000000001E-2</v>
      </c>
      <c r="M319" s="87">
        <v>7.9499999979200611E-2</v>
      </c>
      <c r="N319" s="83">
        <v>432.59304100000008</v>
      </c>
      <c r="O319" s="85">
        <v>100.27</v>
      </c>
      <c r="P319" s="83">
        <v>1.6587019510000001</v>
      </c>
      <c r="Q319" s="84">
        <f t="shared" si="5"/>
        <v>5.7256207545523226E-6</v>
      </c>
      <c r="R319" s="84">
        <f>P319/'סכום נכסי הקרן'!$C$42</f>
        <v>2.8922565230469502E-7</v>
      </c>
    </row>
    <row r="320" spans="2:18">
      <c r="B320" s="76" t="s">
        <v>3537</v>
      </c>
      <c r="C320" s="86" t="s">
        <v>3100</v>
      </c>
      <c r="D320" s="73">
        <v>8060</v>
      </c>
      <c r="E320" s="73"/>
      <c r="F320" s="73" t="s">
        <v>529</v>
      </c>
      <c r="G320" s="95">
        <v>44150</v>
      </c>
      <c r="H320" s="73"/>
      <c r="I320" s="83">
        <v>0.1099999999999908</v>
      </c>
      <c r="J320" s="86" t="s">
        <v>716</v>
      </c>
      <c r="K320" s="86" t="s">
        <v>133</v>
      </c>
      <c r="L320" s="87">
        <v>7.2742000000000001E-2</v>
      </c>
      <c r="M320" s="87">
        <v>7.9499999999997406E-2</v>
      </c>
      <c r="N320" s="83">
        <v>1698886.2298440004</v>
      </c>
      <c r="O320" s="85">
        <v>100.27</v>
      </c>
      <c r="P320" s="83">
        <v>6514.0814011460006</v>
      </c>
      <c r="Q320" s="84">
        <f t="shared" si="5"/>
        <v>2.2485751370075295E-2</v>
      </c>
      <c r="R320" s="84">
        <f>P320/'סכום נכסי הקרן'!$C$42</f>
        <v>1.1358517069787505E-3</v>
      </c>
    </row>
    <row r="321" spans="2:18">
      <c r="B321" s="76" t="s">
        <v>3537</v>
      </c>
      <c r="C321" s="86" t="s">
        <v>3100</v>
      </c>
      <c r="D321" s="73">
        <v>8119</v>
      </c>
      <c r="E321" s="73"/>
      <c r="F321" s="73" t="s">
        <v>529</v>
      </c>
      <c r="G321" s="95">
        <v>44169</v>
      </c>
      <c r="H321" s="73"/>
      <c r="I321" s="83">
        <v>0.11000000002201477</v>
      </c>
      <c r="J321" s="86" t="s">
        <v>716</v>
      </c>
      <c r="K321" s="86" t="s">
        <v>133</v>
      </c>
      <c r="L321" s="87">
        <v>7.2742000000000001E-2</v>
      </c>
      <c r="M321" s="87">
        <v>7.9499999998251775E-2</v>
      </c>
      <c r="N321" s="83">
        <v>4027.872788000001</v>
      </c>
      <c r="O321" s="85">
        <v>100.27</v>
      </c>
      <c r="P321" s="83">
        <v>15.444171906000001</v>
      </c>
      <c r="Q321" s="84">
        <f t="shared" si="5"/>
        <v>5.3311248080799723E-5</v>
      </c>
      <c r="R321" s="84">
        <f>P321/'סכום נכסי הקרן'!$C$42</f>
        <v>2.6929797068880973E-6</v>
      </c>
    </row>
    <row r="322" spans="2:18">
      <c r="B322" s="76" t="s">
        <v>3537</v>
      </c>
      <c r="C322" s="86" t="s">
        <v>3100</v>
      </c>
      <c r="D322" s="73">
        <v>8418</v>
      </c>
      <c r="E322" s="73"/>
      <c r="F322" s="73" t="s">
        <v>529</v>
      </c>
      <c r="G322" s="95">
        <v>44326</v>
      </c>
      <c r="H322" s="73"/>
      <c r="I322" s="83">
        <v>0.10999999997245895</v>
      </c>
      <c r="J322" s="86" t="s">
        <v>716</v>
      </c>
      <c r="K322" s="86" t="s">
        <v>133</v>
      </c>
      <c r="L322" s="87">
        <v>7.2742000000000001E-2</v>
      </c>
      <c r="M322" s="87">
        <v>7.9499999996786877E-2</v>
      </c>
      <c r="N322" s="83">
        <v>852.26172700000006</v>
      </c>
      <c r="O322" s="85">
        <v>100.27</v>
      </c>
      <c r="P322" s="83">
        <v>3.2678486190000005</v>
      </c>
      <c r="Q322" s="84">
        <f t="shared" si="5"/>
        <v>1.1280183196505777E-5</v>
      </c>
      <c r="R322" s="84">
        <f>P322/'סכום נכסי הקרן'!$C$42</f>
        <v>5.698104158456325E-7</v>
      </c>
    </row>
    <row r="323" spans="2:18">
      <c r="B323" s="76" t="s">
        <v>3538</v>
      </c>
      <c r="C323" s="86" t="s">
        <v>3100</v>
      </c>
      <c r="D323" s="73">
        <v>8718</v>
      </c>
      <c r="E323" s="73"/>
      <c r="F323" s="73" t="s">
        <v>529</v>
      </c>
      <c r="G323" s="95">
        <v>44508</v>
      </c>
      <c r="H323" s="73"/>
      <c r="I323" s="83">
        <v>3.0099999999999834</v>
      </c>
      <c r="J323" s="86" t="s">
        <v>676</v>
      </c>
      <c r="K323" s="86" t="s">
        <v>133</v>
      </c>
      <c r="L323" s="87">
        <v>8.7911000000000003E-2</v>
      </c>
      <c r="M323" s="87">
        <v>9.0099999999997987E-2</v>
      </c>
      <c r="N323" s="83">
        <v>1409237.6549760001</v>
      </c>
      <c r="O323" s="85">
        <v>100.63</v>
      </c>
      <c r="P323" s="83">
        <v>5422.8749709090007</v>
      </c>
      <c r="Q323" s="84">
        <f t="shared" si="5"/>
        <v>1.871905043824169E-2</v>
      </c>
      <c r="R323" s="84">
        <f>P323/'סכום נכסי הקרן'!$C$42</f>
        <v>9.4557949358073661E-4</v>
      </c>
    </row>
    <row r="324" spans="2:18">
      <c r="B324" s="76" t="s">
        <v>3539</v>
      </c>
      <c r="C324" s="86" t="s">
        <v>3100</v>
      </c>
      <c r="D324" s="73">
        <v>8806</v>
      </c>
      <c r="E324" s="73"/>
      <c r="F324" s="73" t="s">
        <v>529</v>
      </c>
      <c r="G324" s="95">
        <v>44137</v>
      </c>
      <c r="H324" s="73"/>
      <c r="I324" s="83">
        <v>0.9300000000000187</v>
      </c>
      <c r="J324" s="86" t="s">
        <v>716</v>
      </c>
      <c r="K324" s="86" t="s">
        <v>133</v>
      </c>
      <c r="L324" s="87">
        <v>7.4443999999999996E-2</v>
      </c>
      <c r="M324" s="87">
        <v>8.83000000000045E-2</v>
      </c>
      <c r="N324" s="83">
        <v>1949933.0022450003</v>
      </c>
      <c r="O324" s="85">
        <v>99.72</v>
      </c>
      <c r="P324" s="83">
        <v>7435.6651052020006</v>
      </c>
      <c r="Q324" s="84">
        <f t="shared" si="5"/>
        <v>2.5666936983210344E-2</v>
      </c>
      <c r="R324" s="84">
        <f>P324/'סכום נכסי הקרן'!$C$42</f>
        <v>1.2965470312944168E-3</v>
      </c>
    </row>
    <row r="325" spans="2:18">
      <c r="B325" s="76" t="s">
        <v>3539</v>
      </c>
      <c r="C325" s="86" t="s">
        <v>3100</v>
      </c>
      <c r="D325" s="73">
        <v>9044</v>
      </c>
      <c r="E325" s="73"/>
      <c r="F325" s="73" t="s">
        <v>529</v>
      </c>
      <c r="G325" s="95">
        <v>44679</v>
      </c>
      <c r="H325" s="73"/>
      <c r="I325" s="83">
        <v>0.9299999999982822</v>
      </c>
      <c r="J325" s="86" t="s">
        <v>716</v>
      </c>
      <c r="K325" s="86" t="s">
        <v>133</v>
      </c>
      <c r="L325" s="87">
        <v>7.4450000000000002E-2</v>
      </c>
      <c r="M325" s="87">
        <v>8.8300000000248319E-2</v>
      </c>
      <c r="N325" s="83">
        <v>16791.356625000004</v>
      </c>
      <c r="O325" s="85">
        <v>99.72</v>
      </c>
      <c r="P325" s="83">
        <v>64.030356527000009</v>
      </c>
      <c r="Q325" s="84">
        <f t="shared" si="5"/>
        <v>2.210243606642843E-4</v>
      </c>
      <c r="R325" s="84">
        <f>P325/'סכום נכסי הקרן'!$C$42</f>
        <v>1.1164888075678017E-5</v>
      </c>
    </row>
    <row r="326" spans="2:18">
      <c r="B326" s="76" t="s">
        <v>3539</v>
      </c>
      <c r="C326" s="86" t="s">
        <v>3100</v>
      </c>
      <c r="D326" s="73">
        <v>9224</v>
      </c>
      <c r="E326" s="73"/>
      <c r="F326" s="73" t="s">
        <v>529</v>
      </c>
      <c r="G326" s="95">
        <v>44810</v>
      </c>
      <c r="H326" s="73"/>
      <c r="I326" s="83">
        <v>0.92999999999749705</v>
      </c>
      <c r="J326" s="86" t="s">
        <v>716</v>
      </c>
      <c r="K326" s="86" t="s">
        <v>133</v>
      </c>
      <c r="L326" s="87">
        <v>7.4450000000000002E-2</v>
      </c>
      <c r="M326" s="87">
        <v>8.8299999999828238E-2</v>
      </c>
      <c r="N326" s="83">
        <v>30385.246586000008</v>
      </c>
      <c r="O326" s="85">
        <v>99.72</v>
      </c>
      <c r="P326" s="83">
        <v>115.86783765300002</v>
      </c>
      <c r="Q326" s="84">
        <f t="shared" si="5"/>
        <v>3.999605207259541E-4</v>
      </c>
      <c r="R326" s="84">
        <f>P326/'סכום נכסי הקרן'!$C$42</f>
        <v>2.0203720690217861E-5</v>
      </c>
    </row>
    <row r="327" spans="2:18">
      <c r="B327" s="76" t="s">
        <v>3540</v>
      </c>
      <c r="C327" s="86" t="s">
        <v>3100</v>
      </c>
      <c r="D327" s="73" t="s">
        <v>3287</v>
      </c>
      <c r="E327" s="73"/>
      <c r="F327" s="73" t="s">
        <v>529</v>
      </c>
      <c r="G327" s="95">
        <v>42921</v>
      </c>
      <c r="H327" s="73"/>
      <c r="I327" s="83">
        <v>5.3900000000144255</v>
      </c>
      <c r="J327" s="86" t="s">
        <v>676</v>
      </c>
      <c r="K327" s="86" t="s">
        <v>133</v>
      </c>
      <c r="L327" s="87">
        <v>7.8939999999999996E-2</v>
      </c>
      <c r="M327" s="87">
        <v>0</v>
      </c>
      <c r="N327" s="83">
        <v>217690.16835400005</v>
      </c>
      <c r="O327" s="85">
        <v>14.656955999999999</v>
      </c>
      <c r="P327" s="83">
        <v>122.01141581600001</v>
      </c>
      <c r="Q327" s="84">
        <f t="shared" si="5"/>
        <v>4.2116734369742302E-4</v>
      </c>
      <c r="R327" s="84">
        <f>P327/'סכום נכסי הקרן'!$C$42</f>
        <v>2.1274968240513021E-5</v>
      </c>
    </row>
    <row r="328" spans="2:18">
      <c r="B328" s="76" t="s">
        <v>3540</v>
      </c>
      <c r="C328" s="86" t="s">
        <v>3100</v>
      </c>
      <c r="D328" s="73">
        <v>6497</v>
      </c>
      <c r="E328" s="73"/>
      <c r="F328" s="73" t="s">
        <v>529</v>
      </c>
      <c r="G328" s="95">
        <v>43342</v>
      </c>
      <c r="H328" s="73"/>
      <c r="I328" s="83">
        <v>1.0499999999892047</v>
      </c>
      <c r="J328" s="86" t="s">
        <v>676</v>
      </c>
      <c r="K328" s="86" t="s">
        <v>133</v>
      </c>
      <c r="L328" s="87">
        <v>7.8939999999999996E-2</v>
      </c>
      <c r="M328" s="87">
        <v>0</v>
      </c>
      <c r="N328" s="83">
        <v>41318.177958000007</v>
      </c>
      <c r="O328" s="85">
        <v>14.656955999999999</v>
      </c>
      <c r="P328" s="83">
        <v>23.158094305000002</v>
      </c>
      <c r="Q328" s="84">
        <f t="shared" si="5"/>
        <v>7.9938692607583461E-5</v>
      </c>
      <c r="R328" s="84">
        <f>P328/'סכום נכסי הקרן'!$C$42</f>
        <v>4.0380460922827168E-6</v>
      </c>
    </row>
    <row r="329" spans="2:18">
      <c r="B329" s="76" t="s">
        <v>3541</v>
      </c>
      <c r="C329" s="86" t="s">
        <v>3100</v>
      </c>
      <c r="D329" s="73">
        <v>9405</v>
      </c>
      <c r="E329" s="73"/>
      <c r="F329" s="73" t="s">
        <v>529</v>
      </c>
      <c r="G329" s="95">
        <v>43866</v>
      </c>
      <c r="H329" s="73"/>
      <c r="I329" s="83">
        <v>1.0599999999998408</v>
      </c>
      <c r="J329" s="86" t="s">
        <v>716</v>
      </c>
      <c r="K329" s="86" t="s">
        <v>133</v>
      </c>
      <c r="L329" s="87">
        <v>7.6938000000000006E-2</v>
      </c>
      <c r="M329" s="87">
        <v>9.5999999999992036E-2</v>
      </c>
      <c r="N329" s="83">
        <v>1661024.6337810003</v>
      </c>
      <c r="O329" s="85">
        <v>98.98</v>
      </c>
      <c r="P329" s="83">
        <v>6286.970093150001</v>
      </c>
      <c r="Q329" s="84">
        <f t="shared" si="5"/>
        <v>2.1701793035745574E-2</v>
      </c>
      <c r="R329" s="84">
        <f>P329/'סכום נכסי הקרן'!$C$42</f>
        <v>1.0962506103734716E-3</v>
      </c>
    </row>
    <row r="330" spans="2:18">
      <c r="B330" s="76" t="s">
        <v>3541</v>
      </c>
      <c r="C330" s="86" t="s">
        <v>3100</v>
      </c>
      <c r="D330" s="73">
        <v>9439</v>
      </c>
      <c r="E330" s="73"/>
      <c r="F330" s="73" t="s">
        <v>529</v>
      </c>
      <c r="G330" s="95">
        <v>44953</v>
      </c>
      <c r="H330" s="73"/>
      <c r="I330" s="83">
        <v>1.0600000000210461</v>
      </c>
      <c r="J330" s="86" t="s">
        <v>716</v>
      </c>
      <c r="K330" s="86" t="s">
        <v>133</v>
      </c>
      <c r="L330" s="87">
        <v>7.6938000000000006E-2</v>
      </c>
      <c r="M330" s="87">
        <v>9.600000000044305E-2</v>
      </c>
      <c r="N330" s="83">
        <v>4770.3288780000012</v>
      </c>
      <c r="O330" s="85">
        <v>98.98</v>
      </c>
      <c r="P330" s="83">
        <v>18.055671127000004</v>
      </c>
      <c r="Q330" s="84">
        <f t="shared" si="5"/>
        <v>6.2325799568630486E-5</v>
      </c>
      <c r="R330" s="84">
        <f>P330/'סכום נכסי הקרן'!$C$42</f>
        <v>3.1483433514726865E-6</v>
      </c>
    </row>
    <row r="331" spans="2:18">
      <c r="B331" s="76" t="s">
        <v>3541</v>
      </c>
      <c r="C331" s="86" t="s">
        <v>3100</v>
      </c>
      <c r="D331" s="73">
        <v>9447</v>
      </c>
      <c r="E331" s="73"/>
      <c r="F331" s="73" t="s">
        <v>529</v>
      </c>
      <c r="G331" s="95">
        <v>44959</v>
      </c>
      <c r="H331" s="73"/>
      <c r="I331" s="83">
        <v>1.0600000000394099</v>
      </c>
      <c r="J331" s="86" t="s">
        <v>716</v>
      </c>
      <c r="K331" s="86" t="s">
        <v>133</v>
      </c>
      <c r="L331" s="87">
        <v>7.6938000000000006E-2</v>
      </c>
      <c r="M331" s="87">
        <v>9.6000000000985256E-2</v>
      </c>
      <c r="N331" s="83">
        <v>2681.5848540000006</v>
      </c>
      <c r="O331" s="85">
        <v>98.98</v>
      </c>
      <c r="P331" s="83">
        <v>10.14978546</v>
      </c>
      <c r="Q331" s="84">
        <f t="shared" si="5"/>
        <v>3.5035723114085489E-5</v>
      </c>
      <c r="R331" s="84">
        <f>P331/'סכום נכסי הקרן'!$C$42</f>
        <v>1.7698045864426726E-6</v>
      </c>
    </row>
    <row r="332" spans="2:18">
      <c r="B332" s="76" t="s">
        <v>3541</v>
      </c>
      <c r="C332" s="86" t="s">
        <v>3100</v>
      </c>
      <c r="D332" s="73">
        <v>9467</v>
      </c>
      <c r="E332" s="73"/>
      <c r="F332" s="73" t="s">
        <v>529</v>
      </c>
      <c r="G332" s="95">
        <v>44966</v>
      </c>
      <c r="H332" s="73"/>
      <c r="I332" s="83">
        <v>1.0600000000039482</v>
      </c>
      <c r="J332" s="86" t="s">
        <v>716</v>
      </c>
      <c r="K332" s="86" t="s">
        <v>133</v>
      </c>
      <c r="L332" s="87">
        <v>7.6938000000000006E-2</v>
      </c>
      <c r="M332" s="87">
        <v>9.6700000000440892E-2</v>
      </c>
      <c r="N332" s="83">
        <v>4017.9347300000004</v>
      </c>
      <c r="O332" s="85">
        <v>98.91</v>
      </c>
      <c r="P332" s="83">
        <v>15.197107699000002</v>
      </c>
      <c r="Q332" s="84">
        <f t="shared" si="5"/>
        <v>5.2458414966053955E-5</v>
      </c>
      <c r="R332" s="84">
        <f>P332/'סכום נכסי הקרן'!$C$42</f>
        <v>2.6498994498306817E-6</v>
      </c>
    </row>
    <row r="333" spans="2:18">
      <c r="B333" s="76" t="s">
        <v>3541</v>
      </c>
      <c r="C333" s="86" t="s">
        <v>3100</v>
      </c>
      <c r="D333" s="73">
        <v>9491</v>
      </c>
      <c r="E333" s="73"/>
      <c r="F333" s="73" t="s">
        <v>529</v>
      </c>
      <c r="G333" s="95">
        <v>44986</v>
      </c>
      <c r="H333" s="73"/>
      <c r="I333" s="83">
        <v>1.0600000000027066</v>
      </c>
      <c r="J333" s="86" t="s">
        <v>716</v>
      </c>
      <c r="K333" s="86" t="s">
        <v>133</v>
      </c>
      <c r="L333" s="87">
        <v>7.6938000000000006E-2</v>
      </c>
      <c r="M333" s="87">
        <v>9.6700000000189468E-2</v>
      </c>
      <c r="N333" s="83">
        <v>15629.771865000002</v>
      </c>
      <c r="O333" s="85">
        <v>98.91</v>
      </c>
      <c r="P333" s="83">
        <v>59.116772264000005</v>
      </c>
      <c r="Q333" s="84">
        <f t="shared" si="5"/>
        <v>2.0406331469788059E-4</v>
      </c>
      <c r="R333" s="84">
        <f>P333/'סכום נכסי הקרן'!$C$42</f>
        <v>1.03081129252277E-5</v>
      </c>
    </row>
    <row r="334" spans="2:18">
      <c r="B334" s="76" t="s">
        <v>3541</v>
      </c>
      <c r="C334" s="86" t="s">
        <v>3100</v>
      </c>
      <c r="D334" s="73">
        <v>9510</v>
      </c>
      <c r="E334" s="73"/>
      <c r="F334" s="73" t="s">
        <v>529</v>
      </c>
      <c r="G334" s="95">
        <v>44994</v>
      </c>
      <c r="H334" s="73"/>
      <c r="I334" s="83">
        <v>1.0600000000034666</v>
      </c>
      <c r="J334" s="86" t="s">
        <v>716</v>
      </c>
      <c r="K334" s="86" t="s">
        <v>133</v>
      </c>
      <c r="L334" s="87">
        <v>7.6938000000000006E-2</v>
      </c>
      <c r="M334" s="87">
        <v>9.6700000001975969E-2</v>
      </c>
      <c r="N334" s="83">
        <v>3050.7177610000003</v>
      </c>
      <c r="O334" s="85">
        <v>98.91</v>
      </c>
      <c r="P334" s="83">
        <v>11.538785416000001</v>
      </c>
      <c r="Q334" s="84">
        <f t="shared" si="5"/>
        <v>3.9830368090147172E-5</v>
      </c>
      <c r="R334" s="84">
        <f>P334/'סכום נכסי הקרן'!$C$42</f>
        <v>2.0120026607158084E-6</v>
      </c>
    </row>
    <row r="335" spans="2:18">
      <c r="B335" s="76" t="s">
        <v>3541</v>
      </c>
      <c r="C335" s="86" t="s">
        <v>3100</v>
      </c>
      <c r="D335" s="73">
        <v>9560</v>
      </c>
      <c r="E335" s="73"/>
      <c r="F335" s="73" t="s">
        <v>529</v>
      </c>
      <c r="G335" s="95">
        <v>45058</v>
      </c>
      <c r="H335" s="73"/>
      <c r="I335" s="83">
        <v>1.0599999999983973</v>
      </c>
      <c r="J335" s="86" t="s">
        <v>716</v>
      </c>
      <c r="K335" s="86" t="s">
        <v>133</v>
      </c>
      <c r="L335" s="87">
        <v>7.6938000000000006E-2</v>
      </c>
      <c r="M335" s="87">
        <v>9.6700000000328593E-2</v>
      </c>
      <c r="N335" s="83">
        <v>16494.292843000003</v>
      </c>
      <c r="O335" s="85">
        <v>98.91</v>
      </c>
      <c r="P335" s="83">
        <v>62.38666558500001</v>
      </c>
      <c r="Q335" s="84">
        <f t="shared" si="5"/>
        <v>2.1535055593649034E-4</v>
      </c>
      <c r="R335" s="84">
        <f>P335/'סכום נכסי הקרן'!$C$42</f>
        <v>1.0878279873040613E-5</v>
      </c>
    </row>
    <row r="336" spans="2:18">
      <c r="B336" s="76" t="s">
        <v>3542</v>
      </c>
      <c r="C336" s="86" t="s">
        <v>3100</v>
      </c>
      <c r="D336" s="73">
        <v>9606</v>
      </c>
      <c r="E336" s="73"/>
      <c r="F336" s="73" t="s">
        <v>529</v>
      </c>
      <c r="G336" s="95">
        <v>44136</v>
      </c>
      <c r="H336" s="73"/>
      <c r="I336" s="83">
        <v>9.0000000000032013E-2</v>
      </c>
      <c r="J336" s="86" t="s">
        <v>716</v>
      </c>
      <c r="K336" s="86" t="s">
        <v>133</v>
      </c>
      <c r="L336" s="87">
        <v>7.0095999999999992E-2</v>
      </c>
      <c r="M336" s="87">
        <v>0</v>
      </c>
      <c r="N336" s="83">
        <v>1133548.1173040003</v>
      </c>
      <c r="O336" s="85">
        <v>86.502415999999997</v>
      </c>
      <c r="P336" s="83">
        <v>3749.6097713320005</v>
      </c>
      <c r="Q336" s="84">
        <f t="shared" si="5"/>
        <v>1.2943159266960247E-2</v>
      </c>
      <c r="R336" s="84">
        <f>P336/'סכום נכסי הקרן'!$C$42</f>
        <v>6.538144669979689E-4</v>
      </c>
    </row>
    <row r="337" spans="2:18">
      <c r="B337" s="76" t="s">
        <v>3543</v>
      </c>
      <c r="C337" s="86" t="s">
        <v>3100</v>
      </c>
      <c r="D337" s="73">
        <v>6588</v>
      </c>
      <c r="E337" s="73"/>
      <c r="F337" s="73" t="s">
        <v>529</v>
      </c>
      <c r="G337" s="95">
        <v>43397</v>
      </c>
      <c r="H337" s="73"/>
      <c r="I337" s="83">
        <v>0.74999999999999989</v>
      </c>
      <c r="J337" s="86" t="s">
        <v>716</v>
      </c>
      <c r="K337" s="86" t="s">
        <v>133</v>
      </c>
      <c r="L337" s="87">
        <v>7.6938000000000006E-2</v>
      </c>
      <c r="M337" s="87">
        <v>8.8299999999993092E-2</v>
      </c>
      <c r="N337" s="83">
        <v>1030032.9185050001</v>
      </c>
      <c r="O337" s="85">
        <v>99.93</v>
      </c>
      <c r="P337" s="83">
        <v>3936.0885809840006</v>
      </c>
      <c r="Q337" s="84">
        <f t="shared" si="5"/>
        <v>1.3586859566573449E-2</v>
      </c>
      <c r="R337" s="84">
        <f>P337/'סכום נכסי הקרן'!$C$42</f>
        <v>6.8633052892825533E-4</v>
      </c>
    </row>
    <row r="338" spans="2:18">
      <c r="B338" s="76" t="s">
        <v>3544</v>
      </c>
      <c r="C338" s="86" t="s">
        <v>3100</v>
      </c>
      <c r="D338" s="73" t="s">
        <v>3288</v>
      </c>
      <c r="E338" s="73"/>
      <c r="F338" s="73" t="s">
        <v>529</v>
      </c>
      <c r="G338" s="95">
        <v>44144</v>
      </c>
      <c r="H338" s="73"/>
      <c r="I338" s="83">
        <v>0.25</v>
      </c>
      <c r="J338" s="86" t="s">
        <v>716</v>
      </c>
      <c r="K338" s="86" t="s">
        <v>133</v>
      </c>
      <c r="L338" s="87">
        <v>7.8763E-2</v>
      </c>
      <c r="M338" s="87">
        <v>0</v>
      </c>
      <c r="N338" s="83">
        <v>1282440.9883220003</v>
      </c>
      <c r="O338" s="85">
        <v>76.690121000000005</v>
      </c>
      <c r="P338" s="83">
        <v>3760.9251625000006</v>
      </c>
      <c r="Q338" s="84">
        <f t="shared" si="5"/>
        <v>1.2982218507517792E-2</v>
      </c>
      <c r="R338" s="84">
        <f>P338/'סכום נכסי הקרן'!$C$42</f>
        <v>6.5578751670088543E-4</v>
      </c>
    </row>
    <row r="339" spans="2:18">
      <c r="B339" s="76" t="s">
        <v>3545</v>
      </c>
      <c r="C339" s="86" t="s">
        <v>3100</v>
      </c>
      <c r="D339" s="73">
        <v>6826</v>
      </c>
      <c r="E339" s="73"/>
      <c r="F339" s="73" t="s">
        <v>529</v>
      </c>
      <c r="G339" s="95">
        <v>43550</v>
      </c>
      <c r="H339" s="73"/>
      <c r="I339" s="83">
        <v>1.9599999999997015</v>
      </c>
      <c r="J339" s="86" t="s">
        <v>676</v>
      </c>
      <c r="K339" s="86" t="s">
        <v>133</v>
      </c>
      <c r="L339" s="87">
        <v>8.4161E-2</v>
      </c>
      <c r="M339" s="87">
        <v>8.5499999999993789E-2</v>
      </c>
      <c r="N339" s="83">
        <v>522241.05570400006</v>
      </c>
      <c r="O339" s="85">
        <v>100.62</v>
      </c>
      <c r="P339" s="83">
        <v>2009.4314252350002</v>
      </c>
      <c r="Q339" s="84">
        <f t="shared" si="5"/>
        <v>6.9362927234991661E-3</v>
      </c>
      <c r="R339" s="84">
        <f>P339/'סכום נכסי הקרן'!$C$42</f>
        <v>3.5038188408397544E-4</v>
      </c>
    </row>
    <row r="340" spans="2:18">
      <c r="B340" s="76" t="s">
        <v>3546</v>
      </c>
      <c r="C340" s="86" t="s">
        <v>3100</v>
      </c>
      <c r="D340" s="73">
        <v>6528</v>
      </c>
      <c r="E340" s="73"/>
      <c r="F340" s="73" t="s">
        <v>529</v>
      </c>
      <c r="G340" s="95">
        <v>43373</v>
      </c>
      <c r="H340" s="73"/>
      <c r="I340" s="83">
        <v>4.299999999999943</v>
      </c>
      <c r="J340" s="86" t="s">
        <v>676</v>
      </c>
      <c r="K340" s="86" t="s">
        <v>136</v>
      </c>
      <c r="L340" s="87">
        <v>3.032E-2</v>
      </c>
      <c r="M340" s="87">
        <v>7.5499999999997972E-2</v>
      </c>
      <c r="N340" s="83">
        <v>893526.88833600015</v>
      </c>
      <c r="O340" s="85">
        <v>82.78</v>
      </c>
      <c r="P340" s="83">
        <v>3460.0629579140004</v>
      </c>
      <c r="Q340" s="84">
        <f t="shared" si="5"/>
        <v>1.1943681788006831E-2</v>
      </c>
      <c r="R340" s="84">
        <f>P340/'סכום נכסי הקרן'!$C$42</f>
        <v>6.0332657438225276E-4</v>
      </c>
    </row>
    <row r="341" spans="2:18">
      <c r="B341" s="76" t="s">
        <v>3547</v>
      </c>
      <c r="C341" s="86" t="s">
        <v>3100</v>
      </c>
      <c r="D341" s="73">
        <v>8860</v>
      </c>
      <c r="E341" s="73"/>
      <c r="F341" s="73" t="s">
        <v>529</v>
      </c>
      <c r="G341" s="95">
        <v>44585</v>
      </c>
      <c r="H341" s="73"/>
      <c r="I341" s="83">
        <v>2.3400000000043963</v>
      </c>
      <c r="J341" s="86" t="s">
        <v>794</v>
      </c>
      <c r="K341" s="86" t="s">
        <v>135</v>
      </c>
      <c r="L341" s="87">
        <v>6.1120000000000001E-2</v>
      </c>
      <c r="M341" s="87">
        <v>7.0200000000087928E-2</v>
      </c>
      <c r="N341" s="83">
        <v>54893.815478000004</v>
      </c>
      <c r="O341" s="85">
        <v>102.24</v>
      </c>
      <c r="P341" s="83">
        <v>227.47391170000003</v>
      </c>
      <c r="Q341" s="84">
        <f t="shared" si="5"/>
        <v>7.8520999457648945E-4</v>
      </c>
      <c r="R341" s="84">
        <f>P341/'סכום נכסי הקרן'!$C$42</f>
        <v>3.9664323330703735E-5</v>
      </c>
    </row>
    <row r="342" spans="2:18">
      <c r="B342" s="76" t="s">
        <v>3547</v>
      </c>
      <c r="C342" s="86" t="s">
        <v>3100</v>
      </c>
      <c r="D342" s="73">
        <v>8977</v>
      </c>
      <c r="E342" s="73"/>
      <c r="F342" s="73" t="s">
        <v>529</v>
      </c>
      <c r="G342" s="95">
        <v>44553</v>
      </c>
      <c r="H342" s="73"/>
      <c r="I342" s="83">
        <v>2.3399999999820982</v>
      </c>
      <c r="J342" s="86" t="s">
        <v>794</v>
      </c>
      <c r="K342" s="86" t="s">
        <v>135</v>
      </c>
      <c r="L342" s="87">
        <v>6.1120000000000001E-2</v>
      </c>
      <c r="M342" s="87">
        <v>7.0299999999492782E-2</v>
      </c>
      <c r="N342" s="83">
        <v>8089.6148280000016</v>
      </c>
      <c r="O342" s="85">
        <v>102.22</v>
      </c>
      <c r="P342" s="83">
        <v>33.515913290000007</v>
      </c>
      <c r="Q342" s="84">
        <f t="shared" si="5"/>
        <v>1.156925200608268E-4</v>
      </c>
      <c r="R342" s="84">
        <f>P342/'סכום נכסי הקרן'!$C$42</f>
        <v>5.8441252076925114E-6</v>
      </c>
    </row>
    <row r="343" spans="2:18">
      <c r="B343" s="76" t="s">
        <v>3547</v>
      </c>
      <c r="C343" s="86" t="s">
        <v>3100</v>
      </c>
      <c r="D343" s="73">
        <v>8978</v>
      </c>
      <c r="E343" s="73"/>
      <c r="F343" s="73" t="s">
        <v>529</v>
      </c>
      <c r="G343" s="95">
        <v>44553</v>
      </c>
      <c r="H343" s="73"/>
      <c r="I343" s="83">
        <v>2.3400000000172123</v>
      </c>
      <c r="J343" s="86" t="s">
        <v>794</v>
      </c>
      <c r="K343" s="86" t="s">
        <v>135</v>
      </c>
      <c r="L343" s="87">
        <v>6.1120000000000001E-2</v>
      </c>
      <c r="M343" s="87">
        <v>7.1300000000332625E-2</v>
      </c>
      <c r="N343" s="83">
        <v>10400.933541000002</v>
      </c>
      <c r="O343" s="85">
        <v>101.98</v>
      </c>
      <c r="P343" s="83">
        <v>42.990714589000007</v>
      </c>
      <c r="Q343" s="84">
        <f t="shared" si="5"/>
        <v>1.4839828671776474E-4</v>
      </c>
      <c r="R343" s="84">
        <f>P343/'סכום נכסי הקרן'!$C$42</f>
        <v>7.4962337040432501E-6</v>
      </c>
    </row>
    <row r="344" spans="2:18">
      <c r="B344" s="76" t="s">
        <v>3547</v>
      </c>
      <c r="C344" s="86" t="s">
        <v>3100</v>
      </c>
      <c r="D344" s="73">
        <v>8979</v>
      </c>
      <c r="E344" s="73"/>
      <c r="F344" s="73" t="s">
        <v>529</v>
      </c>
      <c r="G344" s="95">
        <v>44553</v>
      </c>
      <c r="H344" s="73"/>
      <c r="I344" s="83">
        <v>2.3400000000022878</v>
      </c>
      <c r="J344" s="86" t="s">
        <v>794</v>
      </c>
      <c r="K344" s="86" t="s">
        <v>135</v>
      </c>
      <c r="L344" s="87">
        <v>6.1120000000000001E-2</v>
      </c>
      <c r="M344" s="87">
        <v>7.0300000000102947E-2</v>
      </c>
      <c r="N344" s="83">
        <v>48537.688588000005</v>
      </c>
      <c r="O344" s="85">
        <v>102.22</v>
      </c>
      <c r="P344" s="83">
        <v>201.09547783100004</v>
      </c>
      <c r="Q344" s="84">
        <f t="shared" si="5"/>
        <v>6.9415511377534408E-4</v>
      </c>
      <c r="R344" s="84">
        <f>P344/'סכום נכסי הקרן'!$C$42</f>
        <v>3.5064750913285276E-5</v>
      </c>
    </row>
    <row r="345" spans="2:18">
      <c r="B345" s="76" t="s">
        <v>3547</v>
      </c>
      <c r="C345" s="86" t="s">
        <v>3100</v>
      </c>
      <c r="D345" s="73">
        <v>8918</v>
      </c>
      <c r="E345" s="73"/>
      <c r="F345" s="73" t="s">
        <v>529</v>
      </c>
      <c r="G345" s="95">
        <v>44553</v>
      </c>
      <c r="H345" s="73"/>
      <c r="I345" s="83">
        <v>2.3400000000550092</v>
      </c>
      <c r="J345" s="86" t="s">
        <v>794</v>
      </c>
      <c r="K345" s="86" t="s">
        <v>135</v>
      </c>
      <c r="L345" s="87">
        <v>6.1120000000000001E-2</v>
      </c>
      <c r="M345" s="87">
        <v>7.0400000001211591E-2</v>
      </c>
      <c r="N345" s="83">
        <v>6933.9555670000009</v>
      </c>
      <c r="O345" s="85">
        <v>102.2</v>
      </c>
      <c r="P345" s="83">
        <v>28.722305163000009</v>
      </c>
      <c r="Q345" s="84">
        <f t="shared" si="5"/>
        <v>9.9145615920155251E-5</v>
      </c>
      <c r="R345" s="84">
        <f>P345/'סכום נכסי הקרן'!$C$42</f>
        <v>5.0082701364491173E-6</v>
      </c>
    </row>
    <row r="346" spans="2:18">
      <c r="B346" s="76" t="s">
        <v>3547</v>
      </c>
      <c r="C346" s="86" t="s">
        <v>3100</v>
      </c>
      <c r="D346" s="73">
        <v>9037</v>
      </c>
      <c r="E346" s="73"/>
      <c r="F346" s="73" t="s">
        <v>529</v>
      </c>
      <c r="G346" s="95">
        <v>44671</v>
      </c>
      <c r="H346" s="73"/>
      <c r="I346" s="83">
        <v>2.3400000000300696</v>
      </c>
      <c r="J346" s="86" t="s">
        <v>794</v>
      </c>
      <c r="K346" s="86" t="s">
        <v>135</v>
      </c>
      <c r="L346" s="87">
        <v>6.1120000000000001E-2</v>
      </c>
      <c r="M346" s="87">
        <v>7.0200000000902069E-2</v>
      </c>
      <c r="N346" s="83">
        <v>4333.7223250000006</v>
      </c>
      <c r="O346" s="85">
        <v>102.24</v>
      </c>
      <c r="P346" s="83">
        <v>17.958467019000004</v>
      </c>
      <c r="Q346" s="84">
        <f t="shared" si="5"/>
        <v>6.1990263785449546E-5</v>
      </c>
      <c r="R346" s="84">
        <f>P346/'סכום נכסי הקרן'!$C$42</f>
        <v>3.1313940004901026E-6</v>
      </c>
    </row>
    <row r="347" spans="2:18">
      <c r="B347" s="76" t="s">
        <v>3547</v>
      </c>
      <c r="C347" s="86" t="s">
        <v>3100</v>
      </c>
      <c r="D347" s="73">
        <v>9130</v>
      </c>
      <c r="E347" s="73"/>
      <c r="F347" s="73" t="s">
        <v>529</v>
      </c>
      <c r="G347" s="95">
        <v>44742</v>
      </c>
      <c r="H347" s="73"/>
      <c r="I347" s="83">
        <v>2.3400000000076102</v>
      </c>
      <c r="J347" s="86" t="s">
        <v>794</v>
      </c>
      <c r="K347" s="86" t="s">
        <v>135</v>
      </c>
      <c r="L347" s="87">
        <v>6.1120000000000001E-2</v>
      </c>
      <c r="M347" s="87">
        <v>7.0200000000321117E-2</v>
      </c>
      <c r="N347" s="83">
        <v>26002.333567000005</v>
      </c>
      <c r="O347" s="85">
        <v>102.24</v>
      </c>
      <c r="P347" s="83">
        <v>107.75079982700001</v>
      </c>
      <c r="Q347" s="84">
        <f t="shared" si="5"/>
        <v>3.7194157481827429E-4</v>
      </c>
      <c r="R347" s="84">
        <f>P347/'סכום נכסי הקרן'!$C$42</f>
        <v>1.8788363604159467E-5</v>
      </c>
    </row>
    <row r="348" spans="2:18">
      <c r="B348" s="76" t="s">
        <v>3547</v>
      </c>
      <c r="C348" s="86" t="s">
        <v>3100</v>
      </c>
      <c r="D348" s="73">
        <v>9313</v>
      </c>
      <c r="E348" s="73"/>
      <c r="F348" s="73" t="s">
        <v>529</v>
      </c>
      <c r="G348" s="95">
        <v>44886</v>
      </c>
      <c r="H348" s="73"/>
      <c r="I348" s="83">
        <v>2.3399999999922585</v>
      </c>
      <c r="J348" s="86" t="s">
        <v>794</v>
      </c>
      <c r="K348" s="86" t="s">
        <v>135</v>
      </c>
      <c r="L348" s="87">
        <v>6.1120000000000001E-2</v>
      </c>
      <c r="M348" s="87">
        <v>7.0199999999564028E-2</v>
      </c>
      <c r="N348" s="83">
        <v>11845.507522000002</v>
      </c>
      <c r="O348" s="85">
        <v>102.24</v>
      </c>
      <c r="P348" s="83">
        <v>49.086476507000015</v>
      </c>
      <c r="Q348" s="84">
        <f t="shared" si="5"/>
        <v>1.6944005430685375E-4</v>
      </c>
      <c r="R348" s="84">
        <f>P348/'סכום נכסי הקרן'!$C$42</f>
        <v>8.5591435993169371E-6</v>
      </c>
    </row>
    <row r="349" spans="2:18">
      <c r="B349" s="76" t="s">
        <v>3547</v>
      </c>
      <c r="C349" s="86" t="s">
        <v>3100</v>
      </c>
      <c r="D349" s="73">
        <v>9496</v>
      </c>
      <c r="E349" s="73"/>
      <c r="F349" s="73" t="s">
        <v>529</v>
      </c>
      <c r="G349" s="95">
        <v>44985</v>
      </c>
      <c r="H349" s="73"/>
      <c r="I349" s="83">
        <v>2.3399999999812073</v>
      </c>
      <c r="J349" s="86" t="s">
        <v>794</v>
      </c>
      <c r="K349" s="86" t="s">
        <v>135</v>
      </c>
      <c r="L349" s="87">
        <v>6.1120000000000001E-2</v>
      </c>
      <c r="M349" s="87">
        <v>7.019999999956672E-2</v>
      </c>
      <c r="N349" s="83">
        <v>18490.548369000004</v>
      </c>
      <c r="O349" s="85">
        <v>102.24</v>
      </c>
      <c r="P349" s="83">
        <v>76.622791866</v>
      </c>
      <c r="Q349" s="84">
        <f t="shared" si="5"/>
        <v>2.6449178956787305E-4</v>
      </c>
      <c r="R349" s="84">
        <f>P349/'סכום נכסי הקרן'!$C$42</f>
        <v>1.3360614271593588E-5</v>
      </c>
    </row>
    <row r="350" spans="2:18">
      <c r="B350" s="76" t="s">
        <v>3547</v>
      </c>
      <c r="C350" s="86" t="s">
        <v>3100</v>
      </c>
      <c r="D350" s="73">
        <v>9547</v>
      </c>
      <c r="E350" s="73"/>
      <c r="F350" s="73" t="s">
        <v>529</v>
      </c>
      <c r="G350" s="95">
        <v>45036</v>
      </c>
      <c r="H350" s="73"/>
      <c r="I350" s="83">
        <v>2.3399999999409857</v>
      </c>
      <c r="J350" s="86" t="s">
        <v>794</v>
      </c>
      <c r="K350" s="86" t="s">
        <v>135</v>
      </c>
      <c r="L350" s="87">
        <v>6.1120000000000001E-2</v>
      </c>
      <c r="M350" s="87">
        <v>7.0099999998558052E-2</v>
      </c>
      <c r="N350" s="83">
        <v>4333.7223250000006</v>
      </c>
      <c r="O350" s="85">
        <v>102.26</v>
      </c>
      <c r="P350" s="83">
        <v>17.961980559000004</v>
      </c>
      <c r="Q350" s="84">
        <f t="shared" si="5"/>
        <v>6.2002392062946189E-5</v>
      </c>
      <c r="R350" s="84">
        <f>P350/'סכום נכסי הקרן'!$C$42</f>
        <v>3.1320066517851626E-6</v>
      </c>
    </row>
    <row r="351" spans="2:18">
      <c r="B351" s="76" t="s">
        <v>3547</v>
      </c>
      <c r="C351" s="86" t="s">
        <v>3100</v>
      </c>
      <c r="D351" s="73">
        <v>9718</v>
      </c>
      <c r="E351" s="73"/>
      <c r="F351" s="73" t="s">
        <v>529</v>
      </c>
      <c r="G351" s="95">
        <v>45163</v>
      </c>
      <c r="H351" s="73"/>
      <c r="I351" s="83">
        <v>2.3799999999936876</v>
      </c>
      <c r="J351" s="86" t="s">
        <v>794</v>
      </c>
      <c r="K351" s="86" t="s">
        <v>135</v>
      </c>
      <c r="L351" s="87">
        <v>6.4320000000000002E-2</v>
      </c>
      <c r="M351" s="87">
        <v>7.23999999998787E-2</v>
      </c>
      <c r="N351" s="83">
        <v>40008.924056000011</v>
      </c>
      <c r="O351" s="85">
        <v>99.65</v>
      </c>
      <c r="P351" s="83">
        <v>161.59260392900003</v>
      </c>
      <c r="Q351" s="84">
        <f t="shared" si="5"/>
        <v>5.5779639390924891E-4</v>
      </c>
      <c r="R351" s="84">
        <f>P351/'סכום נכסי הקרן'!$C$42</f>
        <v>2.8176687349286936E-5</v>
      </c>
    </row>
    <row r="352" spans="2:18">
      <c r="B352" s="76" t="s">
        <v>3547</v>
      </c>
      <c r="C352" s="86" t="s">
        <v>3100</v>
      </c>
      <c r="D352" s="73">
        <v>8829</v>
      </c>
      <c r="E352" s="73"/>
      <c r="F352" s="73" t="s">
        <v>529</v>
      </c>
      <c r="G352" s="95">
        <v>44553</v>
      </c>
      <c r="H352" s="73"/>
      <c r="I352" s="83">
        <v>2.3400000000004781</v>
      </c>
      <c r="J352" s="86" t="s">
        <v>794</v>
      </c>
      <c r="K352" s="86" t="s">
        <v>135</v>
      </c>
      <c r="L352" s="87">
        <v>6.1180000000000005E-2</v>
      </c>
      <c r="M352" s="87">
        <v>6.9900000000008927E-2</v>
      </c>
      <c r="N352" s="83">
        <v>524380.39614400011</v>
      </c>
      <c r="O352" s="85">
        <v>102.24</v>
      </c>
      <c r="P352" s="83">
        <v>2172.9744568940005</v>
      </c>
      <c r="Q352" s="84">
        <f t="shared" si="5"/>
        <v>7.5008217371442341E-3</v>
      </c>
      <c r="R352" s="84">
        <f>P352/'סכום נכסי הקרן'!$C$42</f>
        <v>3.7889866492151229E-4</v>
      </c>
    </row>
    <row r="353" spans="2:18">
      <c r="B353" s="76" t="s">
        <v>3548</v>
      </c>
      <c r="C353" s="86" t="s">
        <v>3100</v>
      </c>
      <c r="D353" s="73">
        <v>7382</v>
      </c>
      <c r="E353" s="73"/>
      <c r="F353" s="73" t="s">
        <v>529</v>
      </c>
      <c r="G353" s="95">
        <v>43860</v>
      </c>
      <c r="H353" s="73"/>
      <c r="I353" s="83">
        <v>2.6400000000000845</v>
      </c>
      <c r="J353" s="86" t="s">
        <v>676</v>
      </c>
      <c r="K353" s="86" t="s">
        <v>133</v>
      </c>
      <c r="L353" s="87">
        <v>8.1652000000000002E-2</v>
      </c>
      <c r="M353" s="87">
        <v>8.360000000000517E-2</v>
      </c>
      <c r="N353" s="83">
        <v>863501.65520500008</v>
      </c>
      <c r="O353" s="85">
        <v>100.74</v>
      </c>
      <c r="P353" s="83">
        <v>3326.4654180980006</v>
      </c>
      <c r="Q353" s="84">
        <f t="shared" si="5"/>
        <v>1.1482520669659766E-2</v>
      </c>
      <c r="R353" s="84">
        <f>P353/'סכום נכסי הקרן'!$C$42</f>
        <v>5.8003134911511556E-4</v>
      </c>
    </row>
    <row r="354" spans="2:18">
      <c r="B354" s="76" t="s">
        <v>3549</v>
      </c>
      <c r="C354" s="86" t="s">
        <v>3100</v>
      </c>
      <c r="D354" s="73">
        <v>9158</v>
      </c>
      <c r="E354" s="73"/>
      <c r="F354" s="73" t="s">
        <v>529</v>
      </c>
      <c r="G354" s="95">
        <v>44179</v>
      </c>
      <c r="H354" s="73"/>
      <c r="I354" s="83">
        <v>2.4700000000001947</v>
      </c>
      <c r="J354" s="86" t="s">
        <v>676</v>
      </c>
      <c r="K354" s="86" t="s">
        <v>133</v>
      </c>
      <c r="L354" s="87">
        <v>8.0410999999999996E-2</v>
      </c>
      <c r="M354" s="87">
        <v>9.6600000000005848E-2</v>
      </c>
      <c r="N354" s="83">
        <v>385942.24350600014</v>
      </c>
      <c r="O354" s="85">
        <v>97.38</v>
      </c>
      <c r="P354" s="83">
        <v>1437.1760886760003</v>
      </c>
      <c r="Q354" s="84">
        <f t="shared" si="5"/>
        <v>4.9609426433173806E-3</v>
      </c>
      <c r="R354" s="84">
        <f>P354/'סכום נכסי הקרן'!$C$42</f>
        <v>2.5059848242984698E-4</v>
      </c>
    </row>
    <row r="355" spans="2:18">
      <c r="B355" s="76" t="s">
        <v>3550</v>
      </c>
      <c r="C355" s="86" t="s">
        <v>3100</v>
      </c>
      <c r="D355" s="73">
        <v>7823</v>
      </c>
      <c r="E355" s="73"/>
      <c r="F355" s="73" t="s">
        <v>529</v>
      </c>
      <c r="G355" s="95">
        <v>44027</v>
      </c>
      <c r="H355" s="73"/>
      <c r="I355" s="83">
        <v>3.3599999999993333</v>
      </c>
      <c r="J355" s="86" t="s">
        <v>794</v>
      </c>
      <c r="K355" s="86" t="s">
        <v>135</v>
      </c>
      <c r="L355" s="87">
        <v>2.35E-2</v>
      </c>
      <c r="M355" s="87">
        <v>2.129999999999627E-2</v>
      </c>
      <c r="N355" s="83">
        <v>612094.93990200013</v>
      </c>
      <c r="O355" s="85">
        <v>101.47</v>
      </c>
      <c r="P355" s="83">
        <v>2517.3510488380002</v>
      </c>
      <c r="Q355" s="84">
        <f t="shared" si="5"/>
        <v>8.6895643928261782E-3</v>
      </c>
      <c r="R355" s="84">
        <f>P355/'סכום נכסי הקרן'!$C$42</f>
        <v>4.3894715306817578E-4</v>
      </c>
    </row>
    <row r="356" spans="2:18">
      <c r="B356" s="76" t="s">
        <v>3550</v>
      </c>
      <c r="C356" s="86" t="s">
        <v>3100</v>
      </c>
      <c r="D356" s="73">
        <v>7993</v>
      </c>
      <c r="E356" s="73"/>
      <c r="F356" s="73" t="s">
        <v>529</v>
      </c>
      <c r="G356" s="95">
        <v>44119</v>
      </c>
      <c r="H356" s="73"/>
      <c r="I356" s="83">
        <v>3.3600000000001273</v>
      </c>
      <c r="J356" s="86" t="s">
        <v>794</v>
      </c>
      <c r="K356" s="86" t="s">
        <v>135</v>
      </c>
      <c r="L356" s="87">
        <v>2.35E-2</v>
      </c>
      <c r="M356" s="87">
        <v>2.1299999999999243E-2</v>
      </c>
      <c r="N356" s="83">
        <v>612094.94028300012</v>
      </c>
      <c r="O356" s="85">
        <v>101.47</v>
      </c>
      <c r="P356" s="83">
        <v>2517.3510503630005</v>
      </c>
      <c r="Q356" s="84">
        <f t="shared" si="5"/>
        <v>8.6895643980902781E-3</v>
      </c>
      <c r="R356" s="84">
        <f>P356/'סכום נכסי הקרן'!$C$42</f>
        <v>4.3894715333408802E-4</v>
      </c>
    </row>
    <row r="357" spans="2:18">
      <c r="B357" s="76" t="s">
        <v>3550</v>
      </c>
      <c r="C357" s="86" t="s">
        <v>3100</v>
      </c>
      <c r="D357" s="73">
        <v>8187</v>
      </c>
      <c r="E357" s="73"/>
      <c r="F357" s="73" t="s">
        <v>529</v>
      </c>
      <c r="G357" s="95">
        <v>44211</v>
      </c>
      <c r="H357" s="73"/>
      <c r="I357" s="83">
        <v>3.3599999999993333</v>
      </c>
      <c r="J357" s="86" t="s">
        <v>794</v>
      </c>
      <c r="K357" s="86" t="s">
        <v>135</v>
      </c>
      <c r="L357" s="87">
        <v>2.35E-2</v>
      </c>
      <c r="M357" s="87">
        <v>2.129999999999627E-2</v>
      </c>
      <c r="N357" s="83">
        <v>612094.93990200013</v>
      </c>
      <c r="O357" s="85">
        <v>101.47</v>
      </c>
      <c r="P357" s="83">
        <v>2517.3510488380002</v>
      </c>
      <c r="Q357" s="84">
        <f t="shared" si="5"/>
        <v>8.6895643928261782E-3</v>
      </c>
      <c r="R357" s="84">
        <f>P357/'סכום נכסי הקרן'!$C$42</f>
        <v>4.3894715306817578E-4</v>
      </c>
    </row>
    <row r="358" spans="2:18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24" t="s">
        <v>224</v>
      </c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24" t="s">
        <v>113</v>
      </c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24" t="s">
        <v>207</v>
      </c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24" t="s">
        <v>215</v>
      </c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</row>
    <row r="513" spans="2:18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</row>
    <row r="514" spans="2:18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</row>
    <row r="515" spans="2:18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</row>
    <row r="516" spans="2:18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</row>
    <row r="517" spans="2:18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</row>
    <row r="518" spans="2:18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</row>
    <row r="519" spans="2:18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</row>
    <row r="520" spans="2:18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</row>
    <row r="521" spans="2:18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</row>
    <row r="522" spans="2:18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</row>
    <row r="523" spans="2:18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</row>
    <row r="524" spans="2:18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</row>
    <row r="525" spans="2:18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</row>
    <row r="526" spans="2:18">
      <c r="B526" s="119"/>
      <c r="C526" s="119"/>
      <c r="D526" s="119"/>
      <c r="E526" s="11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</row>
    <row r="527" spans="2:18">
      <c r="B527" s="119"/>
      <c r="C527" s="119"/>
      <c r="D527" s="119"/>
      <c r="E527" s="11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</row>
    <row r="528" spans="2:18">
      <c r="B528" s="119"/>
      <c r="C528" s="119"/>
      <c r="D528" s="119"/>
      <c r="E528" s="11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</row>
    <row r="529" spans="2:18">
      <c r="B529" s="119"/>
      <c r="C529" s="119"/>
      <c r="D529" s="119"/>
      <c r="E529" s="11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</row>
    <row r="530" spans="2:18">
      <c r="B530" s="119"/>
      <c r="C530" s="119"/>
      <c r="D530" s="119"/>
      <c r="E530" s="11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</row>
    <row r="531" spans="2:18">
      <c r="B531" s="119"/>
      <c r="C531" s="119"/>
      <c r="D531" s="119"/>
      <c r="E531" s="119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</row>
    <row r="532" spans="2:18">
      <c r="B532" s="119"/>
      <c r="C532" s="119"/>
      <c r="D532" s="119"/>
      <c r="E532" s="119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</row>
    <row r="533" spans="2:18">
      <c r="B533" s="119"/>
      <c r="C533" s="119"/>
      <c r="D533" s="119"/>
      <c r="E533" s="11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</row>
    <row r="534" spans="2:18">
      <c r="B534" s="119"/>
      <c r="C534" s="119"/>
      <c r="D534" s="119"/>
      <c r="E534" s="11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</row>
    <row r="535" spans="2:18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</row>
    <row r="536" spans="2:18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</row>
    <row r="537" spans="2:18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</row>
    <row r="538" spans="2:18">
      <c r="B538" s="119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</row>
    <row r="539" spans="2:18">
      <c r="B539" s="119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</row>
    <row r="540" spans="2:18">
      <c r="B540" s="11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</row>
    <row r="541" spans="2:18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</row>
    <row r="542" spans="2:18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</row>
    <row r="543" spans="2:18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</row>
    <row r="544" spans="2:18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</row>
    <row r="545" spans="2:18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</row>
    <row r="546" spans="2:18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</row>
    <row r="547" spans="2:18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</row>
    <row r="548" spans="2:18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</row>
    <row r="549" spans="2:18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</row>
    <row r="550" spans="2:18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</row>
    <row r="551" spans="2:18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</row>
    <row r="552" spans="2:18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</row>
    <row r="553" spans="2:18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</row>
    <row r="554" spans="2:18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</row>
    <row r="555" spans="2:18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</row>
    <row r="556" spans="2:18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</row>
    <row r="557" spans="2:18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</row>
    <row r="558" spans="2:18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</row>
    <row r="559" spans="2:18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</row>
    <row r="560" spans="2:18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</row>
    <row r="561" spans="2:18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</row>
    <row r="562" spans="2:18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</row>
    <row r="563" spans="2:18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</row>
    <row r="564" spans="2:18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</row>
    <row r="565" spans="2:18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</row>
    <row r="566" spans="2:18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</row>
    <row r="567" spans="2:18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</row>
    <row r="568" spans="2:18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</row>
    <row r="569" spans="2:18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</row>
    <row r="570" spans="2:18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</row>
    <row r="571" spans="2:18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</row>
    <row r="572" spans="2:18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</row>
    <row r="573" spans="2:18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</row>
    <row r="574" spans="2:18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</row>
    <row r="575" spans="2:18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</row>
    <row r="576" spans="2:18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</row>
    <row r="577" spans="2:18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</row>
    <row r="578" spans="2:18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</row>
    <row r="579" spans="2:18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</row>
    <row r="580" spans="2:18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</row>
    <row r="581" spans="2:18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</row>
    <row r="582" spans="2:18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</row>
    <row r="583" spans="2:18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</row>
    <row r="584" spans="2:18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</row>
    <row r="585" spans="2:18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</row>
    <row r="586" spans="2:18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</row>
    <row r="587" spans="2:18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</row>
    <row r="588" spans="2:18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</row>
    <row r="589" spans="2:18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</row>
    <row r="590" spans="2:18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</row>
    <row r="591" spans="2:18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</row>
    <row r="592" spans="2:18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</row>
    <row r="593" spans="2:18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</row>
    <row r="594" spans="2:18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</row>
    <row r="595" spans="2:18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</row>
    <row r="596" spans="2:18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</row>
    <row r="597" spans="2:18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</row>
    <row r="598" spans="2:18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</row>
    <row r="599" spans="2:18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</row>
    <row r="600" spans="2:18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</row>
    <row r="601" spans="2:18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</row>
    <row r="602" spans="2:18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</row>
    <row r="603" spans="2:18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</row>
    <row r="604" spans="2:18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</row>
    <row r="605" spans="2:18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</row>
    <row r="606" spans="2:18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</row>
    <row r="607" spans="2:18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</row>
    <row r="608" spans="2:18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</row>
    <row r="609" spans="2:18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</row>
    <row r="610" spans="2:18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</row>
    <row r="611" spans="2:18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</row>
    <row r="612" spans="2:18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</row>
    <row r="613" spans="2:18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</row>
    <row r="614" spans="2:18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</row>
    <row r="615" spans="2:18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</row>
    <row r="616" spans="2:18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</row>
    <row r="617" spans="2:18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</row>
    <row r="618" spans="2:18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</row>
    <row r="619" spans="2:18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</row>
    <row r="620" spans="2:18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</row>
    <row r="621" spans="2:18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</row>
    <row r="622" spans="2:18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</row>
    <row r="623" spans="2:18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</row>
    <row r="624" spans="2:18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</row>
    <row r="625" spans="2:18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</row>
    <row r="626" spans="2:18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</row>
    <row r="627" spans="2:18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</row>
    <row r="628" spans="2:18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</row>
    <row r="629" spans="2:18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</row>
    <row r="630" spans="2:18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</row>
    <row r="631" spans="2:18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</row>
    <row r="632" spans="2:18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</row>
    <row r="633" spans="2:18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</row>
    <row r="634" spans="2:18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</row>
    <row r="635" spans="2:18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</row>
    <row r="636" spans="2:18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</row>
    <row r="637" spans="2:18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</row>
    <row r="638" spans="2:18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</row>
    <row r="639" spans="2:18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</row>
    <row r="640" spans="2:18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</row>
    <row r="641" spans="2:18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</row>
    <row r="642" spans="2:18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</row>
    <row r="643" spans="2:18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</row>
    <row r="644" spans="2:18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</row>
    <row r="645" spans="2:18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</row>
    <row r="646" spans="2:18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</row>
    <row r="647" spans="2:18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</row>
    <row r="648" spans="2:18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</row>
    <row r="649" spans="2:18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</row>
    <row r="650" spans="2:18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</row>
    <row r="651" spans="2:18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</row>
    <row r="652" spans="2:18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</row>
    <row r="653" spans="2:18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</row>
    <row r="654" spans="2:18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</row>
    <row r="655" spans="2:18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</row>
    <row r="656" spans="2:18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</row>
    <row r="657" spans="2:18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</row>
    <row r="658" spans="2:18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</row>
    <row r="659" spans="2:18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</row>
    <row r="660" spans="2:18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</row>
    <row r="661" spans="2:18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</row>
    <row r="662" spans="2:18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</row>
    <row r="663" spans="2:18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</row>
    <row r="664" spans="2:18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</row>
    <row r="665" spans="2:18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</row>
    <row r="666" spans="2:18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</row>
    <row r="667" spans="2:18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</row>
    <row r="668" spans="2:18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</row>
    <row r="669" spans="2:18">
      <c r="B669" s="119"/>
      <c r="C669" s="119"/>
      <c r="D669" s="119"/>
      <c r="E669" s="119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</row>
    <row r="670" spans="2:18">
      <c r="B670" s="119"/>
      <c r="C670" s="119"/>
      <c r="D670" s="119"/>
      <c r="E670" s="119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</row>
    <row r="671" spans="2:18">
      <c r="B671" s="119"/>
      <c r="C671" s="119"/>
      <c r="D671" s="119"/>
      <c r="E671" s="119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</row>
    <row r="672" spans="2:18">
      <c r="B672" s="119"/>
      <c r="C672" s="119"/>
      <c r="D672" s="119"/>
      <c r="E672" s="119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</row>
    <row r="673" spans="2:18">
      <c r="B673" s="119"/>
      <c r="C673" s="119"/>
      <c r="D673" s="119"/>
      <c r="E673" s="119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</row>
    <row r="674" spans="2:18">
      <c r="B674" s="119"/>
      <c r="C674" s="119"/>
      <c r="D674" s="119"/>
      <c r="E674" s="119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</row>
    <row r="675" spans="2:18">
      <c r="B675" s="119"/>
      <c r="C675" s="119"/>
      <c r="D675" s="119"/>
      <c r="E675" s="119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</row>
    <row r="676" spans="2:18">
      <c r="B676" s="119"/>
      <c r="C676" s="119"/>
      <c r="D676" s="119"/>
      <c r="E676" s="119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</row>
    <row r="677" spans="2:18">
      <c r="B677" s="119"/>
      <c r="C677" s="119"/>
      <c r="D677" s="119"/>
      <c r="E677" s="119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</row>
    <row r="678" spans="2:18">
      <c r="B678" s="119"/>
      <c r="C678" s="119"/>
      <c r="D678" s="119"/>
      <c r="E678" s="119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</row>
    <row r="679" spans="2:18">
      <c r="B679" s="119"/>
      <c r="C679" s="119"/>
      <c r="D679" s="119"/>
      <c r="E679" s="119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</row>
    <row r="680" spans="2:18">
      <c r="B680" s="119"/>
      <c r="C680" s="119"/>
      <c r="D680" s="119"/>
      <c r="E680" s="119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</row>
    <row r="681" spans="2:18">
      <c r="B681" s="119"/>
      <c r="C681" s="119"/>
      <c r="D681" s="119"/>
      <c r="E681" s="119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</row>
    <row r="682" spans="2:18">
      <c r="B682" s="119"/>
      <c r="C682" s="119"/>
      <c r="D682" s="119"/>
      <c r="E682" s="119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</row>
    <row r="683" spans="2:18">
      <c r="B683" s="119"/>
      <c r="C683" s="119"/>
      <c r="D683" s="119"/>
      <c r="E683" s="119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</row>
    <row r="684" spans="2:18">
      <c r="B684" s="119"/>
      <c r="C684" s="119"/>
      <c r="D684" s="119"/>
      <c r="E684" s="119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</row>
    <row r="685" spans="2:18">
      <c r="B685" s="119"/>
      <c r="C685" s="119"/>
      <c r="D685" s="119"/>
      <c r="E685" s="119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</row>
    <row r="686" spans="2:18">
      <c r="B686" s="119"/>
      <c r="C686" s="119"/>
      <c r="D686" s="119"/>
      <c r="E686" s="119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</row>
    <row r="687" spans="2:18">
      <c r="B687" s="119"/>
      <c r="C687" s="119"/>
      <c r="D687" s="119"/>
      <c r="E687" s="119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</row>
    <row r="688" spans="2:18">
      <c r="B688" s="119"/>
      <c r="C688" s="119"/>
      <c r="D688" s="119"/>
      <c r="E688" s="119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</row>
    <row r="689" spans="2:18">
      <c r="B689" s="119"/>
      <c r="C689" s="119"/>
      <c r="D689" s="119"/>
      <c r="E689" s="119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</row>
    <row r="690" spans="2:18">
      <c r="B690" s="119"/>
      <c r="C690" s="119"/>
      <c r="D690" s="119"/>
      <c r="E690" s="119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</row>
    <row r="691" spans="2:18">
      <c r="B691" s="119"/>
      <c r="C691" s="119"/>
      <c r="D691" s="119"/>
      <c r="E691" s="119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</row>
    <row r="692" spans="2:18">
      <c r="B692" s="119"/>
      <c r="C692" s="119"/>
      <c r="D692" s="119"/>
      <c r="E692" s="119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</row>
    <row r="693" spans="2:18">
      <c r="B693" s="119"/>
      <c r="C693" s="119"/>
      <c r="D693" s="119"/>
      <c r="E693" s="11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</row>
    <row r="694" spans="2:18">
      <c r="B694" s="119"/>
      <c r="C694" s="119"/>
      <c r="D694" s="119"/>
      <c r="E694" s="11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</row>
    <row r="695" spans="2:18">
      <c r="B695" s="119"/>
      <c r="C695" s="119"/>
      <c r="D695" s="119"/>
      <c r="E695" s="11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</row>
    <row r="696" spans="2:18">
      <c r="B696" s="119"/>
      <c r="C696" s="119"/>
      <c r="D696" s="119"/>
      <c r="E696" s="11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</row>
    <row r="697" spans="2:18">
      <c r="B697" s="119"/>
      <c r="C697" s="119"/>
      <c r="D697" s="119"/>
      <c r="E697" s="11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</row>
    <row r="698" spans="2:18">
      <c r="B698" s="119"/>
      <c r="C698" s="119"/>
      <c r="D698" s="119"/>
      <c r="E698" s="11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</row>
    <row r="699" spans="2:18">
      <c r="B699" s="119"/>
      <c r="C699" s="119"/>
      <c r="D699" s="119"/>
      <c r="E699" s="119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</row>
    <row r="700" spans="2:18">
      <c r="B700" s="119"/>
      <c r="C700" s="119"/>
      <c r="D700" s="119"/>
      <c r="E700" s="119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</row>
    <row r="701" spans="2:18">
      <c r="B701" s="119"/>
      <c r="C701" s="119"/>
      <c r="D701" s="119"/>
      <c r="E701" s="11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</row>
    <row r="702" spans="2:18">
      <c r="B702" s="119"/>
      <c r="C702" s="119"/>
      <c r="D702" s="119"/>
      <c r="E702" s="11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</row>
    <row r="703" spans="2:18">
      <c r="B703" s="119"/>
      <c r="C703" s="119"/>
      <c r="D703" s="119"/>
      <c r="E703" s="11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</row>
    <row r="704" spans="2:18">
      <c r="B704" s="119"/>
      <c r="C704" s="119"/>
      <c r="D704" s="119"/>
      <c r="E704" s="11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</row>
    <row r="705" spans="2:18">
      <c r="B705" s="119"/>
      <c r="C705" s="119"/>
      <c r="D705" s="119"/>
      <c r="E705" s="11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19"/>
      <c r="C706" s="119"/>
      <c r="D706" s="119"/>
      <c r="E706" s="11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19"/>
      <c r="C707" s="119"/>
      <c r="D707" s="119"/>
      <c r="E707" s="119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19"/>
      <c r="C708" s="119"/>
      <c r="D708" s="119"/>
      <c r="E708" s="119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19"/>
      <c r="C709" s="119"/>
      <c r="D709" s="119"/>
      <c r="E709" s="11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19"/>
      <c r="C710" s="119"/>
      <c r="D710" s="119"/>
      <c r="E710" s="11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19"/>
      <c r="C711" s="119"/>
      <c r="D711" s="119"/>
      <c r="E711" s="11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119"/>
      <c r="C712" s="119"/>
      <c r="D712" s="119"/>
      <c r="E712" s="11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</row>
    <row r="713" spans="2:18">
      <c r="B713" s="119"/>
      <c r="C713" s="119"/>
      <c r="D713" s="119"/>
      <c r="E713" s="11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19"/>
      <c r="C714" s="119"/>
      <c r="D714" s="119"/>
      <c r="E714" s="11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19"/>
      <c r="C715" s="119"/>
      <c r="D715" s="119"/>
      <c r="E715" s="119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19"/>
      <c r="C716" s="119"/>
      <c r="D716" s="119"/>
      <c r="E716" s="119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19"/>
      <c r="C717" s="119"/>
      <c r="D717" s="119"/>
      <c r="E717" s="11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19"/>
      <c r="C718" s="119"/>
      <c r="D718" s="119"/>
      <c r="E718" s="11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19"/>
      <c r="C719" s="119"/>
      <c r="D719" s="119"/>
      <c r="E719" s="11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19"/>
      <c r="C720" s="119"/>
      <c r="D720" s="119"/>
      <c r="E720" s="11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19"/>
      <c r="C721" s="119"/>
      <c r="D721" s="119"/>
      <c r="E721" s="11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19"/>
      <c r="C722" s="119"/>
      <c r="D722" s="119"/>
      <c r="E722" s="11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19"/>
      <c r="C723" s="119"/>
      <c r="D723" s="119"/>
      <c r="E723" s="119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19"/>
      <c r="C724" s="119"/>
      <c r="D724" s="119"/>
      <c r="E724" s="119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19"/>
      <c r="C725" s="119"/>
      <c r="D725" s="119"/>
      <c r="E725" s="11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19"/>
      <c r="C726" s="119"/>
      <c r="D726" s="119"/>
      <c r="E726" s="11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19"/>
      <c r="C727" s="119"/>
      <c r="D727" s="119"/>
      <c r="E727" s="11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19"/>
      <c r="C728" s="119"/>
      <c r="D728" s="119"/>
      <c r="E728" s="11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19"/>
      <c r="C729" s="119"/>
      <c r="D729" s="119"/>
      <c r="E729" s="11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19"/>
      <c r="C730" s="119"/>
      <c r="D730" s="119"/>
      <c r="E730" s="11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19"/>
      <c r="C731" s="119"/>
      <c r="D731" s="119"/>
      <c r="E731" s="119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19"/>
      <c r="C732" s="119"/>
      <c r="D732" s="119"/>
      <c r="E732" s="119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19"/>
      <c r="C733" s="119"/>
      <c r="D733" s="119"/>
      <c r="E733" s="11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19"/>
      <c r="C734" s="119"/>
      <c r="D734" s="119"/>
      <c r="E734" s="11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19"/>
      <c r="C735" s="119"/>
      <c r="D735" s="119"/>
      <c r="E735" s="11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19"/>
      <c r="C736" s="119"/>
      <c r="D736" s="119"/>
      <c r="E736" s="11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19"/>
      <c r="C737" s="119"/>
      <c r="D737" s="119"/>
      <c r="E737" s="11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19"/>
      <c r="C738" s="119"/>
      <c r="D738" s="119"/>
      <c r="E738" s="11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19"/>
      <c r="C739" s="119"/>
      <c r="D739" s="119"/>
      <c r="E739" s="119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19"/>
      <c r="C740" s="119"/>
      <c r="D740" s="119"/>
      <c r="E740" s="119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19"/>
      <c r="C741" s="119"/>
      <c r="D741" s="119"/>
      <c r="E741" s="11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19"/>
      <c r="C742" s="119"/>
      <c r="D742" s="119"/>
      <c r="E742" s="11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19"/>
      <c r="C743" s="119"/>
      <c r="D743" s="119"/>
      <c r="E743" s="11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19"/>
      <c r="C744" s="119"/>
      <c r="D744" s="119"/>
      <c r="E744" s="11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119"/>
      <c r="C745" s="119"/>
      <c r="D745" s="119"/>
      <c r="E745" s="11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</row>
    <row r="746" spans="2:18">
      <c r="B746" s="119"/>
      <c r="C746" s="119"/>
      <c r="D746" s="119"/>
      <c r="E746" s="11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19"/>
      <c r="C747" s="119"/>
      <c r="D747" s="119"/>
      <c r="E747" s="119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19"/>
      <c r="C748" s="119"/>
      <c r="D748" s="119"/>
      <c r="E748" s="119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19"/>
      <c r="C749" s="119"/>
      <c r="D749" s="119"/>
      <c r="E749" s="11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19"/>
      <c r="C750" s="119"/>
      <c r="D750" s="119"/>
      <c r="E750" s="11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19"/>
      <c r="C751" s="119"/>
      <c r="D751" s="119"/>
      <c r="E751" s="11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19"/>
      <c r="C752" s="119"/>
      <c r="D752" s="119"/>
      <c r="E752" s="11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19"/>
      <c r="C753" s="119"/>
      <c r="D753" s="119"/>
      <c r="E753" s="11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19"/>
      <c r="C754" s="119"/>
      <c r="D754" s="119"/>
      <c r="E754" s="11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19"/>
      <c r="C755" s="119"/>
      <c r="D755" s="119"/>
      <c r="E755" s="119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19"/>
      <c r="C756" s="119"/>
      <c r="D756" s="119"/>
      <c r="E756" s="119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19"/>
      <c r="C757" s="119"/>
      <c r="D757" s="119"/>
      <c r="E757" s="11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19"/>
      <c r="C758" s="119"/>
      <c r="D758" s="119"/>
      <c r="E758" s="11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19"/>
      <c r="C759" s="119"/>
      <c r="D759" s="119"/>
      <c r="E759" s="11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19"/>
      <c r="C760" s="119"/>
      <c r="D760" s="119"/>
      <c r="E760" s="11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19"/>
      <c r="C761" s="119"/>
      <c r="D761" s="119"/>
      <c r="E761" s="11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19"/>
      <c r="C762" s="119"/>
      <c r="D762" s="119"/>
      <c r="E762" s="11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19"/>
      <c r="C763" s="119"/>
      <c r="D763" s="119"/>
      <c r="E763" s="119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19"/>
      <c r="C764" s="119"/>
      <c r="D764" s="119"/>
      <c r="E764" s="119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19"/>
      <c r="C765" s="119"/>
      <c r="D765" s="119"/>
      <c r="E765" s="11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19"/>
      <c r="C766" s="119"/>
      <c r="D766" s="119"/>
      <c r="E766" s="11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19"/>
      <c r="C767" s="119"/>
      <c r="D767" s="119"/>
      <c r="E767" s="11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19"/>
      <c r="C768" s="119"/>
      <c r="D768" s="119"/>
      <c r="E768" s="11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19"/>
      <c r="C769" s="119"/>
      <c r="D769" s="119"/>
      <c r="E769" s="11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19"/>
      <c r="C770" s="119"/>
      <c r="D770" s="119"/>
      <c r="E770" s="11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19"/>
      <c r="C771" s="119"/>
      <c r="D771" s="119"/>
      <c r="E771" s="119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19"/>
      <c r="C772" s="119"/>
      <c r="D772" s="119"/>
      <c r="E772" s="119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19"/>
      <c r="C773" s="119"/>
      <c r="D773" s="119"/>
      <c r="E773" s="11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19"/>
      <c r="C774" s="119"/>
      <c r="D774" s="119"/>
      <c r="E774" s="11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19"/>
      <c r="C775" s="119"/>
      <c r="D775" s="119"/>
      <c r="E775" s="11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19"/>
      <c r="C776" s="119"/>
      <c r="D776" s="119"/>
      <c r="E776" s="11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77" spans="2:18">
      <c r="B777" s="119"/>
      <c r="C777" s="119"/>
      <c r="D777" s="119"/>
      <c r="E777" s="11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</row>
    <row r="778" spans="2:18">
      <c r="B778" s="119"/>
      <c r="C778" s="119"/>
      <c r="D778" s="119"/>
      <c r="E778" s="11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</row>
    <row r="779" spans="2:18">
      <c r="B779" s="119"/>
      <c r="C779" s="119"/>
      <c r="D779" s="119"/>
      <c r="E779" s="119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</row>
    <row r="780" spans="2:18">
      <c r="B780" s="119"/>
      <c r="C780" s="119"/>
      <c r="D780" s="119"/>
      <c r="E780" s="119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</row>
    <row r="781" spans="2:18">
      <c r="B781" s="119"/>
      <c r="C781" s="119"/>
      <c r="D781" s="119"/>
      <c r="E781" s="11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</row>
    <row r="782" spans="2:18">
      <c r="B782" s="119"/>
      <c r="C782" s="119"/>
      <c r="D782" s="119"/>
      <c r="E782" s="11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</row>
    <row r="783" spans="2:18">
      <c r="B783" s="119"/>
      <c r="C783" s="119"/>
      <c r="D783" s="119"/>
      <c r="E783" s="11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</row>
    <row r="784" spans="2:18">
      <c r="B784" s="119"/>
      <c r="C784" s="119"/>
      <c r="D784" s="119"/>
      <c r="E784" s="11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</row>
    <row r="785" spans="2:18">
      <c r="B785" s="119"/>
      <c r="C785" s="119"/>
      <c r="D785" s="119"/>
      <c r="E785" s="11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</row>
    <row r="786" spans="2:18">
      <c r="B786" s="119"/>
      <c r="C786" s="119"/>
      <c r="D786" s="119"/>
      <c r="E786" s="11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</row>
    <row r="787" spans="2:18">
      <c r="B787" s="119"/>
      <c r="C787" s="119"/>
      <c r="D787" s="119"/>
      <c r="E787" s="119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</row>
    <row r="788" spans="2:18">
      <c r="B788" s="119"/>
      <c r="C788" s="119"/>
      <c r="D788" s="119"/>
      <c r="E788" s="119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</row>
    <row r="789" spans="2:18">
      <c r="B789" s="119"/>
      <c r="C789" s="119"/>
      <c r="D789" s="119"/>
      <c r="E789" s="11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</row>
    <row r="790" spans="2:18">
      <c r="B790" s="119"/>
      <c r="C790" s="119"/>
      <c r="D790" s="119"/>
      <c r="E790" s="11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</row>
    <row r="791" spans="2:18">
      <c r="B791" s="119"/>
      <c r="C791" s="119"/>
      <c r="D791" s="119"/>
      <c r="E791" s="11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</row>
    <row r="792" spans="2:18">
      <c r="B792" s="119"/>
      <c r="C792" s="119"/>
      <c r="D792" s="119"/>
      <c r="E792" s="11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</row>
    <row r="793" spans="2:18">
      <c r="B793" s="119"/>
      <c r="C793" s="119"/>
      <c r="D793" s="119"/>
      <c r="E793" s="11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</row>
    <row r="794" spans="2:18">
      <c r="B794" s="119"/>
      <c r="C794" s="119"/>
      <c r="D794" s="119"/>
      <c r="E794" s="11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</row>
    <row r="795" spans="2:18">
      <c r="B795" s="119"/>
      <c r="C795" s="119"/>
      <c r="D795" s="119"/>
      <c r="E795" s="119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</row>
    <row r="796" spans="2:18">
      <c r="B796" s="119"/>
      <c r="C796" s="119"/>
      <c r="D796" s="119"/>
      <c r="E796" s="119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</row>
    <row r="797" spans="2:18">
      <c r="B797" s="119"/>
      <c r="C797" s="119"/>
      <c r="D797" s="119"/>
      <c r="E797" s="119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</row>
    <row r="798" spans="2:18">
      <c r="B798" s="119"/>
      <c r="C798" s="119"/>
      <c r="D798" s="119"/>
      <c r="E798" s="119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</row>
    <row r="799" spans="2:18">
      <c r="B799" s="119"/>
      <c r="C799" s="119"/>
      <c r="D799" s="119"/>
      <c r="E799" s="119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</row>
    <row r="800" spans="2:18">
      <c r="B800" s="119"/>
      <c r="C800" s="119"/>
      <c r="D800" s="119"/>
      <c r="E800" s="119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</row>
    <row r="801" spans="2:18">
      <c r="B801" s="119"/>
      <c r="C801" s="119"/>
      <c r="D801" s="119"/>
      <c r="E801" s="119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</row>
    <row r="802" spans="2:18">
      <c r="B802" s="119"/>
      <c r="C802" s="119"/>
      <c r="D802" s="119"/>
      <c r="E802" s="119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</row>
    <row r="803" spans="2:18">
      <c r="B803" s="119"/>
      <c r="C803" s="119"/>
      <c r="D803" s="119"/>
      <c r="E803" s="119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</row>
    <row r="804" spans="2:18">
      <c r="B804" s="119"/>
      <c r="C804" s="119"/>
      <c r="D804" s="119"/>
      <c r="E804" s="119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</row>
    <row r="805" spans="2:18">
      <c r="B805" s="119"/>
      <c r="C805" s="119"/>
      <c r="D805" s="119"/>
      <c r="E805" s="119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</row>
    <row r="806" spans="2:18">
      <c r="B806" s="119"/>
      <c r="C806" s="119"/>
      <c r="D806" s="119"/>
      <c r="E806" s="119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</row>
    <row r="807" spans="2:18">
      <c r="B807" s="119"/>
      <c r="C807" s="119"/>
      <c r="D807" s="119"/>
      <c r="E807" s="119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</row>
    <row r="808" spans="2:18">
      <c r="B808" s="119"/>
      <c r="C808" s="119"/>
      <c r="D808" s="119"/>
      <c r="E808" s="119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</row>
    <row r="809" spans="2:18">
      <c r="B809" s="119"/>
      <c r="C809" s="119"/>
      <c r="D809" s="119"/>
      <c r="E809" s="119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</row>
    <row r="810" spans="2:18">
      <c r="B810" s="119"/>
      <c r="C810" s="119"/>
      <c r="D810" s="119"/>
      <c r="E810" s="119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</row>
    <row r="811" spans="2:18">
      <c r="B811" s="119"/>
      <c r="C811" s="119"/>
      <c r="D811" s="119"/>
      <c r="E811" s="119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</row>
    <row r="812" spans="2:18">
      <c r="B812" s="119"/>
      <c r="C812" s="119"/>
      <c r="D812" s="119"/>
      <c r="E812" s="119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</row>
    <row r="813" spans="2:18">
      <c r="B813" s="119"/>
      <c r="C813" s="119"/>
      <c r="D813" s="119"/>
      <c r="E813" s="119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</row>
    <row r="814" spans="2:18">
      <c r="B814" s="119"/>
      <c r="C814" s="119"/>
      <c r="D814" s="119"/>
      <c r="E814" s="119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</row>
    <row r="815" spans="2:18">
      <c r="B815" s="119"/>
      <c r="C815" s="119"/>
      <c r="D815" s="119"/>
      <c r="E815" s="119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</row>
    <row r="816" spans="2:18">
      <c r="B816" s="119"/>
      <c r="C816" s="119"/>
      <c r="D816" s="119"/>
      <c r="E816" s="119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</row>
    <row r="817" spans="2:18">
      <c r="B817" s="119"/>
      <c r="C817" s="119"/>
      <c r="D817" s="119"/>
      <c r="E817" s="119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</row>
    <row r="818" spans="2:18">
      <c r="B818" s="119"/>
      <c r="C818" s="119"/>
      <c r="D818" s="119"/>
      <c r="E818" s="119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</row>
    <row r="819" spans="2:18">
      <c r="B819" s="119"/>
      <c r="C819" s="119"/>
      <c r="D819" s="119"/>
      <c r="E819" s="119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</row>
    <row r="820" spans="2:18">
      <c r="B820" s="119"/>
      <c r="C820" s="119"/>
      <c r="D820" s="119"/>
      <c r="E820" s="119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</row>
    <row r="821" spans="2:18">
      <c r="B821" s="119"/>
      <c r="C821" s="119"/>
      <c r="D821" s="119"/>
      <c r="E821" s="119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</row>
    <row r="822" spans="2:18">
      <c r="B822" s="119"/>
      <c r="C822" s="119"/>
      <c r="D822" s="119"/>
      <c r="E822" s="119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</row>
    <row r="823" spans="2:18">
      <c r="B823" s="119"/>
      <c r="C823" s="119"/>
      <c r="D823" s="119"/>
      <c r="E823" s="119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</row>
    <row r="824" spans="2:18">
      <c r="B824" s="119"/>
      <c r="C824" s="119"/>
      <c r="D824" s="119"/>
      <c r="E824" s="119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</row>
    <row r="825" spans="2:18">
      <c r="B825" s="119"/>
      <c r="C825" s="119"/>
      <c r="D825" s="119"/>
      <c r="E825" s="119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</row>
    <row r="826" spans="2:18">
      <c r="B826" s="119"/>
      <c r="C826" s="119"/>
      <c r="D826" s="119"/>
      <c r="E826" s="119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</row>
    <row r="827" spans="2:18">
      <c r="B827" s="119"/>
      <c r="C827" s="119"/>
      <c r="D827" s="119"/>
      <c r="E827" s="119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</row>
    <row r="828" spans="2:18">
      <c r="B828" s="119"/>
      <c r="C828" s="119"/>
      <c r="D828" s="119"/>
      <c r="E828" s="119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</row>
    <row r="829" spans="2:18">
      <c r="B829" s="119"/>
      <c r="C829" s="119"/>
      <c r="D829" s="119"/>
      <c r="E829" s="119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</row>
    <row r="830" spans="2:18">
      <c r="B830" s="119"/>
      <c r="C830" s="119"/>
      <c r="D830" s="119"/>
      <c r="E830" s="119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</row>
    <row r="831" spans="2:18">
      <c r="B831" s="119"/>
      <c r="C831" s="119"/>
      <c r="D831" s="119"/>
      <c r="E831" s="119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</row>
    <row r="832" spans="2:18">
      <c r="B832" s="119"/>
      <c r="C832" s="119"/>
      <c r="D832" s="119"/>
      <c r="E832" s="119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</row>
    <row r="833" spans="2:18">
      <c r="B833" s="119"/>
      <c r="C833" s="119"/>
      <c r="D833" s="119"/>
      <c r="E833" s="119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</row>
    <row r="834" spans="2:18">
      <c r="B834" s="119"/>
      <c r="C834" s="119"/>
      <c r="D834" s="119"/>
      <c r="E834" s="119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</row>
    <row r="835" spans="2:18">
      <c r="B835" s="119"/>
      <c r="C835" s="119"/>
      <c r="D835" s="119"/>
      <c r="E835" s="119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</row>
    <row r="836" spans="2:18">
      <c r="B836" s="119"/>
      <c r="C836" s="119"/>
      <c r="D836" s="119"/>
      <c r="E836" s="119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</row>
    <row r="837" spans="2:18">
      <c r="B837" s="119"/>
      <c r="C837" s="119"/>
      <c r="D837" s="119"/>
      <c r="E837" s="119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</row>
    <row r="838" spans="2:18">
      <c r="B838" s="119"/>
      <c r="C838" s="119"/>
      <c r="D838" s="119"/>
      <c r="E838" s="119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</row>
    <row r="839" spans="2:18">
      <c r="B839" s="119"/>
      <c r="C839" s="119"/>
      <c r="D839" s="119"/>
      <c r="E839" s="119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</row>
    <row r="840" spans="2:18">
      <c r="B840" s="119"/>
      <c r="C840" s="119"/>
      <c r="D840" s="119"/>
      <c r="E840" s="119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</row>
    <row r="841" spans="2:18">
      <c r="B841" s="119"/>
      <c r="C841" s="119"/>
      <c r="D841" s="119"/>
      <c r="E841" s="119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</row>
    <row r="842" spans="2:18">
      <c r="B842" s="119"/>
      <c r="C842" s="119"/>
      <c r="D842" s="119"/>
      <c r="E842" s="119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</row>
    <row r="843" spans="2:18">
      <c r="B843" s="119"/>
      <c r="C843" s="119"/>
      <c r="D843" s="119"/>
      <c r="E843" s="119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</row>
    <row r="844" spans="2:18">
      <c r="B844" s="119"/>
      <c r="C844" s="119"/>
      <c r="D844" s="119"/>
      <c r="E844" s="119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</row>
    <row r="845" spans="2:18">
      <c r="B845" s="119"/>
      <c r="C845" s="119"/>
      <c r="D845" s="119"/>
      <c r="E845" s="119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</row>
    <row r="846" spans="2:18">
      <c r="B846" s="119"/>
      <c r="C846" s="119"/>
      <c r="D846" s="119"/>
      <c r="E846" s="119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</row>
    <row r="847" spans="2:18">
      <c r="B847" s="119"/>
      <c r="C847" s="119"/>
      <c r="D847" s="119"/>
      <c r="E847" s="119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</row>
    <row r="848" spans="2:18">
      <c r="B848" s="119"/>
      <c r="C848" s="119"/>
      <c r="D848" s="119"/>
      <c r="E848" s="119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</row>
    <row r="849" spans="2:18">
      <c r="B849" s="119"/>
      <c r="C849" s="119"/>
      <c r="D849" s="119"/>
      <c r="E849" s="119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</row>
    <row r="850" spans="2:18">
      <c r="B850" s="119"/>
      <c r="C850" s="119"/>
      <c r="D850" s="119"/>
      <c r="E850" s="119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</row>
    <row r="851" spans="2:18">
      <c r="B851" s="119"/>
      <c r="C851" s="119"/>
      <c r="D851" s="119"/>
      <c r="E851" s="119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</row>
    <row r="852" spans="2:18">
      <c r="B852" s="119"/>
      <c r="C852" s="119"/>
      <c r="D852" s="119"/>
      <c r="E852" s="119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</row>
    <row r="853" spans="2:18">
      <c r="B853" s="119"/>
      <c r="C853" s="119"/>
      <c r="D853" s="119"/>
      <c r="E853" s="119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</row>
    <row r="854" spans="2:18">
      <c r="B854" s="119"/>
      <c r="C854" s="119"/>
      <c r="D854" s="119"/>
      <c r="E854" s="119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</row>
    <row r="855" spans="2:18">
      <c r="B855" s="119"/>
      <c r="C855" s="119"/>
      <c r="D855" s="119"/>
      <c r="E855" s="119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</row>
    <row r="856" spans="2:18">
      <c r="B856" s="119"/>
      <c r="C856" s="119"/>
      <c r="D856" s="119"/>
      <c r="E856" s="119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</row>
    <row r="857" spans="2:18">
      <c r="B857" s="119"/>
      <c r="C857" s="119"/>
      <c r="D857" s="119"/>
      <c r="E857" s="119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</row>
    <row r="858" spans="2:18">
      <c r="B858" s="119"/>
      <c r="C858" s="119"/>
      <c r="D858" s="119"/>
      <c r="E858" s="119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</row>
    <row r="859" spans="2:18">
      <c r="B859" s="119"/>
      <c r="C859" s="119"/>
      <c r="D859" s="119"/>
      <c r="E859" s="119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</row>
    <row r="860" spans="2:18">
      <c r="B860" s="119"/>
      <c r="C860" s="119"/>
      <c r="D860" s="119"/>
      <c r="E860" s="119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</row>
    <row r="861" spans="2:18">
      <c r="B861" s="119"/>
      <c r="C861" s="119"/>
      <c r="D861" s="119"/>
      <c r="E861" s="119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</row>
    <row r="862" spans="2:18">
      <c r="B862" s="119"/>
      <c r="C862" s="119"/>
      <c r="D862" s="119"/>
      <c r="E862" s="119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</row>
    <row r="863" spans="2:18">
      <c r="B863" s="119"/>
      <c r="C863" s="119"/>
      <c r="D863" s="119"/>
      <c r="E863" s="119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</row>
    <row r="864" spans="2:18">
      <c r="B864" s="119"/>
      <c r="C864" s="119"/>
      <c r="D864" s="119"/>
      <c r="E864" s="119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</row>
    <row r="865" spans="2:18">
      <c r="B865" s="119"/>
      <c r="C865" s="119"/>
      <c r="D865" s="119"/>
      <c r="E865" s="119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</row>
    <row r="866" spans="2:18">
      <c r="B866" s="119"/>
      <c r="C866" s="119"/>
      <c r="D866" s="119"/>
      <c r="E866" s="119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</row>
    <row r="867" spans="2:18">
      <c r="B867" s="119"/>
      <c r="C867" s="119"/>
      <c r="D867" s="119"/>
      <c r="E867" s="119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</row>
    <row r="868" spans="2:18">
      <c r="B868" s="119"/>
      <c r="C868" s="119"/>
      <c r="D868" s="119"/>
      <c r="E868" s="119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</row>
    <row r="869" spans="2:18">
      <c r="B869" s="119"/>
      <c r="C869" s="119"/>
      <c r="D869" s="119"/>
      <c r="E869" s="119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</row>
    <row r="870" spans="2:18">
      <c r="B870" s="119"/>
      <c r="C870" s="119"/>
      <c r="D870" s="119"/>
      <c r="E870" s="119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</row>
    <row r="871" spans="2:18">
      <c r="B871" s="119"/>
      <c r="C871" s="119"/>
      <c r="D871" s="119"/>
      <c r="E871" s="119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</row>
    <row r="872" spans="2:18">
      <c r="B872" s="119"/>
      <c r="C872" s="119"/>
      <c r="D872" s="119"/>
      <c r="E872" s="119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</row>
    <row r="873" spans="2:18">
      <c r="B873" s="119"/>
      <c r="C873" s="119"/>
      <c r="D873" s="119"/>
      <c r="E873" s="119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</row>
    <row r="874" spans="2:18">
      <c r="B874" s="119"/>
      <c r="C874" s="119"/>
      <c r="D874" s="119"/>
      <c r="E874" s="119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</row>
    <row r="875" spans="2:18">
      <c r="B875" s="119"/>
      <c r="C875" s="119"/>
      <c r="D875" s="119"/>
      <c r="E875" s="119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</row>
    <row r="876" spans="2:18">
      <c r="B876" s="119"/>
      <c r="C876" s="119"/>
      <c r="D876" s="119"/>
      <c r="E876" s="119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</row>
    <row r="877" spans="2:18">
      <c r="B877" s="119"/>
      <c r="C877" s="119"/>
      <c r="D877" s="119"/>
      <c r="E877" s="119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</row>
    <row r="878" spans="2:18">
      <c r="B878" s="119"/>
      <c r="C878" s="119"/>
      <c r="D878" s="119"/>
      <c r="E878" s="119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</row>
    <row r="879" spans="2:18">
      <c r="B879" s="119"/>
      <c r="C879" s="119"/>
      <c r="D879" s="119"/>
      <c r="E879" s="119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</row>
    <row r="880" spans="2:18">
      <c r="B880" s="119"/>
      <c r="C880" s="119"/>
      <c r="D880" s="119"/>
      <c r="E880" s="119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</row>
    <row r="881" spans="2:18">
      <c r="B881" s="119"/>
      <c r="C881" s="119"/>
      <c r="D881" s="119"/>
      <c r="E881" s="119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</row>
    <row r="882" spans="2:18">
      <c r="B882" s="119"/>
      <c r="C882" s="119"/>
      <c r="D882" s="119"/>
      <c r="E882" s="119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</row>
    <row r="883" spans="2:18">
      <c r="B883" s="119"/>
      <c r="C883" s="119"/>
      <c r="D883" s="119"/>
      <c r="E883" s="119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</row>
    <row r="884" spans="2:18">
      <c r="B884" s="119"/>
      <c r="C884" s="119"/>
      <c r="D884" s="119"/>
      <c r="E884" s="119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</row>
    <row r="885" spans="2:18">
      <c r="B885" s="119"/>
      <c r="C885" s="119"/>
      <c r="D885" s="119"/>
      <c r="E885" s="119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</row>
    <row r="886" spans="2:18">
      <c r="B886" s="119"/>
      <c r="C886" s="119"/>
      <c r="D886" s="119"/>
      <c r="E886" s="119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</row>
    <row r="887" spans="2:18">
      <c r="B887" s="119"/>
      <c r="C887" s="119"/>
      <c r="D887" s="119"/>
      <c r="E887" s="119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</row>
    <row r="888" spans="2:18">
      <c r="B888" s="119"/>
      <c r="C888" s="119"/>
      <c r="D888" s="119"/>
      <c r="E888" s="119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</row>
    <row r="889" spans="2:18">
      <c r="B889" s="119"/>
      <c r="C889" s="119"/>
      <c r="D889" s="119"/>
      <c r="E889" s="119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</row>
    <row r="890" spans="2:18">
      <c r="B890" s="119"/>
      <c r="C890" s="119"/>
      <c r="D890" s="119"/>
      <c r="E890" s="119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</row>
    <row r="891" spans="2:18">
      <c r="B891" s="119"/>
      <c r="C891" s="119"/>
      <c r="D891" s="119"/>
      <c r="E891" s="119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</row>
    <row r="892" spans="2:18">
      <c r="B892" s="119"/>
      <c r="C892" s="119"/>
      <c r="D892" s="119"/>
      <c r="E892" s="119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</row>
    <row r="893" spans="2:18">
      <c r="B893" s="119"/>
      <c r="C893" s="119"/>
      <c r="D893" s="119"/>
      <c r="E893" s="119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</row>
    <row r="894" spans="2:18">
      <c r="B894" s="119"/>
      <c r="C894" s="119"/>
      <c r="D894" s="119"/>
      <c r="E894" s="119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</row>
    <row r="895" spans="2:18">
      <c r="B895" s="119"/>
      <c r="C895" s="119"/>
      <c r="D895" s="119"/>
      <c r="E895" s="119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</row>
    <row r="896" spans="2:18">
      <c r="B896" s="119"/>
      <c r="C896" s="119"/>
      <c r="D896" s="119"/>
      <c r="E896" s="119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</row>
    <row r="897" spans="2:18">
      <c r="B897" s="119"/>
      <c r="C897" s="119"/>
      <c r="D897" s="119"/>
      <c r="E897" s="119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</row>
    <row r="898" spans="2:18">
      <c r="B898" s="119"/>
      <c r="C898" s="119"/>
      <c r="D898" s="119"/>
      <c r="E898" s="119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</row>
    <row r="899" spans="2:18">
      <c r="B899" s="119"/>
      <c r="C899" s="119"/>
      <c r="D899" s="119"/>
      <c r="E899" s="119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</row>
    <row r="900" spans="2:18">
      <c r="B900" s="119"/>
      <c r="C900" s="119"/>
      <c r="D900" s="119"/>
      <c r="E900" s="119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</row>
    <row r="901" spans="2:18">
      <c r="B901" s="119"/>
      <c r="C901" s="119"/>
      <c r="D901" s="119"/>
      <c r="E901" s="119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</row>
    <row r="902" spans="2:18">
      <c r="B902" s="119"/>
      <c r="C902" s="119"/>
      <c r="D902" s="119"/>
      <c r="E902" s="119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</row>
    <row r="903" spans="2:18">
      <c r="B903" s="119"/>
      <c r="C903" s="119"/>
      <c r="D903" s="119"/>
      <c r="E903" s="119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</row>
    <row r="904" spans="2:18">
      <c r="B904" s="119"/>
      <c r="C904" s="119"/>
      <c r="D904" s="119"/>
      <c r="E904" s="119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</row>
    <row r="905" spans="2:18">
      <c r="B905" s="119"/>
      <c r="C905" s="119"/>
      <c r="D905" s="119"/>
      <c r="E905" s="119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</row>
    <row r="906" spans="2:18">
      <c r="B906" s="119"/>
      <c r="C906" s="119"/>
      <c r="D906" s="119"/>
      <c r="E906" s="119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</row>
    <row r="907" spans="2:18">
      <c r="B907" s="119"/>
      <c r="C907" s="119"/>
      <c r="D907" s="119"/>
      <c r="E907" s="119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</row>
    <row r="908" spans="2:18">
      <c r="B908" s="119"/>
      <c r="C908" s="119"/>
      <c r="D908" s="119"/>
      <c r="E908" s="119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</row>
    <row r="909" spans="2:18">
      <c r="B909" s="119"/>
      <c r="C909" s="119"/>
      <c r="D909" s="119"/>
      <c r="E909" s="119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</row>
    <row r="910" spans="2:18">
      <c r="B910" s="119"/>
      <c r="C910" s="119"/>
      <c r="D910" s="119"/>
      <c r="E910" s="119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</row>
    <row r="911" spans="2:18">
      <c r="B911" s="119"/>
      <c r="C911" s="119"/>
      <c r="D911" s="119"/>
      <c r="E911" s="119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</row>
    <row r="912" spans="2:18">
      <c r="B912" s="119"/>
      <c r="C912" s="119"/>
      <c r="D912" s="119"/>
      <c r="E912" s="119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</row>
    <row r="913" spans="2:18">
      <c r="B913" s="119"/>
      <c r="C913" s="119"/>
      <c r="D913" s="119"/>
      <c r="E913" s="119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</row>
    <row r="914" spans="2:18">
      <c r="B914" s="119"/>
      <c r="C914" s="119"/>
      <c r="D914" s="119"/>
      <c r="E914" s="119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</row>
    <row r="915" spans="2:18">
      <c r="B915" s="119"/>
      <c r="C915" s="119"/>
      <c r="D915" s="119"/>
      <c r="E915" s="119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</row>
    <row r="916" spans="2:18">
      <c r="B916" s="119"/>
      <c r="C916" s="119"/>
      <c r="D916" s="119"/>
      <c r="E916" s="119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</row>
    <row r="917" spans="2:18">
      <c r="B917" s="119"/>
      <c r="C917" s="119"/>
      <c r="D917" s="119"/>
      <c r="E917" s="119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</row>
    <row r="918" spans="2:18">
      <c r="B918" s="119"/>
      <c r="C918" s="119"/>
      <c r="D918" s="119"/>
      <c r="E918" s="119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</row>
    <row r="919" spans="2:18">
      <c r="B919" s="119"/>
      <c r="C919" s="119"/>
      <c r="D919" s="119"/>
      <c r="E919" s="119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</row>
    <row r="920" spans="2:18">
      <c r="B920" s="119"/>
      <c r="C920" s="119"/>
      <c r="D920" s="119"/>
      <c r="E920" s="119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</row>
    <row r="921" spans="2:18">
      <c r="B921" s="119"/>
      <c r="C921" s="119"/>
      <c r="D921" s="119"/>
      <c r="E921" s="119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</row>
    <row r="922" spans="2:18">
      <c r="B922" s="119"/>
      <c r="C922" s="119"/>
      <c r="D922" s="119"/>
      <c r="E922" s="119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</row>
    <row r="923" spans="2:18">
      <c r="B923" s="119"/>
      <c r="C923" s="119"/>
      <c r="D923" s="119"/>
      <c r="E923" s="119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</row>
    <row r="924" spans="2:18">
      <c r="B924" s="119"/>
      <c r="C924" s="119"/>
      <c r="D924" s="119"/>
      <c r="E924" s="119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</row>
    <row r="925" spans="2:18">
      <c r="B925" s="119"/>
      <c r="C925" s="119"/>
      <c r="D925" s="119"/>
      <c r="E925" s="119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</row>
    <row r="926" spans="2:18">
      <c r="B926" s="119"/>
      <c r="C926" s="119"/>
      <c r="D926" s="119"/>
      <c r="E926" s="119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</row>
    <row r="927" spans="2:18">
      <c r="B927" s="119"/>
      <c r="C927" s="119"/>
      <c r="D927" s="119"/>
      <c r="E927" s="119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</row>
    <row r="928" spans="2:18">
      <c r="B928" s="119"/>
      <c r="C928" s="119"/>
      <c r="D928" s="119"/>
      <c r="E928" s="119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</row>
    <row r="929" spans="2:18">
      <c r="B929" s="119"/>
      <c r="C929" s="119"/>
      <c r="D929" s="119"/>
      <c r="E929" s="119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</row>
    <row r="930" spans="2:18">
      <c r="B930" s="119"/>
      <c r="C930" s="119"/>
      <c r="D930" s="119"/>
      <c r="E930" s="119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</row>
    <row r="931" spans="2:18">
      <c r="B931" s="119"/>
      <c r="C931" s="119"/>
      <c r="D931" s="119"/>
      <c r="E931" s="119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</row>
    <row r="932" spans="2:18">
      <c r="B932" s="119"/>
      <c r="C932" s="119"/>
      <c r="D932" s="119"/>
      <c r="E932" s="119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</row>
    <row r="933" spans="2:18">
      <c r="B933" s="119"/>
      <c r="C933" s="119"/>
      <c r="D933" s="119"/>
      <c r="E933" s="119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</row>
    <row r="934" spans="2:18">
      <c r="B934" s="119"/>
      <c r="C934" s="119"/>
      <c r="D934" s="119"/>
      <c r="E934" s="119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</row>
    <row r="935" spans="2:18">
      <c r="B935" s="119"/>
      <c r="C935" s="119"/>
      <c r="D935" s="119"/>
      <c r="E935" s="119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</row>
    <row r="936" spans="2:18">
      <c r="B936" s="119"/>
      <c r="C936" s="119"/>
      <c r="D936" s="119"/>
      <c r="E936" s="119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</row>
    <row r="937" spans="2:18">
      <c r="B937" s="119"/>
      <c r="C937" s="119"/>
      <c r="D937" s="119"/>
      <c r="E937" s="119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</row>
    <row r="938" spans="2:18">
      <c r="B938" s="119"/>
      <c r="C938" s="119"/>
      <c r="D938" s="119"/>
      <c r="E938" s="119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</row>
    <row r="939" spans="2:18">
      <c r="B939" s="119"/>
      <c r="C939" s="119"/>
      <c r="D939" s="119"/>
      <c r="E939" s="119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</row>
    <row r="940" spans="2:18">
      <c r="B940" s="119"/>
      <c r="C940" s="119"/>
      <c r="D940" s="119"/>
      <c r="E940" s="119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</row>
    <row r="941" spans="2:18">
      <c r="B941" s="119"/>
      <c r="C941" s="119"/>
      <c r="D941" s="119"/>
      <c r="E941" s="119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</row>
    <row r="942" spans="2:18">
      <c r="B942" s="119"/>
      <c r="C942" s="119"/>
      <c r="D942" s="119"/>
      <c r="E942" s="119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</row>
    <row r="943" spans="2:18">
      <c r="B943" s="119"/>
      <c r="C943" s="119"/>
      <c r="D943" s="119"/>
      <c r="E943" s="119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</row>
    <row r="944" spans="2:18">
      <c r="B944" s="119"/>
      <c r="C944" s="119"/>
      <c r="D944" s="119"/>
      <c r="E944" s="119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</row>
    <row r="945" spans="2:18">
      <c r="B945" s="119"/>
      <c r="C945" s="119"/>
      <c r="D945" s="119"/>
      <c r="E945" s="119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</row>
    <row r="946" spans="2:18">
      <c r="B946" s="119"/>
      <c r="C946" s="119"/>
      <c r="D946" s="119"/>
      <c r="E946" s="119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</row>
    <row r="947" spans="2:18">
      <c r="B947" s="119"/>
      <c r="C947" s="119"/>
      <c r="D947" s="119"/>
      <c r="E947" s="119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</row>
    <row r="948" spans="2:18">
      <c r="B948" s="119"/>
      <c r="C948" s="119"/>
      <c r="D948" s="119"/>
      <c r="E948" s="119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</row>
    <row r="949" spans="2:18">
      <c r="B949" s="119"/>
      <c r="C949" s="119"/>
      <c r="D949" s="119"/>
      <c r="E949" s="119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</row>
    <row r="950" spans="2:18">
      <c r="B950" s="119"/>
      <c r="C950" s="119"/>
      <c r="D950" s="119"/>
      <c r="E950" s="119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</row>
    <row r="951" spans="2:18">
      <c r="B951" s="119"/>
      <c r="C951" s="119"/>
      <c r="D951" s="119"/>
      <c r="E951" s="119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</row>
    <row r="952" spans="2:18">
      <c r="B952" s="119"/>
      <c r="C952" s="119"/>
      <c r="D952" s="119"/>
      <c r="E952" s="119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</row>
    <row r="953" spans="2:18">
      <c r="B953" s="119"/>
      <c r="C953" s="119"/>
      <c r="D953" s="119"/>
      <c r="E953" s="119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</row>
    <row r="954" spans="2:18">
      <c r="B954" s="119"/>
      <c r="C954" s="119"/>
      <c r="D954" s="119"/>
      <c r="E954" s="119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</row>
    <row r="955" spans="2:18">
      <c r="B955" s="119"/>
      <c r="C955" s="119"/>
      <c r="D955" s="119"/>
      <c r="E955" s="119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</row>
    <row r="956" spans="2:18">
      <c r="B956" s="119"/>
      <c r="C956" s="119"/>
      <c r="D956" s="119"/>
      <c r="E956" s="119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</row>
    <row r="957" spans="2:18">
      <c r="B957" s="119"/>
      <c r="C957" s="119"/>
      <c r="D957" s="119"/>
      <c r="E957" s="119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</row>
    <row r="958" spans="2:18">
      <c r="B958" s="119"/>
      <c r="C958" s="119"/>
      <c r="D958" s="119"/>
      <c r="E958" s="119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</row>
    <row r="959" spans="2:18">
      <c r="B959" s="119"/>
      <c r="C959" s="119"/>
      <c r="D959" s="119"/>
      <c r="E959" s="119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</row>
    <row r="960" spans="2:18">
      <c r="B960" s="119"/>
      <c r="C960" s="119"/>
      <c r="D960" s="119"/>
      <c r="E960" s="119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</row>
    <row r="961" spans="2:18">
      <c r="B961" s="119"/>
      <c r="C961" s="119"/>
      <c r="D961" s="119"/>
      <c r="E961" s="119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</row>
    <row r="962" spans="2:18">
      <c r="B962" s="119"/>
      <c r="C962" s="119"/>
      <c r="D962" s="119"/>
      <c r="E962" s="119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</row>
    <row r="963" spans="2:18">
      <c r="B963" s="119"/>
      <c r="C963" s="119"/>
      <c r="D963" s="119"/>
      <c r="E963" s="119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</row>
    <row r="964" spans="2:18">
      <c r="B964" s="119"/>
      <c r="C964" s="119"/>
      <c r="D964" s="119"/>
      <c r="E964" s="119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</row>
    <row r="965" spans="2:18">
      <c r="B965" s="119"/>
      <c r="C965" s="119"/>
      <c r="D965" s="119"/>
      <c r="E965" s="119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</row>
    <row r="966" spans="2:18">
      <c r="B966" s="119"/>
      <c r="C966" s="119"/>
      <c r="D966" s="119"/>
      <c r="E966" s="119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</row>
    <row r="967" spans="2:18">
      <c r="B967" s="119"/>
      <c r="C967" s="119"/>
      <c r="D967" s="119"/>
      <c r="E967" s="119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</row>
    <row r="968" spans="2:18">
      <c r="B968" s="119"/>
      <c r="C968" s="119"/>
      <c r="D968" s="119"/>
      <c r="E968" s="119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</row>
    <row r="969" spans="2:18">
      <c r="B969" s="119"/>
      <c r="C969" s="119"/>
      <c r="D969" s="119"/>
      <c r="E969" s="119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</row>
    <row r="970" spans="2:18">
      <c r="B970" s="119"/>
      <c r="C970" s="119"/>
      <c r="D970" s="119"/>
      <c r="E970" s="119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</row>
    <row r="971" spans="2:18">
      <c r="B971" s="119"/>
      <c r="C971" s="119"/>
      <c r="D971" s="119"/>
      <c r="E971" s="119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</row>
    <row r="972" spans="2:18">
      <c r="B972" s="119"/>
      <c r="C972" s="119"/>
      <c r="D972" s="119"/>
      <c r="E972" s="119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</row>
    <row r="973" spans="2:18">
      <c r="B973" s="119"/>
      <c r="C973" s="119"/>
      <c r="D973" s="119"/>
      <c r="E973" s="119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</row>
    <row r="974" spans="2:18">
      <c r="B974" s="119"/>
      <c r="C974" s="119"/>
      <c r="D974" s="119"/>
      <c r="E974" s="119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</row>
    <row r="975" spans="2:18">
      <c r="B975" s="119"/>
      <c r="C975" s="119"/>
      <c r="D975" s="119"/>
      <c r="E975" s="119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</row>
    <row r="976" spans="2:18">
      <c r="B976" s="119"/>
      <c r="C976" s="119"/>
      <c r="D976" s="119"/>
      <c r="E976" s="119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</row>
    <row r="977" spans="2:18">
      <c r="B977" s="119"/>
      <c r="C977" s="119"/>
      <c r="D977" s="119"/>
      <c r="E977" s="119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</row>
    <row r="978" spans="2:18">
      <c r="B978" s="119"/>
      <c r="C978" s="119"/>
      <c r="D978" s="119"/>
      <c r="E978" s="119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</row>
    <row r="979" spans="2:18">
      <c r="B979" s="119"/>
      <c r="C979" s="119"/>
      <c r="D979" s="119"/>
      <c r="E979" s="119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</row>
    <row r="980" spans="2:18">
      <c r="B980" s="119"/>
      <c r="C980" s="119"/>
      <c r="D980" s="119"/>
      <c r="E980" s="119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</row>
    <row r="981" spans="2:18">
      <c r="B981" s="119"/>
      <c r="C981" s="119"/>
      <c r="D981" s="119"/>
      <c r="E981" s="119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</row>
    <row r="982" spans="2:18">
      <c r="B982" s="119"/>
      <c r="C982" s="119"/>
      <c r="D982" s="119"/>
      <c r="E982" s="119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</row>
    <row r="983" spans="2:18">
      <c r="B983" s="119"/>
      <c r="C983" s="119"/>
      <c r="D983" s="119"/>
      <c r="E983" s="119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</row>
    <row r="984" spans="2:18">
      <c r="B984" s="119"/>
      <c r="C984" s="119"/>
      <c r="D984" s="119"/>
      <c r="E984" s="119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</row>
    <row r="985" spans="2:18">
      <c r="B985" s="119"/>
      <c r="C985" s="119"/>
      <c r="D985" s="119"/>
      <c r="E985" s="119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</row>
    <row r="986" spans="2:18">
      <c r="B986" s="119"/>
      <c r="C986" s="119"/>
      <c r="D986" s="119"/>
      <c r="E986" s="119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</row>
    <row r="987" spans="2:18">
      <c r="B987" s="119"/>
      <c r="C987" s="119"/>
      <c r="D987" s="119"/>
      <c r="E987" s="119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</row>
    <row r="988" spans="2:18">
      <c r="B988" s="119"/>
      <c r="C988" s="119"/>
      <c r="D988" s="119"/>
      <c r="E988" s="119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</row>
    <row r="989" spans="2:18">
      <c r="B989" s="119"/>
      <c r="C989" s="119"/>
      <c r="D989" s="119"/>
      <c r="E989" s="119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</row>
    <row r="990" spans="2:18">
      <c r="B990" s="119"/>
      <c r="C990" s="119"/>
      <c r="D990" s="119"/>
      <c r="E990" s="119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</row>
    <row r="991" spans="2:18">
      <c r="B991" s="119"/>
      <c r="C991" s="119"/>
      <c r="D991" s="119"/>
      <c r="E991" s="119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</row>
    <row r="992" spans="2:18">
      <c r="B992" s="119"/>
      <c r="C992" s="119"/>
      <c r="D992" s="119"/>
      <c r="E992" s="119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</row>
    <row r="993" spans="2:18">
      <c r="B993" s="119"/>
      <c r="C993" s="119"/>
      <c r="D993" s="119"/>
      <c r="E993" s="119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</row>
    <row r="994" spans="2:18">
      <c r="B994" s="119"/>
      <c r="C994" s="119"/>
      <c r="D994" s="119"/>
      <c r="E994" s="119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</row>
    <row r="995" spans="2:18">
      <c r="B995" s="119"/>
      <c r="C995" s="119"/>
      <c r="D995" s="119"/>
      <c r="E995" s="119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</row>
    <row r="996" spans="2:18">
      <c r="B996" s="119"/>
      <c r="C996" s="119"/>
      <c r="D996" s="119"/>
      <c r="E996" s="119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</row>
    <row r="997" spans="2:18">
      <c r="B997" s="119"/>
      <c r="C997" s="119"/>
      <c r="D997" s="119"/>
      <c r="E997" s="119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</row>
    <row r="998" spans="2:18">
      <c r="B998" s="119"/>
      <c r="C998" s="119"/>
      <c r="D998" s="119"/>
      <c r="E998" s="119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</row>
    <row r="999" spans="2:18">
      <c r="B999" s="119"/>
      <c r="C999" s="119"/>
      <c r="D999" s="119"/>
      <c r="E999" s="119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</row>
    <row r="1000" spans="2:18">
      <c r="B1000" s="119"/>
      <c r="C1000" s="119"/>
      <c r="D1000" s="119"/>
      <c r="E1000" s="119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</row>
    <row r="1001" spans="2:18">
      <c r="B1001" s="119"/>
      <c r="C1001" s="119"/>
      <c r="D1001" s="119"/>
      <c r="E1001" s="119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</row>
    <row r="1002" spans="2:18">
      <c r="B1002" s="119"/>
      <c r="C1002" s="119"/>
      <c r="D1002" s="119"/>
      <c r="E1002" s="119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</row>
    <row r="1003" spans="2:18">
      <c r="B1003" s="119"/>
      <c r="C1003" s="119"/>
      <c r="D1003" s="119"/>
      <c r="E1003" s="119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</row>
    <row r="1004" spans="2:18">
      <c r="B1004" s="119"/>
      <c r="C1004" s="119"/>
      <c r="D1004" s="119"/>
      <c r="E1004" s="119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</row>
    <row r="1005" spans="2:18">
      <c r="B1005" s="119"/>
      <c r="C1005" s="119"/>
      <c r="D1005" s="119"/>
      <c r="E1005" s="119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</row>
    <row r="1006" spans="2:18">
      <c r="B1006" s="119"/>
      <c r="C1006" s="119"/>
      <c r="D1006" s="119"/>
      <c r="E1006" s="119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</row>
    <row r="1007" spans="2:18">
      <c r="B1007" s="119"/>
      <c r="C1007" s="119"/>
      <c r="D1007" s="119"/>
      <c r="E1007" s="119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</row>
    <row r="1008" spans="2:18">
      <c r="B1008" s="119"/>
      <c r="C1008" s="119"/>
      <c r="D1008" s="119"/>
      <c r="E1008" s="119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</row>
    <row r="1009" spans="2:18">
      <c r="B1009" s="119"/>
      <c r="C1009" s="119"/>
      <c r="D1009" s="119"/>
      <c r="E1009" s="119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</row>
    <row r="1010" spans="2:18">
      <c r="B1010" s="119"/>
      <c r="C1010" s="119"/>
      <c r="D1010" s="119"/>
      <c r="E1010" s="119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</row>
    <row r="1011" spans="2:18">
      <c r="B1011" s="119"/>
      <c r="C1011" s="119"/>
      <c r="D1011" s="119"/>
      <c r="E1011" s="119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</row>
    <row r="1012" spans="2:18">
      <c r="B1012" s="119"/>
      <c r="C1012" s="119"/>
      <c r="D1012" s="119"/>
      <c r="E1012" s="119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</row>
    <row r="1013" spans="2:18">
      <c r="B1013" s="119"/>
      <c r="C1013" s="119"/>
      <c r="D1013" s="119"/>
      <c r="E1013" s="119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</row>
    <row r="1014" spans="2:18">
      <c r="B1014" s="119"/>
      <c r="C1014" s="119"/>
      <c r="D1014" s="119"/>
      <c r="E1014" s="119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</row>
    <row r="1015" spans="2:18">
      <c r="B1015" s="119"/>
      <c r="C1015" s="119"/>
      <c r="D1015" s="119"/>
      <c r="E1015" s="119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</row>
    <row r="1016" spans="2:18">
      <c r="B1016" s="119"/>
      <c r="C1016" s="119"/>
      <c r="D1016" s="119"/>
      <c r="E1016" s="119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</row>
    <row r="1017" spans="2:18">
      <c r="B1017" s="119"/>
      <c r="C1017" s="119"/>
      <c r="D1017" s="119"/>
      <c r="E1017" s="119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</row>
    <row r="1018" spans="2:18">
      <c r="B1018" s="119"/>
      <c r="C1018" s="119"/>
      <c r="D1018" s="119"/>
      <c r="E1018" s="119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</row>
    <row r="1019" spans="2:18">
      <c r="B1019" s="119"/>
      <c r="C1019" s="119"/>
      <c r="D1019" s="119"/>
      <c r="E1019" s="119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</row>
    <row r="1020" spans="2:18">
      <c r="B1020" s="119"/>
      <c r="C1020" s="119"/>
      <c r="D1020" s="119"/>
      <c r="E1020" s="119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</row>
    <row r="1021" spans="2:18">
      <c r="B1021" s="119"/>
      <c r="C1021" s="119"/>
      <c r="D1021" s="119"/>
      <c r="E1021" s="119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</row>
    <row r="1022" spans="2:18">
      <c r="B1022" s="119"/>
      <c r="C1022" s="119"/>
      <c r="D1022" s="119"/>
      <c r="E1022" s="119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</row>
    <row r="1023" spans="2:18">
      <c r="B1023" s="119"/>
      <c r="C1023" s="119"/>
      <c r="D1023" s="119"/>
      <c r="E1023" s="119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</row>
    <row r="1024" spans="2:18">
      <c r="B1024" s="119"/>
      <c r="C1024" s="119"/>
      <c r="D1024" s="119"/>
      <c r="E1024" s="119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</row>
    <row r="1025" spans="2:18">
      <c r="B1025" s="119"/>
      <c r="C1025" s="119"/>
      <c r="D1025" s="119"/>
      <c r="E1025" s="119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</row>
    <row r="1026" spans="2:18">
      <c r="B1026" s="119"/>
      <c r="C1026" s="119"/>
      <c r="D1026" s="119"/>
      <c r="E1026" s="119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</row>
    <row r="1027" spans="2:18">
      <c r="B1027" s="119"/>
      <c r="C1027" s="119"/>
      <c r="D1027" s="119"/>
      <c r="E1027" s="119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</row>
    <row r="1028" spans="2:18">
      <c r="B1028" s="119"/>
      <c r="C1028" s="119"/>
      <c r="D1028" s="119"/>
      <c r="E1028" s="119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</row>
    <row r="1029" spans="2:18">
      <c r="B1029" s="119"/>
      <c r="C1029" s="119"/>
      <c r="D1029" s="119"/>
      <c r="E1029" s="119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</row>
    <row r="1030" spans="2:18">
      <c r="B1030" s="119"/>
      <c r="C1030" s="119"/>
      <c r="D1030" s="119"/>
      <c r="E1030" s="119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</row>
    <row r="1031" spans="2:18">
      <c r="B1031" s="119"/>
      <c r="C1031" s="119"/>
      <c r="D1031" s="119"/>
      <c r="E1031" s="119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</row>
    <row r="1032" spans="2:18">
      <c r="B1032" s="119"/>
      <c r="C1032" s="119"/>
      <c r="D1032" s="119"/>
      <c r="E1032" s="119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</row>
    <row r="1033" spans="2:18">
      <c r="B1033" s="119"/>
      <c r="C1033" s="119"/>
      <c r="D1033" s="119"/>
      <c r="E1033" s="119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</row>
    <row r="1034" spans="2:18">
      <c r="B1034" s="119"/>
      <c r="C1034" s="119"/>
      <c r="D1034" s="119"/>
      <c r="E1034" s="119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</row>
    <row r="1035" spans="2:18">
      <c r="B1035" s="119"/>
      <c r="C1035" s="119"/>
      <c r="D1035" s="119"/>
      <c r="E1035" s="119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</row>
    <row r="1036" spans="2:18">
      <c r="B1036" s="119"/>
      <c r="C1036" s="119"/>
      <c r="D1036" s="119"/>
      <c r="E1036" s="119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</row>
    <row r="1037" spans="2:18">
      <c r="B1037" s="119"/>
      <c r="C1037" s="119"/>
      <c r="D1037" s="119"/>
      <c r="E1037" s="119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</row>
    <row r="1038" spans="2:18">
      <c r="B1038" s="119"/>
      <c r="C1038" s="119"/>
      <c r="D1038" s="119"/>
      <c r="E1038" s="119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</row>
    <row r="1039" spans="2:18">
      <c r="B1039" s="119"/>
      <c r="C1039" s="119"/>
      <c r="D1039" s="119"/>
      <c r="E1039" s="119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</row>
    <row r="1040" spans="2:18">
      <c r="B1040" s="119"/>
      <c r="C1040" s="119"/>
      <c r="D1040" s="119"/>
      <c r="E1040" s="119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</row>
    <row r="1041" spans="2:18">
      <c r="B1041" s="119"/>
      <c r="C1041" s="119"/>
      <c r="D1041" s="119"/>
      <c r="E1041" s="119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</row>
    <row r="1042" spans="2:18">
      <c r="B1042" s="119"/>
      <c r="C1042" s="119"/>
      <c r="D1042" s="119"/>
      <c r="E1042" s="119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</row>
    <row r="1043" spans="2:18">
      <c r="B1043" s="119"/>
      <c r="C1043" s="119"/>
      <c r="D1043" s="119"/>
      <c r="E1043" s="119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</row>
    <row r="1044" spans="2:18">
      <c r="B1044" s="119"/>
      <c r="C1044" s="119"/>
      <c r="D1044" s="119"/>
      <c r="E1044" s="119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</row>
    <row r="1045" spans="2:18">
      <c r="B1045" s="119"/>
      <c r="C1045" s="119"/>
      <c r="D1045" s="119"/>
      <c r="E1045" s="119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</row>
    <row r="1046" spans="2:18">
      <c r="B1046" s="119"/>
      <c r="C1046" s="119"/>
      <c r="D1046" s="119"/>
      <c r="E1046" s="119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</row>
    <row r="1047" spans="2:18">
      <c r="B1047" s="119"/>
      <c r="C1047" s="119"/>
      <c r="D1047" s="119"/>
      <c r="E1047" s="119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</row>
    <row r="1048" spans="2:18">
      <c r="B1048" s="119"/>
      <c r="C1048" s="119"/>
      <c r="D1048" s="119"/>
      <c r="E1048" s="119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</row>
    <row r="1049" spans="2:18">
      <c r="B1049" s="119"/>
      <c r="C1049" s="119"/>
      <c r="D1049" s="119"/>
      <c r="E1049" s="119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</row>
    <row r="1050" spans="2:18">
      <c r="B1050" s="119"/>
      <c r="C1050" s="119"/>
      <c r="D1050" s="119"/>
      <c r="E1050" s="119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</row>
    <row r="1051" spans="2:18">
      <c r="B1051" s="119"/>
      <c r="C1051" s="119"/>
      <c r="D1051" s="119"/>
      <c r="E1051" s="119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</row>
    <row r="1052" spans="2:18">
      <c r="B1052" s="119"/>
      <c r="C1052" s="119"/>
      <c r="D1052" s="119"/>
      <c r="E1052" s="119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</row>
    <row r="1053" spans="2:18">
      <c r="B1053" s="119"/>
      <c r="C1053" s="119"/>
      <c r="D1053" s="119"/>
      <c r="E1053" s="119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</row>
    <row r="1054" spans="2:18">
      <c r="B1054" s="119"/>
      <c r="C1054" s="119"/>
      <c r="D1054" s="119"/>
      <c r="E1054" s="119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</row>
    <row r="1055" spans="2:18">
      <c r="B1055" s="119"/>
      <c r="C1055" s="119"/>
      <c r="D1055" s="119"/>
      <c r="E1055" s="119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</row>
    <row r="1056" spans="2:18">
      <c r="B1056" s="119"/>
      <c r="C1056" s="119"/>
      <c r="D1056" s="119"/>
      <c r="E1056" s="119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</row>
    <row r="1057" spans="2:18">
      <c r="B1057" s="119"/>
      <c r="C1057" s="119"/>
      <c r="D1057" s="119"/>
      <c r="E1057" s="119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</row>
    <row r="1058" spans="2:18">
      <c r="B1058" s="119"/>
      <c r="C1058" s="119"/>
      <c r="D1058" s="119"/>
      <c r="E1058" s="119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</row>
    <row r="1059" spans="2:18">
      <c r="B1059" s="119"/>
      <c r="C1059" s="119"/>
      <c r="D1059" s="119"/>
      <c r="E1059" s="119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</row>
    <row r="1060" spans="2:18">
      <c r="B1060" s="119"/>
      <c r="C1060" s="119"/>
      <c r="D1060" s="119"/>
      <c r="E1060" s="119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</row>
    <row r="1061" spans="2:18">
      <c r="B1061" s="119"/>
      <c r="C1061" s="119"/>
      <c r="D1061" s="119"/>
      <c r="E1061" s="119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</row>
    <row r="1062" spans="2:18">
      <c r="B1062" s="119"/>
      <c r="C1062" s="119"/>
      <c r="D1062" s="119"/>
      <c r="E1062" s="119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</row>
    <row r="1063" spans="2:18">
      <c r="B1063" s="119"/>
      <c r="C1063" s="119"/>
      <c r="D1063" s="119"/>
      <c r="E1063" s="119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</row>
    <row r="1064" spans="2:18">
      <c r="B1064" s="119"/>
      <c r="C1064" s="119"/>
      <c r="D1064" s="119"/>
      <c r="E1064" s="119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</row>
    <row r="1065" spans="2:18">
      <c r="B1065" s="119"/>
      <c r="C1065" s="119"/>
      <c r="D1065" s="119"/>
      <c r="E1065" s="119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</row>
    <row r="1066" spans="2:18">
      <c r="B1066" s="119"/>
      <c r="C1066" s="119"/>
      <c r="D1066" s="119"/>
      <c r="E1066" s="119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</row>
  </sheetData>
  <sheetProtection sheet="1" objects="1" scenarios="1"/>
  <mergeCells count="1">
    <mergeCell ref="B6:R6"/>
  </mergeCells>
  <phoneticPr fontId="4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8802</v>
      </c>
    </row>
    <row r="6" spans="2:15" ht="26.25" customHeight="1">
      <c r="B6" s="157" t="s">
        <v>178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s="3" customFormat="1" ht="78.75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31" t="s">
        <v>3315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133">
        <v>0</v>
      </c>
      <c r="O10" s="133">
        <v>0</v>
      </c>
    </row>
    <row r="11" spans="2:15" ht="20.25" customHeight="1">
      <c r="B11" s="12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5">
      <c r="B12" s="12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24" t="s">
        <v>207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24" t="s">
        <v>215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119"/>
      <c r="C110" s="119"/>
      <c r="D110" s="119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147</v>
      </c>
      <c r="C1" s="67" t="s" vm="1">
        <v>233</v>
      </c>
    </row>
    <row r="2" spans="2:10">
      <c r="B2" s="46" t="s">
        <v>146</v>
      </c>
      <c r="C2" s="67" t="s">
        <v>234</v>
      </c>
    </row>
    <row r="3" spans="2:10">
      <c r="B3" s="46" t="s">
        <v>148</v>
      </c>
      <c r="C3" s="67" t="s">
        <v>235</v>
      </c>
    </row>
    <row r="4" spans="2:10">
      <c r="B4" s="46" t="s">
        <v>149</v>
      </c>
      <c r="C4" s="67">
        <v>8802</v>
      </c>
    </row>
    <row r="6" spans="2:10" ht="26.25" customHeight="1">
      <c r="B6" s="157" t="s">
        <v>179</v>
      </c>
      <c r="C6" s="158"/>
      <c r="D6" s="158"/>
      <c r="E6" s="158"/>
      <c r="F6" s="158"/>
      <c r="G6" s="158"/>
      <c r="H6" s="158"/>
      <c r="I6" s="158"/>
      <c r="J6" s="159"/>
    </row>
    <row r="7" spans="2:10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1" t="s">
        <v>42</v>
      </c>
      <c r="C10" s="95"/>
      <c r="D10" s="91"/>
      <c r="E10" s="102">
        <v>1.1974063068142986E-2</v>
      </c>
      <c r="F10" s="73"/>
      <c r="G10" s="83">
        <v>43178.47914000001</v>
      </c>
      <c r="H10" s="84">
        <f>IFERROR(G10/$G$10,0)</f>
        <v>1</v>
      </c>
      <c r="I10" s="84">
        <f>G10/'סכום נכסי הקרן'!$C$42</f>
        <v>7.5289739589817183E-3</v>
      </c>
      <c r="J10" s="73"/>
    </row>
    <row r="11" spans="2:10" ht="22.5" customHeight="1">
      <c r="B11" s="90" t="s">
        <v>206</v>
      </c>
      <c r="C11" s="95"/>
      <c r="D11" s="91"/>
      <c r="E11" s="102">
        <v>1.1974063068142986E-2</v>
      </c>
      <c r="F11" s="86"/>
      <c r="G11" s="83">
        <f>G12+G21</f>
        <v>43178.47914000001</v>
      </c>
      <c r="H11" s="84">
        <f t="shared" ref="H11:H26" si="0">IFERROR(G11/$G$10,0)</f>
        <v>1</v>
      </c>
      <c r="I11" s="84">
        <f>G11/'סכום נכסי הקרן'!$C$42</f>
        <v>7.5289739589817183E-3</v>
      </c>
      <c r="J11" s="73"/>
    </row>
    <row r="12" spans="2:10">
      <c r="B12" s="92" t="s">
        <v>88</v>
      </c>
      <c r="C12" s="103"/>
      <c r="D12" s="89"/>
      <c r="E12" s="104">
        <v>2.1252829477250545E-2</v>
      </c>
      <c r="F12" s="101"/>
      <c r="G12" s="80">
        <f>SUM(G13:G19)</f>
        <v>24327.199960000005</v>
      </c>
      <c r="H12" s="81">
        <f t="shared" si="0"/>
        <v>0.56341030171819062</v>
      </c>
      <c r="I12" s="81">
        <f>G12/'סכום נכסי הקרן'!$C$42</f>
        <v>4.2419014898582895E-3</v>
      </c>
      <c r="J12" s="71"/>
    </row>
    <row r="13" spans="2:10">
      <c r="B13" s="76" t="s">
        <v>3289</v>
      </c>
      <c r="C13" s="95">
        <v>44926</v>
      </c>
      <c r="D13" s="91" t="s">
        <v>3290</v>
      </c>
      <c r="E13" s="102">
        <v>4.2032827196012194E-2</v>
      </c>
      <c r="F13" s="86" t="s">
        <v>134</v>
      </c>
      <c r="G13" s="83">
        <v>1647.6052300000001</v>
      </c>
      <c r="H13" s="84">
        <f t="shared" si="0"/>
        <v>3.8158019059862602E-2</v>
      </c>
      <c r="I13" s="84">
        <f>G13/'סכום נכסי הקרן'!$C$42</f>
        <v>2.8729073182803361E-4</v>
      </c>
      <c r="J13" s="73" t="s">
        <v>3291</v>
      </c>
    </row>
    <row r="14" spans="2:10">
      <c r="B14" s="76" t="s">
        <v>3292</v>
      </c>
      <c r="C14" s="95">
        <v>45107</v>
      </c>
      <c r="D14" s="91" t="s">
        <v>3293</v>
      </c>
      <c r="E14" s="102">
        <v>5.1900000000000002E-2</v>
      </c>
      <c r="F14" s="86" t="s">
        <v>134</v>
      </c>
      <c r="G14" s="83">
        <v>936.00000000000011</v>
      </c>
      <c r="H14" s="84">
        <f t="shared" si="0"/>
        <v>2.1677465687597628E-2</v>
      </c>
      <c r="I14" s="84">
        <f>G14/'סכום נכסי הקרן'!$C$42</f>
        <v>1.6320907465864227E-4</v>
      </c>
      <c r="J14" s="73" t="s">
        <v>3294</v>
      </c>
    </row>
    <row r="15" spans="2:10">
      <c r="B15" s="76" t="s">
        <v>3295</v>
      </c>
      <c r="C15" s="95">
        <v>44926</v>
      </c>
      <c r="D15" s="91" t="s">
        <v>3293</v>
      </c>
      <c r="E15" s="102">
        <v>1.0297859547186003E-2</v>
      </c>
      <c r="F15" s="86" t="s">
        <v>134</v>
      </c>
      <c r="G15" s="83">
        <v>828.29773000000012</v>
      </c>
      <c r="H15" s="84">
        <f t="shared" si="0"/>
        <v>1.918311497990385E-2</v>
      </c>
      <c r="I15" s="84">
        <f>G15/'סכום נכסי הקרן'!$C$42</f>
        <v>1.444291731358482E-4</v>
      </c>
      <c r="J15" s="73" t="s">
        <v>3296</v>
      </c>
    </row>
    <row r="16" spans="2:10">
      <c r="B16" s="76" t="s">
        <v>3297</v>
      </c>
      <c r="C16" s="95">
        <v>44926</v>
      </c>
      <c r="D16" s="91" t="s">
        <v>3293</v>
      </c>
      <c r="E16" s="102">
        <v>4.7715854197798266E-2</v>
      </c>
      <c r="F16" s="86" t="s">
        <v>134</v>
      </c>
      <c r="G16" s="83">
        <v>4835.7840000000006</v>
      </c>
      <c r="H16" s="84">
        <f t="shared" si="0"/>
        <v>0.11199523689383932</v>
      </c>
      <c r="I16" s="84">
        <f>G16/'סכום נכסי הקרן'!$C$42</f>
        <v>8.4320922210370482E-4</v>
      </c>
      <c r="J16" s="73" t="s">
        <v>3298</v>
      </c>
    </row>
    <row r="17" spans="2:10">
      <c r="B17" s="76" t="s">
        <v>3299</v>
      </c>
      <c r="C17" s="95">
        <v>44834</v>
      </c>
      <c r="D17" s="91" t="s">
        <v>3293</v>
      </c>
      <c r="E17" s="102">
        <v>9.2883575254452705E-4</v>
      </c>
      <c r="F17" s="86" t="s">
        <v>134</v>
      </c>
      <c r="G17" s="83">
        <v>2932.6010000000006</v>
      </c>
      <c r="H17" s="84">
        <f t="shared" si="0"/>
        <v>6.7918117043712062E-2</v>
      </c>
      <c r="I17" s="84">
        <f>G17/'סכום נכסי הקרן'!$C$42</f>
        <v>5.1135373456518058E-4</v>
      </c>
      <c r="J17" s="73" t="s">
        <v>3300</v>
      </c>
    </row>
    <row r="18" spans="2:10">
      <c r="B18" s="76" t="s">
        <v>3301</v>
      </c>
      <c r="C18" s="95">
        <v>44977</v>
      </c>
      <c r="D18" s="91" t="s">
        <v>3293</v>
      </c>
      <c r="E18" s="102">
        <v>1.5207678865906626E-2</v>
      </c>
      <c r="F18" s="86" t="s">
        <v>134</v>
      </c>
      <c r="G18" s="83">
        <v>7276.1860000000006</v>
      </c>
      <c r="H18" s="84">
        <f t="shared" si="0"/>
        <v>0.16851417986279724</v>
      </c>
      <c r="I18" s="84">
        <f>G18/'סכום נכסי הקרן'!$C$42</f>
        <v>1.2687388719061618E-3</v>
      </c>
      <c r="J18" s="73" t="s">
        <v>3302</v>
      </c>
    </row>
    <row r="19" spans="2:10">
      <c r="B19" s="76" t="s">
        <v>3312</v>
      </c>
      <c r="C19" s="95">
        <v>45077</v>
      </c>
      <c r="D19" s="91" t="s">
        <v>3293</v>
      </c>
      <c r="E19" s="102">
        <v>7.9272757428686461E-3</v>
      </c>
      <c r="F19" s="86" t="s">
        <v>134</v>
      </c>
      <c r="G19" s="83">
        <v>5870.7260000000006</v>
      </c>
      <c r="H19" s="84">
        <f>IFERROR(G19/$G$10,0)</f>
        <v>0.13596416819047785</v>
      </c>
      <c r="I19" s="84">
        <f>G19/'סכום נכסי הקרן'!$C$42</f>
        <v>1.0236706816607181E-3</v>
      </c>
      <c r="J19" s="73" t="s">
        <v>3313</v>
      </c>
    </row>
    <row r="20" spans="2:10">
      <c r="B20" s="90"/>
      <c r="C20" s="95"/>
      <c r="D20" s="91"/>
      <c r="E20" s="102"/>
      <c r="F20" s="73"/>
      <c r="G20" s="73"/>
      <c r="H20" s="84"/>
      <c r="I20" s="73"/>
      <c r="J20" s="73"/>
    </row>
    <row r="21" spans="2:10">
      <c r="B21" s="92" t="s">
        <v>89</v>
      </c>
      <c r="C21" s="103"/>
      <c r="D21" s="89"/>
      <c r="E21" s="104">
        <v>0</v>
      </c>
      <c r="F21" s="101"/>
      <c r="G21" s="80">
        <f>SUM(G22:G26)</f>
        <v>18851.279180000001</v>
      </c>
      <c r="H21" s="81">
        <f t="shared" si="0"/>
        <v>0.43658969828180932</v>
      </c>
      <c r="I21" s="81">
        <f>G21/'סכום נכסי הקרן'!$C$42</f>
        <v>3.2870724691234274E-3</v>
      </c>
      <c r="J21" s="71"/>
    </row>
    <row r="22" spans="2:10">
      <c r="B22" s="76" t="s">
        <v>3303</v>
      </c>
      <c r="C22" s="95">
        <v>44834</v>
      </c>
      <c r="D22" s="91" t="s">
        <v>28</v>
      </c>
      <c r="E22" s="102">
        <v>0</v>
      </c>
      <c r="F22" s="86" t="s">
        <v>134</v>
      </c>
      <c r="G22" s="83">
        <v>13257.717480000003</v>
      </c>
      <c r="H22" s="84">
        <f t="shared" si="0"/>
        <v>0.30704456812880693</v>
      </c>
      <c r="I22" s="84">
        <f>G22/'סכום נכסי הקרן'!$C$42</f>
        <v>2.3117305576885756E-3</v>
      </c>
      <c r="J22" s="73" t="s">
        <v>3304</v>
      </c>
    </row>
    <row r="23" spans="2:10">
      <c r="B23" s="76" t="s">
        <v>3305</v>
      </c>
      <c r="C23" s="95">
        <v>44834</v>
      </c>
      <c r="D23" s="91" t="s">
        <v>28</v>
      </c>
      <c r="E23" s="102">
        <v>0</v>
      </c>
      <c r="F23" s="86" t="s">
        <v>134</v>
      </c>
      <c r="G23" s="83">
        <v>3819.1230000000005</v>
      </c>
      <c r="H23" s="84">
        <f t="shared" si="0"/>
        <v>8.844968780899029E-2</v>
      </c>
      <c r="I23" s="84">
        <f>G23/'סכום נכסי הקרן'!$C$42</f>
        <v>6.6593539619395068E-4</v>
      </c>
      <c r="J23" s="73" t="s">
        <v>3306</v>
      </c>
    </row>
    <row r="24" spans="2:10">
      <c r="B24" s="76" t="s">
        <v>3307</v>
      </c>
      <c r="C24" s="95">
        <v>44377</v>
      </c>
      <c r="D24" s="91" t="s">
        <v>28</v>
      </c>
      <c r="E24" s="102">
        <v>0</v>
      </c>
      <c r="F24" s="86" t="s">
        <v>134</v>
      </c>
      <c r="G24" s="83">
        <v>354.1363300000001</v>
      </c>
      <c r="H24" s="84">
        <f t="shared" si="0"/>
        <v>8.2016860494730243E-3</v>
      </c>
      <c r="I24" s="84">
        <f>G24/'סכום נכסי הקרן'!$C$42</f>
        <v>6.1750280686226049E-5</v>
      </c>
      <c r="J24" s="73" t="s">
        <v>3308</v>
      </c>
    </row>
    <row r="25" spans="2:10">
      <c r="B25" s="76" t="s">
        <v>3309</v>
      </c>
      <c r="C25" s="95">
        <v>44377</v>
      </c>
      <c r="D25" s="91" t="s">
        <v>28</v>
      </c>
      <c r="E25" s="102">
        <v>0</v>
      </c>
      <c r="F25" s="86" t="s">
        <v>134</v>
      </c>
      <c r="G25" s="83">
        <v>483.48437000000007</v>
      </c>
      <c r="H25" s="84">
        <f t="shared" si="0"/>
        <v>1.119734598415038E-2</v>
      </c>
      <c r="I25" s="84">
        <f>G25/'סכום נכסי הקרן'!$C$42</f>
        <v>8.4304526324376726E-5</v>
      </c>
      <c r="J25" s="73" t="s">
        <v>3308</v>
      </c>
    </row>
    <row r="26" spans="2:10">
      <c r="B26" s="76" t="s">
        <v>3310</v>
      </c>
      <c r="C26" s="95">
        <v>44834</v>
      </c>
      <c r="D26" s="91" t="s">
        <v>28</v>
      </c>
      <c r="E26" s="102">
        <v>0</v>
      </c>
      <c r="F26" s="86" t="s">
        <v>134</v>
      </c>
      <c r="G26" s="83">
        <v>936.8180000000001</v>
      </c>
      <c r="H26" s="84">
        <f t="shared" si="0"/>
        <v>2.1696410310388711E-2</v>
      </c>
      <c r="I26" s="84">
        <f>G26/'סכום נכסי הקרן'!$C$42</f>
        <v>1.6335170823029906E-4</v>
      </c>
      <c r="J26" s="73" t="s">
        <v>3311</v>
      </c>
    </row>
    <row r="27" spans="2:10">
      <c r="B27" s="90"/>
      <c r="C27" s="95"/>
      <c r="D27" s="91"/>
      <c r="E27" s="102"/>
      <c r="F27" s="73"/>
      <c r="G27" s="73"/>
      <c r="H27" s="84"/>
      <c r="I27" s="73"/>
      <c r="J27" s="73"/>
    </row>
    <row r="28" spans="2:10">
      <c r="B28" s="91"/>
      <c r="C28" s="95"/>
      <c r="D28" s="91"/>
      <c r="E28" s="102"/>
      <c r="F28" s="91"/>
      <c r="G28" s="91"/>
      <c r="H28" s="91"/>
      <c r="I28" s="91"/>
      <c r="J28" s="91"/>
    </row>
    <row r="29" spans="2:10">
      <c r="B29" s="91"/>
      <c r="C29" s="95"/>
      <c r="D29" s="91"/>
      <c r="E29" s="102"/>
      <c r="F29" s="91"/>
      <c r="G29" s="91"/>
      <c r="H29" s="91"/>
      <c r="I29" s="91"/>
      <c r="J29" s="91"/>
    </row>
    <row r="30" spans="2:10">
      <c r="B30" s="122"/>
      <c r="C30" s="95"/>
      <c r="D30" s="91"/>
      <c r="E30" s="102"/>
      <c r="F30" s="91"/>
      <c r="G30" s="91"/>
      <c r="H30" s="91"/>
      <c r="I30" s="91"/>
      <c r="J30" s="91"/>
    </row>
    <row r="31" spans="2:10">
      <c r="B31" s="122"/>
      <c r="C31" s="95"/>
      <c r="D31" s="91"/>
      <c r="E31" s="102"/>
      <c r="F31" s="91"/>
      <c r="G31" s="91"/>
      <c r="H31" s="91"/>
      <c r="I31" s="91"/>
      <c r="J31" s="91"/>
    </row>
    <row r="32" spans="2:10">
      <c r="B32" s="91"/>
      <c r="C32" s="95"/>
      <c r="D32" s="91"/>
      <c r="E32" s="102"/>
      <c r="F32" s="91"/>
      <c r="G32" s="91"/>
      <c r="H32" s="91"/>
      <c r="I32" s="91"/>
      <c r="J32" s="91"/>
    </row>
    <row r="33" spans="2:10">
      <c r="B33" s="91"/>
      <c r="C33" s="95"/>
      <c r="D33" s="91"/>
      <c r="E33" s="102"/>
      <c r="F33" s="91"/>
      <c r="G33" s="91"/>
      <c r="H33" s="91"/>
      <c r="I33" s="91"/>
      <c r="J33" s="91"/>
    </row>
    <row r="34" spans="2:10">
      <c r="B34" s="91"/>
      <c r="C34" s="95"/>
      <c r="D34" s="91"/>
      <c r="E34" s="102"/>
      <c r="F34" s="91"/>
      <c r="G34" s="91"/>
      <c r="H34" s="91"/>
      <c r="I34" s="91"/>
      <c r="J34" s="91"/>
    </row>
    <row r="35" spans="2:10">
      <c r="B35" s="91"/>
      <c r="C35" s="95"/>
      <c r="D35" s="91"/>
      <c r="E35" s="102"/>
      <c r="F35" s="91"/>
      <c r="G35" s="91"/>
      <c r="H35" s="91"/>
      <c r="I35" s="91"/>
      <c r="J35" s="91"/>
    </row>
    <row r="36" spans="2:10">
      <c r="B36" s="91"/>
      <c r="C36" s="95"/>
      <c r="D36" s="91"/>
      <c r="E36" s="102"/>
      <c r="F36" s="91"/>
      <c r="G36" s="91"/>
      <c r="H36" s="91"/>
      <c r="I36" s="91"/>
      <c r="J36" s="91"/>
    </row>
    <row r="37" spans="2:10">
      <c r="B37" s="91"/>
      <c r="C37" s="95"/>
      <c r="D37" s="91"/>
      <c r="E37" s="102"/>
      <c r="F37" s="91"/>
      <c r="G37" s="91"/>
      <c r="H37" s="91"/>
      <c r="I37" s="91"/>
      <c r="J37" s="91"/>
    </row>
    <row r="38" spans="2:10">
      <c r="B38" s="91"/>
      <c r="C38" s="95"/>
      <c r="D38" s="91"/>
      <c r="E38" s="102"/>
      <c r="F38" s="91"/>
      <c r="G38" s="91"/>
      <c r="H38" s="91"/>
      <c r="I38" s="91"/>
      <c r="J38" s="91"/>
    </row>
    <row r="39" spans="2:10">
      <c r="B39" s="91"/>
      <c r="C39" s="95"/>
      <c r="D39" s="91"/>
      <c r="E39" s="102"/>
      <c r="F39" s="91"/>
      <c r="G39" s="91"/>
      <c r="H39" s="91"/>
      <c r="I39" s="91"/>
      <c r="J39" s="91"/>
    </row>
    <row r="40" spans="2:10">
      <c r="B40" s="91"/>
      <c r="C40" s="95"/>
      <c r="D40" s="91"/>
      <c r="E40" s="102"/>
      <c r="F40" s="91"/>
      <c r="G40" s="91"/>
      <c r="H40" s="91"/>
      <c r="I40" s="91"/>
      <c r="J40" s="91"/>
    </row>
    <row r="41" spans="2:10">
      <c r="B41" s="91"/>
      <c r="C41" s="95"/>
      <c r="D41" s="91"/>
      <c r="E41" s="102"/>
      <c r="F41" s="91"/>
      <c r="G41" s="91"/>
      <c r="H41" s="91"/>
      <c r="I41" s="91"/>
      <c r="J41" s="91"/>
    </row>
    <row r="42" spans="2:10">
      <c r="B42" s="91"/>
      <c r="C42" s="95"/>
      <c r="D42" s="91"/>
      <c r="E42" s="102"/>
      <c r="F42" s="91"/>
      <c r="G42" s="91"/>
      <c r="H42" s="91"/>
      <c r="I42" s="91"/>
      <c r="J42" s="91"/>
    </row>
    <row r="43" spans="2:10">
      <c r="B43" s="91"/>
      <c r="C43" s="95"/>
      <c r="D43" s="91"/>
      <c r="E43" s="102"/>
      <c r="F43" s="91"/>
      <c r="G43" s="91"/>
      <c r="H43" s="91"/>
      <c r="I43" s="91"/>
      <c r="J43" s="91"/>
    </row>
    <row r="44" spans="2:10">
      <c r="B44" s="91"/>
      <c r="C44" s="95"/>
      <c r="D44" s="91"/>
      <c r="E44" s="102"/>
      <c r="F44" s="91"/>
      <c r="G44" s="91"/>
      <c r="H44" s="91"/>
      <c r="I44" s="91"/>
      <c r="J44" s="91"/>
    </row>
    <row r="45" spans="2:10">
      <c r="B45" s="91"/>
      <c r="C45" s="95"/>
      <c r="D45" s="91"/>
      <c r="E45" s="102"/>
      <c r="F45" s="91"/>
      <c r="G45" s="91"/>
      <c r="H45" s="91"/>
      <c r="I45" s="91"/>
      <c r="J45" s="91"/>
    </row>
    <row r="46" spans="2:10">
      <c r="B46" s="91"/>
      <c r="C46" s="95"/>
      <c r="D46" s="91"/>
      <c r="E46" s="102"/>
      <c r="F46" s="91"/>
      <c r="G46" s="91"/>
      <c r="H46" s="91"/>
      <c r="I46" s="91"/>
      <c r="J46" s="91"/>
    </row>
    <row r="47" spans="2:10">
      <c r="B47" s="91"/>
      <c r="C47" s="95"/>
      <c r="D47" s="91"/>
      <c r="E47" s="102"/>
      <c r="F47" s="91"/>
      <c r="G47" s="91"/>
      <c r="H47" s="91"/>
      <c r="I47" s="91"/>
      <c r="J47" s="91"/>
    </row>
    <row r="48" spans="2:10">
      <c r="B48" s="91"/>
      <c r="C48" s="95"/>
      <c r="D48" s="91"/>
      <c r="E48" s="102"/>
      <c r="F48" s="91"/>
      <c r="G48" s="91"/>
      <c r="H48" s="91"/>
      <c r="I48" s="91"/>
      <c r="J48" s="91"/>
    </row>
    <row r="49" spans="2:10">
      <c r="B49" s="91"/>
      <c r="C49" s="95"/>
      <c r="D49" s="91"/>
      <c r="E49" s="102"/>
      <c r="F49" s="91"/>
      <c r="G49" s="91"/>
      <c r="H49" s="91"/>
      <c r="I49" s="91"/>
      <c r="J49" s="91"/>
    </row>
    <row r="50" spans="2:10">
      <c r="B50" s="91"/>
      <c r="C50" s="95"/>
      <c r="D50" s="91"/>
      <c r="E50" s="102"/>
      <c r="F50" s="91"/>
      <c r="G50" s="91"/>
      <c r="H50" s="91"/>
      <c r="I50" s="91"/>
      <c r="J50" s="91"/>
    </row>
    <row r="51" spans="2:10">
      <c r="B51" s="91"/>
      <c r="C51" s="95"/>
      <c r="D51" s="91"/>
      <c r="E51" s="102"/>
      <c r="F51" s="91"/>
      <c r="G51" s="91"/>
      <c r="H51" s="91"/>
      <c r="I51" s="91"/>
      <c r="J51" s="91"/>
    </row>
    <row r="52" spans="2:10">
      <c r="B52" s="91"/>
      <c r="C52" s="95"/>
      <c r="D52" s="91"/>
      <c r="E52" s="102"/>
      <c r="F52" s="91"/>
      <c r="G52" s="91"/>
      <c r="H52" s="91"/>
      <c r="I52" s="91"/>
      <c r="J52" s="91"/>
    </row>
    <row r="53" spans="2:10">
      <c r="B53" s="91"/>
      <c r="C53" s="95"/>
      <c r="D53" s="91"/>
      <c r="E53" s="102"/>
      <c r="F53" s="91"/>
      <c r="G53" s="91"/>
      <c r="H53" s="91"/>
      <c r="I53" s="91"/>
      <c r="J53" s="91"/>
    </row>
    <row r="54" spans="2:10">
      <c r="B54" s="91"/>
      <c r="C54" s="95"/>
      <c r="D54" s="91"/>
      <c r="E54" s="102"/>
      <c r="F54" s="91"/>
      <c r="G54" s="91"/>
      <c r="H54" s="91"/>
      <c r="I54" s="91"/>
      <c r="J54" s="91"/>
    </row>
    <row r="55" spans="2:10">
      <c r="B55" s="91"/>
      <c r="C55" s="95"/>
      <c r="D55" s="91"/>
      <c r="E55" s="102"/>
      <c r="F55" s="91"/>
      <c r="G55" s="91"/>
      <c r="H55" s="91"/>
      <c r="I55" s="91"/>
      <c r="J55" s="91"/>
    </row>
    <row r="56" spans="2:10">
      <c r="B56" s="91"/>
      <c r="C56" s="95"/>
      <c r="D56" s="91"/>
      <c r="E56" s="102"/>
      <c r="F56" s="91"/>
      <c r="G56" s="91"/>
      <c r="H56" s="91"/>
      <c r="I56" s="91"/>
      <c r="J56" s="91"/>
    </row>
    <row r="57" spans="2:10">
      <c r="B57" s="91"/>
      <c r="C57" s="95"/>
      <c r="D57" s="91"/>
      <c r="E57" s="102"/>
      <c r="F57" s="91"/>
      <c r="G57" s="91"/>
      <c r="H57" s="91"/>
      <c r="I57" s="91"/>
      <c r="J57" s="91"/>
    </row>
    <row r="58" spans="2:10">
      <c r="B58" s="91"/>
      <c r="C58" s="95"/>
      <c r="D58" s="91"/>
      <c r="E58" s="102"/>
      <c r="F58" s="91"/>
      <c r="G58" s="91"/>
      <c r="H58" s="91"/>
      <c r="I58" s="91"/>
      <c r="J58" s="91"/>
    </row>
    <row r="59" spans="2:10">
      <c r="B59" s="91"/>
      <c r="C59" s="95"/>
      <c r="D59" s="91"/>
      <c r="E59" s="102"/>
      <c r="F59" s="91"/>
      <c r="G59" s="91"/>
      <c r="H59" s="91"/>
      <c r="I59" s="91"/>
      <c r="J59" s="91"/>
    </row>
    <row r="60" spans="2:10">
      <c r="B60" s="91"/>
      <c r="C60" s="95"/>
      <c r="D60" s="91"/>
      <c r="E60" s="102"/>
      <c r="F60" s="91"/>
      <c r="G60" s="91"/>
      <c r="H60" s="91"/>
      <c r="I60" s="91"/>
      <c r="J60" s="91"/>
    </row>
    <row r="61" spans="2:10">
      <c r="B61" s="91"/>
      <c r="C61" s="95"/>
      <c r="D61" s="91"/>
      <c r="E61" s="102"/>
      <c r="F61" s="91"/>
      <c r="G61" s="91"/>
      <c r="H61" s="91"/>
      <c r="I61" s="91"/>
      <c r="J61" s="91"/>
    </row>
    <row r="62" spans="2:10">
      <c r="B62" s="91"/>
      <c r="C62" s="95"/>
      <c r="D62" s="91"/>
      <c r="E62" s="102"/>
      <c r="F62" s="91"/>
      <c r="G62" s="91"/>
      <c r="H62" s="91"/>
      <c r="I62" s="91"/>
      <c r="J62" s="91"/>
    </row>
    <row r="63" spans="2:10">
      <c r="B63" s="91"/>
      <c r="C63" s="95"/>
      <c r="D63" s="91"/>
      <c r="E63" s="102"/>
      <c r="F63" s="91"/>
      <c r="G63" s="91"/>
      <c r="H63" s="91"/>
      <c r="I63" s="91"/>
      <c r="J63" s="91"/>
    </row>
    <row r="64" spans="2:10">
      <c r="B64" s="91"/>
      <c r="C64" s="95"/>
      <c r="D64" s="91"/>
      <c r="E64" s="102"/>
      <c r="F64" s="91"/>
      <c r="G64" s="91"/>
      <c r="H64" s="91"/>
      <c r="I64" s="91"/>
      <c r="J64" s="91"/>
    </row>
    <row r="65" spans="2:10">
      <c r="B65" s="91"/>
      <c r="C65" s="95"/>
      <c r="D65" s="91"/>
      <c r="E65" s="102"/>
      <c r="F65" s="91"/>
      <c r="G65" s="91"/>
      <c r="H65" s="91"/>
      <c r="I65" s="91"/>
      <c r="J65" s="91"/>
    </row>
    <row r="66" spans="2:10">
      <c r="B66" s="91"/>
      <c r="C66" s="95"/>
      <c r="D66" s="91"/>
      <c r="E66" s="102"/>
      <c r="F66" s="91"/>
      <c r="G66" s="91"/>
      <c r="H66" s="91"/>
      <c r="I66" s="91"/>
      <c r="J66" s="91"/>
    </row>
    <row r="67" spans="2:10">
      <c r="B67" s="91"/>
      <c r="C67" s="95"/>
      <c r="D67" s="91"/>
      <c r="E67" s="102"/>
      <c r="F67" s="91"/>
      <c r="G67" s="91"/>
      <c r="H67" s="91"/>
      <c r="I67" s="91"/>
      <c r="J67" s="91"/>
    </row>
    <row r="68" spans="2:10">
      <c r="B68" s="91"/>
      <c r="C68" s="95"/>
      <c r="D68" s="91"/>
      <c r="E68" s="102"/>
      <c r="F68" s="91"/>
      <c r="G68" s="91"/>
      <c r="H68" s="91"/>
      <c r="I68" s="91"/>
      <c r="J68" s="91"/>
    </row>
    <row r="69" spans="2:10">
      <c r="B69" s="91"/>
      <c r="C69" s="95"/>
      <c r="D69" s="91"/>
      <c r="E69" s="102"/>
      <c r="F69" s="91"/>
      <c r="G69" s="91"/>
      <c r="H69" s="91"/>
      <c r="I69" s="91"/>
      <c r="J69" s="91"/>
    </row>
    <row r="70" spans="2:10">
      <c r="B70" s="91"/>
      <c r="C70" s="95"/>
      <c r="D70" s="91"/>
      <c r="E70" s="102"/>
      <c r="F70" s="91"/>
      <c r="G70" s="91"/>
      <c r="H70" s="91"/>
      <c r="I70" s="91"/>
      <c r="J70" s="91"/>
    </row>
    <row r="71" spans="2:10">
      <c r="B71" s="91"/>
      <c r="C71" s="95"/>
      <c r="D71" s="91"/>
      <c r="E71" s="102"/>
      <c r="F71" s="91"/>
      <c r="G71" s="91"/>
      <c r="H71" s="91"/>
      <c r="I71" s="91"/>
      <c r="J71" s="91"/>
    </row>
    <row r="72" spans="2:10">
      <c r="B72" s="91"/>
      <c r="C72" s="95"/>
      <c r="D72" s="91"/>
      <c r="E72" s="102"/>
      <c r="F72" s="91"/>
      <c r="G72" s="91"/>
      <c r="H72" s="91"/>
      <c r="I72" s="91"/>
      <c r="J72" s="91"/>
    </row>
    <row r="73" spans="2:10">
      <c r="B73" s="91"/>
      <c r="C73" s="95"/>
      <c r="D73" s="91"/>
      <c r="E73" s="102"/>
      <c r="F73" s="91"/>
      <c r="G73" s="91"/>
      <c r="H73" s="91"/>
      <c r="I73" s="91"/>
      <c r="J73" s="91"/>
    </row>
    <row r="74" spans="2:10">
      <c r="B74" s="91"/>
      <c r="C74" s="95"/>
      <c r="D74" s="91"/>
      <c r="E74" s="102"/>
      <c r="F74" s="91"/>
      <c r="G74" s="91"/>
      <c r="H74" s="91"/>
      <c r="I74" s="91"/>
      <c r="J74" s="91"/>
    </row>
    <row r="75" spans="2:10">
      <c r="B75" s="91"/>
      <c r="C75" s="95"/>
      <c r="D75" s="91"/>
      <c r="E75" s="102"/>
      <c r="F75" s="91"/>
      <c r="G75" s="91"/>
      <c r="H75" s="91"/>
      <c r="I75" s="91"/>
      <c r="J75" s="91"/>
    </row>
    <row r="76" spans="2:10">
      <c r="B76" s="91"/>
      <c r="C76" s="95"/>
      <c r="D76" s="91"/>
      <c r="E76" s="102"/>
      <c r="F76" s="91"/>
      <c r="G76" s="91"/>
      <c r="H76" s="91"/>
      <c r="I76" s="91"/>
      <c r="J76" s="91"/>
    </row>
    <row r="77" spans="2:10">
      <c r="B77" s="91"/>
      <c r="C77" s="95"/>
      <c r="D77" s="91"/>
      <c r="E77" s="102"/>
      <c r="F77" s="91"/>
      <c r="G77" s="91"/>
      <c r="H77" s="91"/>
      <c r="I77" s="91"/>
      <c r="J77" s="91"/>
    </row>
    <row r="78" spans="2:10">
      <c r="B78" s="91"/>
      <c r="C78" s="95"/>
      <c r="D78" s="91"/>
      <c r="E78" s="102"/>
      <c r="F78" s="91"/>
      <c r="G78" s="91"/>
      <c r="H78" s="91"/>
      <c r="I78" s="91"/>
      <c r="J78" s="91"/>
    </row>
    <row r="79" spans="2:10">
      <c r="B79" s="91"/>
      <c r="C79" s="95"/>
      <c r="D79" s="91"/>
      <c r="E79" s="102"/>
      <c r="F79" s="91"/>
      <c r="G79" s="91"/>
      <c r="H79" s="91"/>
      <c r="I79" s="91"/>
      <c r="J79" s="91"/>
    </row>
    <row r="80" spans="2:10">
      <c r="B80" s="91"/>
      <c r="C80" s="95"/>
      <c r="D80" s="91"/>
      <c r="E80" s="102"/>
      <c r="F80" s="91"/>
      <c r="G80" s="91"/>
      <c r="H80" s="91"/>
      <c r="I80" s="91"/>
      <c r="J80" s="91"/>
    </row>
    <row r="81" spans="2:10">
      <c r="B81" s="91"/>
      <c r="C81" s="95"/>
      <c r="D81" s="91"/>
      <c r="E81" s="102"/>
      <c r="F81" s="91"/>
      <c r="G81" s="91"/>
      <c r="H81" s="91"/>
      <c r="I81" s="91"/>
      <c r="J81" s="91"/>
    </row>
    <row r="82" spans="2:10">
      <c r="B82" s="91"/>
      <c r="C82" s="95"/>
      <c r="D82" s="91"/>
      <c r="E82" s="102"/>
      <c r="F82" s="91"/>
      <c r="G82" s="91"/>
      <c r="H82" s="91"/>
      <c r="I82" s="91"/>
      <c r="J82" s="91"/>
    </row>
    <row r="83" spans="2:10">
      <c r="B83" s="91"/>
      <c r="C83" s="95"/>
      <c r="D83" s="91"/>
      <c r="E83" s="102"/>
      <c r="F83" s="91"/>
      <c r="G83" s="91"/>
      <c r="H83" s="91"/>
      <c r="I83" s="91"/>
      <c r="J83" s="91"/>
    </row>
    <row r="84" spans="2:10">
      <c r="B84" s="91"/>
      <c r="C84" s="95"/>
      <c r="D84" s="91"/>
      <c r="E84" s="102"/>
      <c r="F84" s="91"/>
      <c r="G84" s="91"/>
      <c r="H84" s="91"/>
      <c r="I84" s="91"/>
      <c r="J84" s="91"/>
    </row>
    <row r="85" spans="2:10">
      <c r="B85" s="91"/>
      <c r="C85" s="95"/>
      <c r="D85" s="91"/>
      <c r="E85" s="102"/>
      <c r="F85" s="91"/>
      <c r="G85" s="91"/>
      <c r="H85" s="91"/>
      <c r="I85" s="91"/>
      <c r="J85" s="91"/>
    </row>
    <row r="86" spans="2:10">
      <c r="B86" s="91"/>
      <c r="C86" s="95"/>
      <c r="D86" s="91"/>
      <c r="E86" s="102"/>
      <c r="F86" s="91"/>
      <c r="G86" s="91"/>
      <c r="H86" s="91"/>
      <c r="I86" s="91"/>
      <c r="J86" s="91"/>
    </row>
    <row r="87" spans="2:10">
      <c r="B87" s="91"/>
      <c r="C87" s="95"/>
      <c r="D87" s="91"/>
      <c r="E87" s="102"/>
      <c r="F87" s="91"/>
      <c r="G87" s="91"/>
      <c r="H87" s="91"/>
      <c r="I87" s="91"/>
      <c r="J87" s="91"/>
    </row>
    <row r="88" spans="2:10">
      <c r="B88" s="91"/>
      <c r="C88" s="95"/>
      <c r="D88" s="91"/>
      <c r="E88" s="102"/>
      <c r="F88" s="91"/>
      <c r="G88" s="91"/>
      <c r="H88" s="91"/>
      <c r="I88" s="91"/>
      <c r="J88" s="91"/>
    </row>
    <row r="89" spans="2:10">
      <c r="B89" s="91"/>
      <c r="C89" s="95"/>
      <c r="D89" s="91"/>
      <c r="E89" s="102"/>
      <c r="F89" s="91"/>
      <c r="G89" s="91"/>
      <c r="H89" s="91"/>
      <c r="I89" s="91"/>
      <c r="J89" s="91"/>
    </row>
    <row r="90" spans="2:10">
      <c r="B90" s="91"/>
      <c r="C90" s="95"/>
      <c r="D90" s="91"/>
      <c r="E90" s="102"/>
      <c r="F90" s="91"/>
      <c r="G90" s="91"/>
      <c r="H90" s="91"/>
      <c r="I90" s="91"/>
      <c r="J90" s="91"/>
    </row>
    <row r="91" spans="2:10">
      <c r="B91" s="91"/>
      <c r="C91" s="95"/>
      <c r="D91" s="91"/>
      <c r="E91" s="102"/>
      <c r="F91" s="91"/>
      <c r="G91" s="91"/>
      <c r="H91" s="91"/>
      <c r="I91" s="91"/>
      <c r="J91" s="91"/>
    </row>
    <row r="92" spans="2:10">
      <c r="B92" s="91"/>
      <c r="C92" s="95"/>
      <c r="D92" s="91"/>
      <c r="E92" s="102"/>
      <c r="F92" s="91"/>
      <c r="G92" s="91"/>
      <c r="H92" s="91"/>
      <c r="I92" s="91"/>
      <c r="J92" s="91"/>
    </row>
    <row r="93" spans="2:10">
      <c r="B93" s="91"/>
      <c r="C93" s="95"/>
      <c r="D93" s="91"/>
      <c r="E93" s="102"/>
      <c r="F93" s="91"/>
      <c r="G93" s="91"/>
      <c r="H93" s="91"/>
      <c r="I93" s="91"/>
      <c r="J93" s="91"/>
    </row>
    <row r="94" spans="2:10">
      <c r="B94" s="91"/>
      <c r="C94" s="95"/>
      <c r="D94" s="91"/>
      <c r="E94" s="102"/>
      <c r="F94" s="91"/>
      <c r="G94" s="91"/>
      <c r="H94" s="91"/>
      <c r="I94" s="91"/>
      <c r="J94" s="91"/>
    </row>
    <row r="95" spans="2:10">
      <c r="B95" s="91"/>
      <c r="C95" s="95"/>
      <c r="D95" s="91"/>
      <c r="E95" s="102"/>
      <c r="F95" s="91"/>
      <c r="G95" s="91"/>
      <c r="H95" s="91"/>
      <c r="I95" s="91"/>
      <c r="J95" s="91"/>
    </row>
    <row r="96" spans="2:10">
      <c r="B96" s="91"/>
      <c r="C96" s="95"/>
      <c r="D96" s="91"/>
      <c r="E96" s="102"/>
      <c r="F96" s="91"/>
      <c r="G96" s="91"/>
      <c r="H96" s="91"/>
      <c r="I96" s="91"/>
      <c r="J96" s="91"/>
    </row>
    <row r="97" spans="2:10">
      <c r="B97" s="91"/>
      <c r="C97" s="95"/>
      <c r="D97" s="91"/>
      <c r="E97" s="102"/>
      <c r="F97" s="91"/>
      <c r="G97" s="91"/>
      <c r="H97" s="91"/>
      <c r="I97" s="91"/>
      <c r="J97" s="91"/>
    </row>
    <row r="98" spans="2:10">
      <c r="B98" s="91"/>
      <c r="C98" s="95"/>
      <c r="D98" s="91"/>
      <c r="E98" s="102"/>
      <c r="F98" s="91"/>
      <c r="G98" s="91"/>
      <c r="H98" s="91"/>
      <c r="I98" s="91"/>
      <c r="J98" s="91"/>
    </row>
    <row r="99" spans="2:10">
      <c r="B99" s="91"/>
      <c r="C99" s="95"/>
      <c r="D99" s="91"/>
      <c r="E99" s="102"/>
      <c r="F99" s="91"/>
      <c r="G99" s="91"/>
      <c r="H99" s="91"/>
      <c r="I99" s="91"/>
      <c r="J99" s="91"/>
    </row>
    <row r="100" spans="2:10">
      <c r="B100" s="91"/>
      <c r="C100" s="95"/>
      <c r="D100" s="91"/>
      <c r="E100" s="102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2:10"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2:10"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2:10"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2:10"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2:10"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2:10"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2:10">
      <c r="B127" s="119"/>
      <c r="C127" s="119"/>
      <c r="D127" s="120"/>
      <c r="E127" s="120"/>
      <c r="F127" s="129"/>
      <c r="G127" s="129"/>
      <c r="H127" s="129"/>
      <c r="I127" s="129"/>
      <c r="J127" s="120"/>
    </row>
    <row r="128" spans="2:10">
      <c r="B128" s="119"/>
      <c r="C128" s="119"/>
      <c r="D128" s="120"/>
      <c r="E128" s="120"/>
      <c r="F128" s="129"/>
      <c r="G128" s="129"/>
      <c r="H128" s="129"/>
      <c r="I128" s="129"/>
      <c r="J128" s="120"/>
    </row>
    <row r="129" spans="2:10">
      <c r="B129" s="119"/>
      <c r="C129" s="119"/>
      <c r="D129" s="120"/>
      <c r="E129" s="120"/>
      <c r="F129" s="129"/>
      <c r="G129" s="129"/>
      <c r="H129" s="129"/>
      <c r="I129" s="129"/>
      <c r="J129" s="120"/>
    </row>
    <row r="130" spans="2:10">
      <c r="B130" s="119"/>
      <c r="C130" s="119"/>
      <c r="D130" s="120"/>
      <c r="E130" s="120"/>
      <c r="F130" s="129"/>
      <c r="G130" s="129"/>
      <c r="H130" s="129"/>
      <c r="I130" s="129"/>
      <c r="J130" s="120"/>
    </row>
    <row r="131" spans="2:10">
      <c r="B131" s="119"/>
      <c r="C131" s="119"/>
      <c r="D131" s="120"/>
      <c r="E131" s="120"/>
      <c r="F131" s="129"/>
      <c r="G131" s="129"/>
      <c r="H131" s="129"/>
      <c r="I131" s="129"/>
      <c r="J131" s="120"/>
    </row>
    <row r="132" spans="2:10">
      <c r="B132" s="119"/>
      <c r="C132" s="119"/>
      <c r="D132" s="120"/>
      <c r="E132" s="120"/>
      <c r="F132" s="129"/>
      <c r="G132" s="129"/>
      <c r="H132" s="129"/>
      <c r="I132" s="129"/>
      <c r="J132" s="120"/>
    </row>
    <row r="133" spans="2:10">
      <c r="B133" s="119"/>
      <c r="C133" s="119"/>
      <c r="D133" s="120"/>
      <c r="E133" s="120"/>
      <c r="F133" s="129"/>
      <c r="G133" s="129"/>
      <c r="H133" s="129"/>
      <c r="I133" s="129"/>
      <c r="J133" s="120"/>
    </row>
    <row r="134" spans="2:10">
      <c r="B134" s="119"/>
      <c r="C134" s="119"/>
      <c r="D134" s="120"/>
      <c r="E134" s="120"/>
      <c r="F134" s="129"/>
      <c r="G134" s="129"/>
      <c r="H134" s="129"/>
      <c r="I134" s="129"/>
      <c r="J134" s="120"/>
    </row>
    <row r="135" spans="2:10">
      <c r="B135" s="119"/>
      <c r="C135" s="119"/>
      <c r="D135" s="120"/>
      <c r="E135" s="120"/>
      <c r="F135" s="129"/>
      <c r="G135" s="129"/>
      <c r="H135" s="129"/>
      <c r="I135" s="129"/>
      <c r="J135" s="120"/>
    </row>
    <row r="136" spans="2:10">
      <c r="B136" s="119"/>
      <c r="C136" s="119"/>
      <c r="D136" s="120"/>
      <c r="E136" s="120"/>
      <c r="F136" s="129"/>
      <c r="G136" s="129"/>
      <c r="H136" s="129"/>
      <c r="I136" s="129"/>
      <c r="J136" s="120"/>
    </row>
    <row r="137" spans="2:10">
      <c r="B137" s="119"/>
      <c r="C137" s="119"/>
      <c r="D137" s="120"/>
      <c r="E137" s="120"/>
      <c r="F137" s="129"/>
      <c r="G137" s="129"/>
      <c r="H137" s="129"/>
      <c r="I137" s="129"/>
      <c r="J137" s="120"/>
    </row>
    <row r="138" spans="2:10">
      <c r="B138" s="119"/>
      <c r="C138" s="119"/>
      <c r="D138" s="120"/>
      <c r="E138" s="120"/>
      <c r="F138" s="129"/>
      <c r="G138" s="129"/>
      <c r="H138" s="129"/>
      <c r="I138" s="129"/>
      <c r="J138" s="120"/>
    </row>
    <row r="139" spans="2:10">
      <c r="B139" s="119"/>
      <c r="C139" s="119"/>
      <c r="D139" s="120"/>
      <c r="E139" s="120"/>
      <c r="F139" s="129"/>
      <c r="G139" s="129"/>
      <c r="H139" s="129"/>
      <c r="I139" s="129"/>
      <c r="J139" s="120"/>
    </row>
    <row r="140" spans="2:10">
      <c r="B140" s="119"/>
      <c r="C140" s="119"/>
      <c r="D140" s="120"/>
      <c r="E140" s="120"/>
      <c r="F140" s="129"/>
      <c r="G140" s="129"/>
      <c r="H140" s="129"/>
      <c r="I140" s="129"/>
      <c r="J140" s="120"/>
    </row>
    <row r="141" spans="2:10">
      <c r="B141" s="119"/>
      <c r="C141" s="119"/>
      <c r="D141" s="120"/>
      <c r="E141" s="120"/>
      <c r="F141" s="129"/>
      <c r="G141" s="129"/>
      <c r="H141" s="129"/>
      <c r="I141" s="129"/>
      <c r="J141" s="120"/>
    </row>
    <row r="142" spans="2:10">
      <c r="B142" s="119"/>
      <c r="C142" s="119"/>
      <c r="D142" s="120"/>
      <c r="E142" s="120"/>
      <c r="F142" s="129"/>
      <c r="G142" s="129"/>
      <c r="H142" s="129"/>
      <c r="I142" s="129"/>
      <c r="J142" s="120"/>
    </row>
    <row r="143" spans="2:10">
      <c r="B143" s="119"/>
      <c r="C143" s="119"/>
      <c r="D143" s="120"/>
      <c r="E143" s="120"/>
      <c r="F143" s="129"/>
      <c r="G143" s="129"/>
      <c r="H143" s="129"/>
      <c r="I143" s="129"/>
      <c r="J143" s="120"/>
    </row>
    <row r="144" spans="2:10">
      <c r="B144" s="119"/>
      <c r="C144" s="119"/>
      <c r="D144" s="120"/>
      <c r="E144" s="120"/>
      <c r="F144" s="129"/>
      <c r="G144" s="129"/>
      <c r="H144" s="129"/>
      <c r="I144" s="129"/>
      <c r="J144" s="120"/>
    </row>
    <row r="145" spans="2:10">
      <c r="B145" s="119"/>
      <c r="C145" s="119"/>
      <c r="D145" s="120"/>
      <c r="E145" s="120"/>
      <c r="F145" s="129"/>
      <c r="G145" s="129"/>
      <c r="H145" s="129"/>
      <c r="I145" s="129"/>
      <c r="J145" s="120"/>
    </row>
    <row r="146" spans="2:10">
      <c r="B146" s="119"/>
      <c r="C146" s="119"/>
      <c r="D146" s="120"/>
      <c r="E146" s="120"/>
      <c r="F146" s="129"/>
      <c r="G146" s="129"/>
      <c r="H146" s="129"/>
      <c r="I146" s="129"/>
      <c r="J146" s="120"/>
    </row>
    <row r="147" spans="2:10">
      <c r="B147" s="119"/>
      <c r="C147" s="119"/>
      <c r="D147" s="120"/>
      <c r="E147" s="120"/>
      <c r="F147" s="129"/>
      <c r="G147" s="129"/>
      <c r="H147" s="129"/>
      <c r="I147" s="129"/>
      <c r="J147" s="120"/>
    </row>
    <row r="148" spans="2:10">
      <c r="B148" s="119"/>
      <c r="C148" s="119"/>
      <c r="D148" s="120"/>
      <c r="E148" s="120"/>
      <c r="F148" s="129"/>
      <c r="G148" s="129"/>
      <c r="H148" s="129"/>
      <c r="I148" s="129"/>
      <c r="J148" s="120"/>
    </row>
    <row r="149" spans="2:10">
      <c r="B149" s="119"/>
      <c r="C149" s="119"/>
      <c r="D149" s="120"/>
      <c r="E149" s="120"/>
      <c r="F149" s="129"/>
      <c r="G149" s="129"/>
      <c r="H149" s="129"/>
      <c r="I149" s="129"/>
      <c r="J149" s="120"/>
    </row>
    <row r="150" spans="2:10">
      <c r="B150" s="119"/>
      <c r="C150" s="119"/>
      <c r="D150" s="120"/>
      <c r="E150" s="120"/>
      <c r="F150" s="129"/>
      <c r="G150" s="129"/>
      <c r="H150" s="129"/>
      <c r="I150" s="129"/>
      <c r="J150" s="120"/>
    </row>
    <row r="151" spans="2:10">
      <c r="B151" s="119"/>
      <c r="C151" s="119"/>
      <c r="D151" s="120"/>
      <c r="E151" s="120"/>
      <c r="F151" s="129"/>
      <c r="G151" s="129"/>
      <c r="H151" s="129"/>
      <c r="I151" s="129"/>
      <c r="J151" s="120"/>
    </row>
    <row r="152" spans="2:10">
      <c r="B152" s="119"/>
      <c r="C152" s="119"/>
      <c r="D152" s="120"/>
      <c r="E152" s="120"/>
      <c r="F152" s="129"/>
      <c r="G152" s="129"/>
      <c r="H152" s="129"/>
      <c r="I152" s="129"/>
      <c r="J152" s="120"/>
    </row>
    <row r="153" spans="2:10">
      <c r="B153" s="119"/>
      <c r="C153" s="119"/>
      <c r="D153" s="120"/>
      <c r="E153" s="120"/>
      <c r="F153" s="129"/>
      <c r="G153" s="129"/>
      <c r="H153" s="129"/>
      <c r="I153" s="129"/>
      <c r="J153" s="120"/>
    </row>
    <row r="154" spans="2:10">
      <c r="B154" s="119"/>
      <c r="C154" s="119"/>
      <c r="D154" s="120"/>
      <c r="E154" s="120"/>
      <c r="F154" s="129"/>
      <c r="G154" s="129"/>
      <c r="H154" s="129"/>
      <c r="I154" s="129"/>
      <c r="J154" s="120"/>
    </row>
    <row r="155" spans="2:10">
      <c r="B155" s="119"/>
      <c r="C155" s="119"/>
      <c r="D155" s="120"/>
      <c r="E155" s="120"/>
      <c r="F155" s="129"/>
      <c r="G155" s="129"/>
      <c r="H155" s="129"/>
      <c r="I155" s="129"/>
      <c r="J155" s="120"/>
    </row>
    <row r="156" spans="2:10">
      <c r="B156" s="119"/>
      <c r="C156" s="119"/>
      <c r="D156" s="120"/>
      <c r="E156" s="120"/>
      <c r="F156" s="129"/>
      <c r="G156" s="129"/>
      <c r="H156" s="129"/>
      <c r="I156" s="129"/>
      <c r="J156" s="120"/>
    </row>
    <row r="157" spans="2:10">
      <c r="B157" s="119"/>
      <c r="C157" s="119"/>
      <c r="D157" s="120"/>
      <c r="E157" s="120"/>
      <c r="F157" s="129"/>
      <c r="G157" s="129"/>
      <c r="H157" s="129"/>
      <c r="I157" s="129"/>
      <c r="J157" s="120"/>
    </row>
    <row r="158" spans="2:10">
      <c r="B158" s="119"/>
      <c r="C158" s="119"/>
      <c r="D158" s="120"/>
      <c r="E158" s="120"/>
      <c r="F158" s="129"/>
      <c r="G158" s="129"/>
      <c r="H158" s="129"/>
      <c r="I158" s="129"/>
      <c r="J158" s="120"/>
    </row>
    <row r="159" spans="2:10">
      <c r="B159" s="119"/>
      <c r="C159" s="119"/>
      <c r="D159" s="120"/>
      <c r="E159" s="120"/>
      <c r="F159" s="129"/>
      <c r="G159" s="129"/>
      <c r="H159" s="129"/>
      <c r="I159" s="129"/>
      <c r="J159" s="120"/>
    </row>
    <row r="160" spans="2:10">
      <c r="B160" s="119"/>
      <c r="C160" s="119"/>
      <c r="D160" s="120"/>
      <c r="E160" s="120"/>
      <c r="F160" s="129"/>
      <c r="G160" s="129"/>
      <c r="H160" s="129"/>
      <c r="I160" s="129"/>
      <c r="J160" s="120"/>
    </row>
    <row r="161" spans="2:10">
      <c r="B161" s="119"/>
      <c r="C161" s="119"/>
      <c r="D161" s="120"/>
      <c r="E161" s="120"/>
      <c r="F161" s="129"/>
      <c r="G161" s="129"/>
      <c r="H161" s="129"/>
      <c r="I161" s="129"/>
      <c r="J161" s="120"/>
    </row>
    <row r="162" spans="2:10">
      <c r="B162" s="119"/>
      <c r="C162" s="119"/>
      <c r="D162" s="120"/>
      <c r="E162" s="120"/>
      <c r="F162" s="129"/>
      <c r="G162" s="129"/>
      <c r="H162" s="129"/>
      <c r="I162" s="129"/>
      <c r="J162" s="120"/>
    </row>
    <row r="163" spans="2:10">
      <c r="B163" s="119"/>
      <c r="C163" s="119"/>
      <c r="D163" s="120"/>
      <c r="E163" s="120"/>
      <c r="F163" s="129"/>
      <c r="G163" s="129"/>
      <c r="H163" s="129"/>
      <c r="I163" s="129"/>
      <c r="J163" s="120"/>
    </row>
    <row r="164" spans="2:10">
      <c r="B164" s="119"/>
      <c r="C164" s="119"/>
      <c r="D164" s="120"/>
      <c r="E164" s="120"/>
      <c r="F164" s="129"/>
      <c r="G164" s="129"/>
      <c r="H164" s="129"/>
      <c r="I164" s="129"/>
      <c r="J164" s="120"/>
    </row>
    <row r="165" spans="2:10">
      <c r="B165" s="119"/>
      <c r="C165" s="119"/>
      <c r="D165" s="120"/>
      <c r="E165" s="120"/>
      <c r="F165" s="129"/>
      <c r="G165" s="129"/>
      <c r="H165" s="129"/>
      <c r="I165" s="129"/>
      <c r="J165" s="120"/>
    </row>
    <row r="166" spans="2:10">
      <c r="B166" s="119"/>
      <c r="C166" s="119"/>
      <c r="D166" s="120"/>
      <c r="E166" s="120"/>
      <c r="F166" s="129"/>
      <c r="G166" s="129"/>
      <c r="H166" s="129"/>
      <c r="I166" s="129"/>
      <c r="J166" s="120"/>
    </row>
    <row r="167" spans="2:10">
      <c r="B167" s="119"/>
      <c r="C167" s="119"/>
      <c r="D167" s="120"/>
      <c r="E167" s="120"/>
      <c r="F167" s="129"/>
      <c r="G167" s="129"/>
      <c r="H167" s="129"/>
      <c r="I167" s="129"/>
      <c r="J167" s="120"/>
    </row>
    <row r="168" spans="2:10">
      <c r="B168" s="119"/>
      <c r="C168" s="119"/>
      <c r="D168" s="120"/>
      <c r="E168" s="120"/>
      <c r="F168" s="129"/>
      <c r="G168" s="129"/>
      <c r="H168" s="129"/>
      <c r="I168" s="129"/>
      <c r="J168" s="120"/>
    </row>
    <row r="169" spans="2:10">
      <c r="B169" s="119"/>
      <c r="C169" s="119"/>
      <c r="D169" s="120"/>
      <c r="E169" s="120"/>
      <c r="F169" s="129"/>
      <c r="G169" s="129"/>
      <c r="H169" s="129"/>
      <c r="I169" s="129"/>
      <c r="J169" s="120"/>
    </row>
    <row r="170" spans="2:10">
      <c r="B170" s="119"/>
      <c r="C170" s="119"/>
      <c r="D170" s="120"/>
      <c r="E170" s="120"/>
      <c r="F170" s="129"/>
      <c r="G170" s="129"/>
      <c r="H170" s="129"/>
      <c r="I170" s="129"/>
      <c r="J170" s="120"/>
    </row>
    <row r="171" spans="2:10">
      <c r="B171" s="119"/>
      <c r="C171" s="119"/>
      <c r="D171" s="120"/>
      <c r="E171" s="120"/>
      <c r="F171" s="129"/>
      <c r="G171" s="129"/>
      <c r="H171" s="129"/>
      <c r="I171" s="129"/>
      <c r="J171" s="120"/>
    </row>
    <row r="172" spans="2:10">
      <c r="B172" s="119"/>
      <c r="C172" s="119"/>
      <c r="D172" s="120"/>
      <c r="E172" s="120"/>
      <c r="F172" s="129"/>
      <c r="G172" s="129"/>
      <c r="H172" s="129"/>
      <c r="I172" s="129"/>
      <c r="J172" s="120"/>
    </row>
    <row r="173" spans="2:10">
      <c r="B173" s="119"/>
      <c r="C173" s="119"/>
      <c r="D173" s="120"/>
      <c r="E173" s="120"/>
      <c r="F173" s="129"/>
      <c r="G173" s="129"/>
      <c r="H173" s="129"/>
      <c r="I173" s="129"/>
      <c r="J173" s="120"/>
    </row>
    <row r="174" spans="2:10">
      <c r="B174" s="119"/>
      <c r="C174" s="119"/>
      <c r="D174" s="120"/>
      <c r="E174" s="120"/>
      <c r="F174" s="129"/>
      <c r="G174" s="129"/>
      <c r="H174" s="129"/>
      <c r="I174" s="129"/>
      <c r="J174" s="120"/>
    </row>
    <row r="175" spans="2:10">
      <c r="B175" s="119"/>
      <c r="C175" s="119"/>
      <c r="D175" s="120"/>
      <c r="E175" s="120"/>
      <c r="F175" s="129"/>
      <c r="G175" s="129"/>
      <c r="H175" s="129"/>
      <c r="I175" s="129"/>
      <c r="J175" s="120"/>
    </row>
    <row r="176" spans="2:10">
      <c r="B176" s="119"/>
      <c r="C176" s="119"/>
      <c r="D176" s="120"/>
      <c r="E176" s="120"/>
      <c r="F176" s="129"/>
      <c r="G176" s="129"/>
      <c r="H176" s="129"/>
      <c r="I176" s="129"/>
      <c r="J176" s="120"/>
    </row>
    <row r="177" spans="2:10">
      <c r="B177" s="119"/>
      <c r="C177" s="119"/>
      <c r="D177" s="120"/>
      <c r="E177" s="120"/>
      <c r="F177" s="129"/>
      <c r="G177" s="129"/>
      <c r="H177" s="129"/>
      <c r="I177" s="129"/>
      <c r="J177" s="120"/>
    </row>
    <row r="178" spans="2:10">
      <c r="B178" s="119"/>
      <c r="C178" s="119"/>
      <c r="D178" s="120"/>
      <c r="E178" s="120"/>
      <c r="F178" s="129"/>
      <c r="G178" s="129"/>
      <c r="H178" s="129"/>
      <c r="I178" s="129"/>
      <c r="J178" s="120"/>
    </row>
    <row r="179" spans="2:10">
      <c r="B179" s="119"/>
      <c r="C179" s="119"/>
      <c r="D179" s="120"/>
      <c r="E179" s="120"/>
      <c r="F179" s="129"/>
      <c r="G179" s="129"/>
      <c r="H179" s="129"/>
      <c r="I179" s="129"/>
      <c r="J179" s="120"/>
    </row>
    <row r="180" spans="2:10">
      <c r="B180" s="119"/>
      <c r="C180" s="119"/>
      <c r="D180" s="120"/>
      <c r="E180" s="120"/>
      <c r="F180" s="129"/>
      <c r="G180" s="129"/>
      <c r="H180" s="129"/>
      <c r="I180" s="129"/>
      <c r="J180" s="120"/>
    </row>
    <row r="181" spans="2:10">
      <c r="B181" s="119"/>
      <c r="C181" s="119"/>
      <c r="D181" s="120"/>
      <c r="E181" s="120"/>
      <c r="F181" s="129"/>
      <c r="G181" s="129"/>
      <c r="H181" s="129"/>
      <c r="I181" s="129"/>
      <c r="J181" s="120"/>
    </row>
    <row r="182" spans="2:10">
      <c r="B182" s="119"/>
      <c r="C182" s="119"/>
      <c r="D182" s="120"/>
      <c r="E182" s="120"/>
      <c r="F182" s="129"/>
      <c r="G182" s="129"/>
      <c r="H182" s="129"/>
      <c r="I182" s="129"/>
      <c r="J182" s="120"/>
    </row>
    <row r="183" spans="2:10">
      <c r="B183" s="119"/>
      <c r="C183" s="119"/>
      <c r="D183" s="120"/>
      <c r="E183" s="120"/>
      <c r="F183" s="129"/>
      <c r="G183" s="129"/>
      <c r="H183" s="129"/>
      <c r="I183" s="129"/>
      <c r="J183" s="120"/>
    </row>
    <row r="184" spans="2:10">
      <c r="B184" s="119"/>
      <c r="C184" s="119"/>
      <c r="D184" s="120"/>
      <c r="E184" s="120"/>
      <c r="F184" s="129"/>
      <c r="G184" s="129"/>
      <c r="H184" s="129"/>
      <c r="I184" s="129"/>
      <c r="J184" s="120"/>
    </row>
    <row r="185" spans="2:10">
      <c r="B185" s="119"/>
      <c r="C185" s="119"/>
      <c r="D185" s="120"/>
      <c r="E185" s="120"/>
      <c r="F185" s="129"/>
      <c r="G185" s="129"/>
      <c r="H185" s="129"/>
      <c r="I185" s="129"/>
      <c r="J185" s="120"/>
    </row>
    <row r="186" spans="2:10">
      <c r="B186" s="119"/>
      <c r="C186" s="119"/>
      <c r="D186" s="120"/>
      <c r="E186" s="120"/>
      <c r="F186" s="129"/>
      <c r="G186" s="129"/>
      <c r="H186" s="129"/>
      <c r="I186" s="129"/>
      <c r="J186" s="120"/>
    </row>
    <row r="187" spans="2:10">
      <c r="B187" s="119"/>
      <c r="C187" s="119"/>
      <c r="D187" s="120"/>
      <c r="E187" s="120"/>
      <c r="F187" s="129"/>
      <c r="G187" s="129"/>
      <c r="H187" s="129"/>
      <c r="I187" s="129"/>
      <c r="J187" s="120"/>
    </row>
    <row r="188" spans="2:10">
      <c r="B188" s="119"/>
      <c r="C188" s="119"/>
      <c r="D188" s="120"/>
      <c r="E188" s="120"/>
      <c r="F188" s="129"/>
      <c r="G188" s="129"/>
      <c r="H188" s="129"/>
      <c r="I188" s="129"/>
      <c r="J188" s="120"/>
    </row>
    <row r="189" spans="2:10">
      <c r="B189" s="119"/>
      <c r="C189" s="119"/>
      <c r="D189" s="120"/>
      <c r="E189" s="120"/>
      <c r="F189" s="129"/>
      <c r="G189" s="129"/>
      <c r="H189" s="129"/>
      <c r="I189" s="129"/>
      <c r="J189" s="120"/>
    </row>
    <row r="190" spans="2:10">
      <c r="B190" s="119"/>
      <c r="C190" s="119"/>
      <c r="D190" s="120"/>
      <c r="E190" s="120"/>
      <c r="F190" s="129"/>
      <c r="G190" s="129"/>
      <c r="H190" s="129"/>
      <c r="I190" s="129"/>
      <c r="J190" s="120"/>
    </row>
    <row r="191" spans="2:10">
      <c r="B191" s="119"/>
      <c r="C191" s="119"/>
      <c r="D191" s="120"/>
      <c r="E191" s="120"/>
      <c r="F191" s="129"/>
      <c r="G191" s="129"/>
      <c r="H191" s="129"/>
      <c r="I191" s="129"/>
      <c r="J191" s="120"/>
    </row>
    <row r="192" spans="2:10">
      <c r="B192" s="119"/>
      <c r="C192" s="119"/>
      <c r="D192" s="120"/>
      <c r="E192" s="120"/>
      <c r="F192" s="129"/>
      <c r="G192" s="129"/>
      <c r="H192" s="129"/>
      <c r="I192" s="129"/>
      <c r="J192" s="120"/>
    </row>
    <row r="193" spans="2:10">
      <c r="B193" s="119"/>
      <c r="C193" s="119"/>
      <c r="D193" s="120"/>
      <c r="E193" s="120"/>
      <c r="F193" s="129"/>
      <c r="G193" s="129"/>
      <c r="H193" s="129"/>
      <c r="I193" s="129"/>
      <c r="J193" s="120"/>
    </row>
    <row r="194" spans="2:10">
      <c r="B194" s="119"/>
      <c r="C194" s="119"/>
      <c r="D194" s="120"/>
      <c r="E194" s="120"/>
      <c r="F194" s="129"/>
      <c r="G194" s="129"/>
      <c r="H194" s="129"/>
      <c r="I194" s="129"/>
      <c r="J194" s="120"/>
    </row>
    <row r="195" spans="2:10">
      <c r="B195" s="119"/>
      <c r="C195" s="119"/>
      <c r="D195" s="120"/>
      <c r="E195" s="120"/>
      <c r="F195" s="129"/>
      <c r="G195" s="129"/>
      <c r="H195" s="129"/>
      <c r="I195" s="129"/>
      <c r="J195" s="120"/>
    </row>
    <row r="196" spans="2:10">
      <c r="B196" s="119"/>
      <c r="C196" s="119"/>
      <c r="D196" s="120"/>
      <c r="E196" s="120"/>
      <c r="F196" s="129"/>
      <c r="G196" s="129"/>
      <c r="H196" s="129"/>
      <c r="I196" s="129"/>
      <c r="J196" s="120"/>
    </row>
    <row r="197" spans="2:10">
      <c r="B197" s="119"/>
      <c r="C197" s="119"/>
      <c r="D197" s="120"/>
      <c r="E197" s="120"/>
      <c r="F197" s="129"/>
      <c r="G197" s="129"/>
      <c r="H197" s="129"/>
      <c r="I197" s="129"/>
      <c r="J197" s="120"/>
    </row>
    <row r="198" spans="2:10">
      <c r="B198" s="119"/>
      <c r="C198" s="119"/>
      <c r="D198" s="120"/>
      <c r="E198" s="120"/>
      <c r="F198" s="129"/>
      <c r="G198" s="129"/>
      <c r="H198" s="129"/>
      <c r="I198" s="129"/>
      <c r="J198" s="120"/>
    </row>
    <row r="199" spans="2:10">
      <c r="B199" s="119"/>
      <c r="C199" s="119"/>
      <c r="D199" s="120"/>
      <c r="E199" s="120"/>
      <c r="F199" s="129"/>
      <c r="G199" s="129"/>
      <c r="H199" s="129"/>
      <c r="I199" s="129"/>
      <c r="J199" s="120"/>
    </row>
    <row r="200" spans="2:10">
      <c r="B200" s="119"/>
      <c r="C200" s="119"/>
      <c r="D200" s="120"/>
      <c r="E200" s="120"/>
      <c r="F200" s="129"/>
      <c r="G200" s="129"/>
      <c r="H200" s="129"/>
      <c r="I200" s="129"/>
      <c r="J200" s="12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127:J1048576 A1:A1048576 K1:XFD1048576 B30:B3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8802</v>
      </c>
    </row>
    <row r="6" spans="2:11" ht="26.25" customHeight="1">
      <c r="B6" s="157" t="s">
        <v>180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31" t="s">
        <v>3316</v>
      </c>
      <c r="C10" s="91"/>
      <c r="D10" s="91"/>
      <c r="E10" s="91"/>
      <c r="F10" s="91"/>
      <c r="G10" s="91"/>
      <c r="H10" s="91"/>
      <c r="I10" s="132">
        <v>0</v>
      </c>
      <c r="J10" s="133">
        <v>0</v>
      </c>
      <c r="K10" s="133">
        <v>0</v>
      </c>
    </row>
    <row r="11" spans="2:11" ht="21" customHeight="1">
      <c r="B11" s="122"/>
      <c r="C11" s="91"/>
      <c r="D11" s="91"/>
      <c r="E11" s="91"/>
      <c r="F11" s="91"/>
      <c r="G11" s="91"/>
      <c r="H11" s="91"/>
      <c r="I11" s="91"/>
      <c r="J11" s="91"/>
      <c r="K11" s="91"/>
    </row>
    <row r="12" spans="2:11">
      <c r="B12" s="122"/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19"/>
      <c r="C110" s="119"/>
      <c r="D110" s="129"/>
      <c r="E110" s="129"/>
      <c r="F110" s="129"/>
      <c r="G110" s="129"/>
      <c r="H110" s="129"/>
      <c r="I110" s="120"/>
      <c r="J110" s="120"/>
      <c r="K110" s="120"/>
    </row>
    <row r="111" spans="2:11">
      <c r="B111" s="119"/>
      <c r="C111" s="119"/>
      <c r="D111" s="129"/>
      <c r="E111" s="129"/>
      <c r="F111" s="129"/>
      <c r="G111" s="129"/>
      <c r="H111" s="129"/>
      <c r="I111" s="120"/>
      <c r="J111" s="120"/>
      <c r="K111" s="120"/>
    </row>
    <row r="112" spans="2:11">
      <c r="B112" s="119"/>
      <c r="C112" s="119"/>
      <c r="D112" s="129"/>
      <c r="E112" s="129"/>
      <c r="F112" s="129"/>
      <c r="G112" s="129"/>
      <c r="H112" s="129"/>
      <c r="I112" s="120"/>
      <c r="J112" s="120"/>
      <c r="K112" s="120"/>
    </row>
    <row r="113" spans="2:11">
      <c r="B113" s="119"/>
      <c r="C113" s="119"/>
      <c r="D113" s="129"/>
      <c r="E113" s="129"/>
      <c r="F113" s="129"/>
      <c r="G113" s="129"/>
      <c r="H113" s="129"/>
      <c r="I113" s="120"/>
      <c r="J113" s="120"/>
      <c r="K113" s="120"/>
    </row>
    <row r="114" spans="2:11">
      <c r="B114" s="119"/>
      <c r="C114" s="119"/>
      <c r="D114" s="129"/>
      <c r="E114" s="129"/>
      <c r="F114" s="129"/>
      <c r="G114" s="129"/>
      <c r="H114" s="129"/>
      <c r="I114" s="120"/>
      <c r="J114" s="120"/>
      <c r="K114" s="120"/>
    </row>
    <row r="115" spans="2:11">
      <c r="B115" s="119"/>
      <c r="C115" s="119"/>
      <c r="D115" s="129"/>
      <c r="E115" s="129"/>
      <c r="F115" s="129"/>
      <c r="G115" s="129"/>
      <c r="H115" s="129"/>
      <c r="I115" s="120"/>
      <c r="J115" s="120"/>
      <c r="K115" s="120"/>
    </row>
    <row r="116" spans="2:11">
      <c r="B116" s="119"/>
      <c r="C116" s="119"/>
      <c r="D116" s="129"/>
      <c r="E116" s="129"/>
      <c r="F116" s="129"/>
      <c r="G116" s="129"/>
      <c r="H116" s="129"/>
      <c r="I116" s="120"/>
      <c r="J116" s="120"/>
      <c r="K116" s="120"/>
    </row>
    <row r="117" spans="2:11">
      <c r="B117" s="119"/>
      <c r="C117" s="119"/>
      <c r="D117" s="129"/>
      <c r="E117" s="129"/>
      <c r="F117" s="129"/>
      <c r="G117" s="129"/>
      <c r="H117" s="129"/>
      <c r="I117" s="120"/>
      <c r="J117" s="120"/>
      <c r="K117" s="120"/>
    </row>
    <row r="118" spans="2:11">
      <c r="B118" s="119"/>
      <c r="C118" s="119"/>
      <c r="D118" s="129"/>
      <c r="E118" s="129"/>
      <c r="F118" s="129"/>
      <c r="G118" s="129"/>
      <c r="H118" s="129"/>
      <c r="I118" s="120"/>
      <c r="J118" s="120"/>
      <c r="K118" s="120"/>
    </row>
    <row r="119" spans="2:11">
      <c r="B119" s="119"/>
      <c r="C119" s="119"/>
      <c r="D119" s="129"/>
      <c r="E119" s="129"/>
      <c r="F119" s="129"/>
      <c r="G119" s="129"/>
      <c r="H119" s="129"/>
      <c r="I119" s="120"/>
      <c r="J119" s="120"/>
      <c r="K119" s="120"/>
    </row>
    <row r="120" spans="2:11">
      <c r="B120" s="119"/>
      <c r="C120" s="119"/>
      <c r="D120" s="129"/>
      <c r="E120" s="129"/>
      <c r="F120" s="129"/>
      <c r="G120" s="129"/>
      <c r="H120" s="129"/>
      <c r="I120" s="120"/>
      <c r="J120" s="120"/>
      <c r="K120" s="120"/>
    </row>
    <row r="121" spans="2:11">
      <c r="B121" s="119"/>
      <c r="C121" s="119"/>
      <c r="D121" s="129"/>
      <c r="E121" s="129"/>
      <c r="F121" s="129"/>
      <c r="G121" s="129"/>
      <c r="H121" s="129"/>
      <c r="I121" s="120"/>
      <c r="J121" s="120"/>
      <c r="K121" s="120"/>
    </row>
    <row r="122" spans="2:11">
      <c r="B122" s="119"/>
      <c r="C122" s="119"/>
      <c r="D122" s="129"/>
      <c r="E122" s="129"/>
      <c r="F122" s="129"/>
      <c r="G122" s="129"/>
      <c r="H122" s="129"/>
      <c r="I122" s="120"/>
      <c r="J122" s="120"/>
      <c r="K122" s="120"/>
    </row>
    <row r="123" spans="2:11">
      <c r="B123" s="119"/>
      <c r="C123" s="119"/>
      <c r="D123" s="129"/>
      <c r="E123" s="129"/>
      <c r="F123" s="129"/>
      <c r="G123" s="129"/>
      <c r="H123" s="129"/>
      <c r="I123" s="120"/>
      <c r="J123" s="120"/>
      <c r="K123" s="120"/>
    </row>
    <row r="124" spans="2:11">
      <c r="B124" s="119"/>
      <c r="C124" s="119"/>
      <c r="D124" s="129"/>
      <c r="E124" s="129"/>
      <c r="F124" s="129"/>
      <c r="G124" s="129"/>
      <c r="H124" s="129"/>
      <c r="I124" s="120"/>
      <c r="J124" s="120"/>
      <c r="K124" s="120"/>
    </row>
    <row r="125" spans="2:11">
      <c r="B125" s="119"/>
      <c r="C125" s="119"/>
      <c r="D125" s="129"/>
      <c r="E125" s="129"/>
      <c r="F125" s="129"/>
      <c r="G125" s="129"/>
      <c r="H125" s="129"/>
      <c r="I125" s="120"/>
      <c r="J125" s="120"/>
      <c r="K125" s="120"/>
    </row>
    <row r="126" spans="2:11">
      <c r="B126" s="119"/>
      <c r="C126" s="119"/>
      <c r="D126" s="129"/>
      <c r="E126" s="129"/>
      <c r="F126" s="129"/>
      <c r="G126" s="129"/>
      <c r="H126" s="129"/>
      <c r="I126" s="120"/>
      <c r="J126" s="120"/>
      <c r="K126" s="120"/>
    </row>
    <row r="127" spans="2:11">
      <c r="B127" s="119"/>
      <c r="C127" s="119"/>
      <c r="D127" s="129"/>
      <c r="E127" s="129"/>
      <c r="F127" s="129"/>
      <c r="G127" s="129"/>
      <c r="H127" s="129"/>
      <c r="I127" s="120"/>
      <c r="J127" s="120"/>
      <c r="K127" s="120"/>
    </row>
    <row r="128" spans="2:11">
      <c r="B128" s="119"/>
      <c r="C128" s="119"/>
      <c r="D128" s="129"/>
      <c r="E128" s="129"/>
      <c r="F128" s="129"/>
      <c r="G128" s="129"/>
      <c r="H128" s="129"/>
      <c r="I128" s="120"/>
      <c r="J128" s="120"/>
      <c r="K128" s="120"/>
    </row>
    <row r="129" spans="2:11">
      <c r="B129" s="119"/>
      <c r="C129" s="119"/>
      <c r="D129" s="129"/>
      <c r="E129" s="129"/>
      <c r="F129" s="129"/>
      <c r="G129" s="129"/>
      <c r="H129" s="129"/>
      <c r="I129" s="120"/>
      <c r="J129" s="120"/>
      <c r="K129" s="120"/>
    </row>
    <row r="130" spans="2:11">
      <c r="B130" s="119"/>
      <c r="C130" s="119"/>
      <c r="D130" s="129"/>
      <c r="E130" s="129"/>
      <c r="F130" s="129"/>
      <c r="G130" s="129"/>
      <c r="H130" s="129"/>
      <c r="I130" s="120"/>
      <c r="J130" s="120"/>
      <c r="K130" s="120"/>
    </row>
    <row r="131" spans="2:11">
      <c r="B131" s="119"/>
      <c r="C131" s="119"/>
      <c r="D131" s="129"/>
      <c r="E131" s="129"/>
      <c r="F131" s="129"/>
      <c r="G131" s="129"/>
      <c r="H131" s="129"/>
      <c r="I131" s="120"/>
      <c r="J131" s="120"/>
      <c r="K131" s="120"/>
    </row>
    <row r="132" spans="2:11">
      <c r="B132" s="119"/>
      <c r="C132" s="119"/>
      <c r="D132" s="129"/>
      <c r="E132" s="129"/>
      <c r="F132" s="129"/>
      <c r="G132" s="129"/>
      <c r="H132" s="129"/>
      <c r="I132" s="120"/>
      <c r="J132" s="120"/>
      <c r="K132" s="120"/>
    </row>
    <row r="133" spans="2:11">
      <c r="B133" s="119"/>
      <c r="C133" s="119"/>
      <c r="D133" s="129"/>
      <c r="E133" s="129"/>
      <c r="F133" s="129"/>
      <c r="G133" s="129"/>
      <c r="H133" s="129"/>
      <c r="I133" s="120"/>
      <c r="J133" s="120"/>
      <c r="K133" s="120"/>
    </row>
    <row r="134" spans="2:11">
      <c r="B134" s="119"/>
      <c r="C134" s="119"/>
      <c r="D134" s="129"/>
      <c r="E134" s="129"/>
      <c r="F134" s="129"/>
      <c r="G134" s="129"/>
      <c r="H134" s="129"/>
      <c r="I134" s="120"/>
      <c r="J134" s="120"/>
      <c r="K134" s="120"/>
    </row>
    <row r="135" spans="2:11">
      <c r="B135" s="119"/>
      <c r="C135" s="119"/>
      <c r="D135" s="129"/>
      <c r="E135" s="129"/>
      <c r="F135" s="129"/>
      <c r="G135" s="129"/>
      <c r="H135" s="129"/>
      <c r="I135" s="120"/>
      <c r="J135" s="120"/>
      <c r="K135" s="120"/>
    </row>
    <row r="136" spans="2:11">
      <c r="B136" s="119"/>
      <c r="C136" s="119"/>
      <c r="D136" s="129"/>
      <c r="E136" s="129"/>
      <c r="F136" s="129"/>
      <c r="G136" s="129"/>
      <c r="H136" s="129"/>
      <c r="I136" s="120"/>
      <c r="J136" s="120"/>
      <c r="K136" s="120"/>
    </row>
    <row r="137" spans="2:11">
      <c r="B137" s="119"/>
      <c r="C137" s="119"/>
      <c r="D137" s="129"/>
      <c r="E137" s="129"/>
      <c r="F137" s="129"/>
      <c r="G137" s="129"/>
      <c r="H137" s="129"/>
      <c r="I137" s="120"/>
      <c r="J137" s="120"/>
      <c r="K137" s="120"/>
    </row>
    <row r="138" spans="2:11">
      <c r="B138" s="119"/>
      <c r="C138" s="119"/>
      <c r="D138" s="129"/>
      <c r="E138" s="129"/>
      <c r="F138" s="129"/>
      <c r="G138" s="129"/>
      <c r="H138" s="129"/>
      <c r="I138" s="120"/>
      <c r="J138" s="120"/>
      <c r="K138" s="120"/>
    </row>
    <row r="139" spans="2:11">
      <c r="B139" s="119"/>
      <c r="C139" s="119"/>
      <c r="D139" s="129"/>
      <c r="E139" s="129"/>
      <c r="F139" s="129"/>
      <c r="G139" s="129"/>
      <c r="H139" s="129"/>
      <c r="I139" s="120"/>
      <c r="J139" s="120"/>
      <c r="K139" s="120"/>
    </row>
    <row r="140" spans="2:11">
      <c r="B140" s="119"/>
      <c r="C140" s="119"/>
      <c r="D140" s="129"/>
      <c r="E140" s="129"/>
      <c r="F140" s="129"/>
      <c r="G140" s="129"/>
      <c r="H140" s="129"/>
      <c r="I140" s="120"/>
      <c r="J140" s="120"/>
      <c r="K140" s="120"/>
    </row>
    <row r="141" spans="2:11">
      <c r="B141" s="119"/>
      <c r="C141" s="119"/>
      <c r="D141" s="129"/>
      <c r="E141" s="129"/>
      <c r="F141" s="129"/>
      <c r="G141" s="129"/>
      <c r="H141" s="129"/>
      <c r="I141" s="120"/>
      <c r="J141" s="120"/>
      <c r="K141" s="120"/>
    </row>
    <row r="142" spans="2:11">
      <c r="B142" s="119"/>
      <c r="C142" s="119"/>
      <c r="D142" s="129"/>
      <c r="E142" s="129"/>
      <c r="F142" s="129"/>
      <c r="G142" s="129"/>
      <c r="H142" s="129"/>
      <c r="I142" s="120"/>
      <c r="J142" s="120"/>
      <c r="K142" s="120"/>
    </row>
    <row r="143" spans="2:11">
      <c r="B143" s="119"/>
      <c r="C143" s="119"/>
      <c r="D143" s="129"/>
      <c r="E143" s="129"/>
      <c r="F143" s="129"/>
      <c r="G143" s="129"/>
      <c r="H143" s="129"/>
      <c r="I143" s="120"/>
      <c r="J143" s="120"/>
      <c r="K143" s="120"/>
    </row>
    <row r="144" spans="2:11">
      <c r="B144" s="119"/>
      <c r="C144" s="119"/>
      <c r="D144" s="129"/>
      <c r="E144" s="129"/>
      <c r="F144" s="129"/>
      <c r="G144" s="129"/>
      <c r="H144" s="129"/>
      <c r="I144" s="120"/>
      <c r="J144" s="120"/>
      <c r="K144" s="120"/>
    </row>
    <row r="145" spans="2:11">
      <c r="B145" s="119"/>
      <c r="C145" s="119"/>
      <c r="D145" s="129"/>
      <c r="E145" s="129"/>
      <c r="F145" s="129"/>
      <c r="G145" s="129"/>
      <c r="H145" s="129"/>
      <c r="I145" s="120"/>
      <c r="J145" s="120"/>
      <c r="K145" s="120"/>
    </row>
    <row r="146" spans="2:11">
      <c r="B146" s="119"/>
      <c r="C146" s="119"/>
      <c r="D146" s="129"/>
      <c r="E146" s="129"/>
      <c r="F146" s="129"/>
      <c r="G146" s="129"/>
      <c r="H146" s="129"/>
      <c r="I146" s="120"/>
      <c r="J146" s="120"/>
      <c r="K146" s="120"/>
    </row>
    <row r="147" spans="2:11">
      <c r="B147" s="119"/>
      <c r="C147" s="119"/>
      <c r="D147" s="129"/>
      <c r="E147" s="129"/>
      <c r="F147" s="129"/>
      <c r="G147" s="129"/>
      <c r="H147" s="129"/>
      <c r="I147" s="120"/>
      <c r="J147" s="120"/>
      <c r="K147" s="120"/>
    </row>
    <row r="148" spans="2:11">
      <c r="B148" s="119"/>
      <c r="C148" s="119"/>
      <c r="D148" s="129"/>
      <c r="E148" s="129"/>
      <c r="F148" s="129"/>
      <c r="G148" s="129"/>
      <c r="H148" s="129"/>
      <c r="I148" s="120"/>
      <c r="J148" s="120"/>
      <c r="K148" s="120"/>
    </row>
    <row r="149" spans="2:11">
      <c r="B149" s="119"/>
      <c r="C149" s="119"/>
      <c r="D149" s="129"/>
      <c r="E149" s="129"/>
      <c r="F149" s="129"/>
      <c r="G149" s="129"/>
      <c r="H149" s="129"/>
      <c r="I149" s="120"/>
      <c r="J149" s="120"/>
      <c r="K149" s="120"/>
    </row>
    <row r="150" spans="2:11">
      <c r="B150" s="119"/>
      <c r="C150" s="119"/>
      <c r="D150" s="129"/>
      <c r="E150" s="129"/>
      <c r="F150" s="129"/>
      <c r="G150" s="129"/>
      <c r="H150" s="129"/>
      <c r="I150" s="120"/>
      <c r="J150" s="120"/>
      <c r="K150" s="120"/>
    </row>
    <row r="151" spans="2:11">
      <c r="B151" s="119"/>
      <c r="C151" s="119"/>
      <c r="D151" s="129"/>
      <c r="E151" s="129"/>
      <c r="F151" s="129"/>
      <c r="G151" s="129"/>
      <c r="H151" s="129"/>
      <c r="I151" s="120"/>
      <c r="J151" s="120"/>
      <c r="K151" s="120"/>
    </row>
    <row r="152" spans="2:11">
      <c r="B152" s="119"/>
      <c r="C152" s="119"/>
      <c r="D152" s="129"/>
      <c r="E152" s="129"/>
      <c r="F152" s="129"/>
      <c r="G152" s="129"/>
      <c r="H152" s="129"/>
      <c r="I152" s="120"/>
      <c r="J152" s="120"/>
      <c r="K152" s="120"/>
    </row>
    <row r="153" spans="2:11">
      <c r="B153" s="119"/>
      <c r="C153" s="119"/>
      <c r="D153" s="129"/>
      <c r="E153" s="129"/>
      <c r="F153" s="129"/>
      <c r="G153" s="129"/>
      <c r="H153" s="129"/>
      <c r="I153" s="120"/>
      <c r="J153" s="120"/>
      <c r="K153" s="120"/>
    </row>
    <row r="154" spans="2:11">
      <c r="B154" s="119"/>
      <c r="C154" s="119"/>
      <c r="D154" s="129"/>
      <c r="E154" s="129"/>
      <c r="F154" s="129"/>
      <c r="G154" s="129"/>
      <c r="H154" s="129"/>
      <c r="I154" s="120"/>
      <c r="J154" s="120"/>
      <c r="K154" s="120"/>
    </row>
    <row r="155" spans="2:11">
      <c r="B155" s="119"/>
      <c r="C155" s="119"/>
      <c r="D155" s="129"/>
      <c r="E155" s="129"/>
      <c r="F155" s="129"/>
      <c r="G155" s="129"/>
      <c r="H155" s="129"/>
      <c r="I155" s="120"/>
      <c r="J155" s="120"/>
      <c r="K155" s="120"/>
    </row>
    <row r="156" spans="2:11">
      <c r="B156" s="119"/>
      <c r="C156" s="119"/>
      <c r="D156" s="129"/>
      <c r="E156" s="129"/>
      <c r="F156" s="129"/>
      <c r="G156" s="129"/>
      <c r="H156" s="129"/>
      <c r="I156" s="120"/>
      <c r="J156" s="120"/>
      <c r="K156" s="120"/>
    </row>
    <row r="157" spans="2:11">
      <c r="B157" s="119"/>
      <c r="C157" s="119"/>
      <c r="D157" s="129"/>
      <c r="E157" s="129"/>
      <c r="F157" s="129"/>
      <c r="G157" s="129"/>
      <c r="H157" s="129"/>
      <c r="I157" s="120"/>
      <c r="J157" s="120"/>
      <c r="K157" s="120"/>
    </row>
    <row r="158" spans="2:11">
      <c r="B158" s="119"/>
      <c r="C158" s="119"/>
      <c r="D158" s="129"/>
      <c r="E158" s="129"/>
      <c r="F158" s="129"/>
      <c r="G158" s="129"/>
      <c r="H158" s="129"/>
      <c r="I158" s="120"/>
      <c r="J158" s="120"/>
      <c r="K158" s="120"/>
    </row>
    <row r="159" spans="2:11">
      <c r="B159" s="119"/>
      <c r="C159" s="119"/>
      <c r="D159" s="129"/>
      <c r="E159" s="129"/>
      <c r="F159" s="129"/>
      <c r="G159" s="129"/>
      <c r="H159" s="129"/>
      <c r="I159" s="120"/>
      <c r="J159" s="120"/>
      <c r="K159" s="120"/>
    </row>
    <row r="160" spans="2:11">
      <c r="B160" s="119"/>
      <c r="C160" s="119"/>
      <c r="D160" s="129"/>
      <c r="E160" s="129"/>
      <c r="F160" s="129"/>
      <c r="G160" s="129"/>
      <c r="H160" s="129"/>
      <c r="I160" s="120"/>
      <c r="J160" s="120"/>
      <c r="K160" s="120"/>
    </row>
    <row r="161" spans="2:11">
      <c r="B161" s="119"/>
      <c r="C161" s="119"/>
      <c r="D161" s="129"/>
      <c r="E161" s="129"/>
      <c r="F161" s="129"/>
      <c r="G161" s="129"/>
      <c r="H161" s="129"/>
      <c r="I161" s="120"/>
      <c r="J161" s="120"/>
      <c r="K161" s="120"/>
    </row>
    <row r="162" spans="2:11">
      <c r="B162" s="119"/>
      <c r="C162" s="119"/>
      <c r="D162" s="129"/>
      <c r="E162" s="129"/>
      <c r="F162" s="129"/>
      <c r="G162" s="129"/>
      <c r="H162" s="129"/>
      <c r="I162" s="120"/>
      <c r="J162" s="120"/>
      <c r="K162" s="120"/>
    </row>
    <row r="163" spans="2:11">
      <c r="B163" s="119"/>
      <c r="C163" s="119"/>
      <c r="D163" s="129"/>
      <c r="E163" s="129"/>
      <c r="F163" s="129"/>
      <c r="G163" s="129"/>
      <c r="H163" s="129"/>
      <c r="I163" s="120"/>
      <c r="J163" s="120"/>
      <c r="K163" s="120"/>
    </row>
    <row r="164" spans="2:11">
      <c r="B164" s="119"/>
      <c r="C164" s="119"/>
      <c r="D164" s="129"/>
      <c r="E164" s="129"/>
      <c r="F164" s="129"/>
      <c r="G164" s="129"/>
      <c r="H164" s="129"/>
      <c r="I164" s="120"/>
      <c r="J164" s="120"/>
      <c r="K164" s="120"/>
    </row>
    <row r="165" spans="2:11">
      <c r="B165" s="119"/>
      <c r="C165" s="119"/>
      <c r="D165" s="129"/>
      <c r="E165" s="129"/>
      <c r="F165" s="129"/>
      <c r="G165" s="129"/>
      <c r="H165" s="129"/>
      <c r="I165" s="120"/>
      <c r="J165" s="120"/>
      <c r="K165" s="120"/>
    </row>
    <row r="166" spans="2:11">
      <c r="B166" s="119"/>
      <c r="C166" s="119"/>
      <c r="D166" s="129"/>
      <c r="E166" s="129"/>
      <c r="F166" s="129"/>
      <c r="G166" s="129"/>
      <c r="H166" s="129"/>
      <c r="I166" s="120"/>
      <c r="J166" s="120"/>
      <c r="K166" s="120"/>
    </row>
    <row r="167" spans="2:11">
      <c r="B167" s="119"/>
      <c r="C167" s="119"/>
      <c r="D167" s="129"/>
      <c r="E167" s="129"/>
      <c r="F167" s="129"/>
      <c r="G167" s="129"/>
      <c r="H167" s="129"/>
      <c r="I167" s="120"/>
      <c r="J167" s="120"/>
      <c r="K167" s="120"/>
    </row>
    <row r="168" spans="2:11">
      <c r="B168" s="119"/>
      <c r="C168" s="119"/>
      <c r="D168" s="129"/>
      <c r="E168" s="129"/>
      <c r="F168" s="129"/>
      <c r="G168" s="129"/>
      <c r="H168" s="129"/>
      <c r="I168" s="120"/>
      <c r="J168" s="120"/>
      <c r="K168" s="120"/>
    </row>
    <row r="169" spans="2:11">
      <c r="B169" s="119"/>
      <c r="C169" s="119"/>
      <c r="D169" s="129"/>
      <c r="E169" s="129"/>
      <c r="F169" s="129"/>
      <c r="G169" s="129"/>
      <c r="H169" s="129"/>
      <c r="I169" s="120"/>
      <c r="J169" s="120"/>
      <c r="K169" s="120"/>
    </row>
    <row r="170" spans="2:11">
      <c r="B170" s="119"/>
      <c r="C170" s="119"/>
      <c r="D170" s="129"/>
      <c r="E170" s="129"/>
      <c r="F170" s="129"/>
      <c r="G170" s="129"/>
      <c r="H170" s="129"/>
      <c r="I170" s="120"/>
      <c r="J170" s="120"/>
      <c r="K170" s="120"/>
    </row>
    <row r="171" spans="2:11">
      <c r="B171" s="119"/>
      <c r="C171" s="119"/>
      <c r="D171" s="129"/>
      <c r="E171" s="129"/>
      <c r="F171" s="129"/>
      <c r="G171" s="129"/>
      <c r="H171" s="129"/>
      <c r="I171" s="120"/>
      <c r="J171" s="120"/>
      <c r="K171" s="120"/>
    </row>
    <row r="172" spans="2:11">
      <c r="B172" s="119"/>
      <c r="C172" s="119"/>
      <c r="D172" s="129"/>
      <c r="E172" s="129"/>
      <c r="F172" s="129"/>
      <c r="G172" s="129"/>
      <c r="H172" s="129"/>
      <c r="I172" s="120"/>
      <c r="J172" s="120"/>
      <c r="K172" s="120"/>
    </row>
    <row r="173" spans="2:11">
      <c r="B173" s="119"/>
      <c r="C173" s="119"/>
      <c r="D173" s="129"/>
      <c r="E173" s="129"/>
      <c r="F173" s="129"/>
      <c r="G173" s="129"/>
      <c r="H173" s="129"/>
      <c r="I173" s="120"/>
      <c r="J173" s="120"/>
      <c r="K173" s="120"/>
    </row>
    <row r="174" spans="2:11">
      <c r="B174" s="119"/>
      <c r="C174" s="119"/>
      <c r="D174" s="129"/>
      <c r="E174" s="129"/>
      <c r="F174" s="129"/>
      <c r="G174" s="129"/>
      <c r="H174" s="129"/>
      <c r="I174" s="120"/>
      <c r="J174" s="120"/>
      <c r="K174" s="120"/>
    </row>
    <row r="175" spans="2:11">
      <c r="B175" s="119"/>
      <c r="C175" s="119"/>
      <c r="D175" s="129"/>
      <c r="E175" s="129"/>
      <c r="F175" s="129"/>
      <c r="G175" s="129"/>
      <c r="H175" s="129"/>
      <c r="I175" s="120"/>
      <c r="J175" s="120"/>
      <c r="K175" s="120"/>
    </row>
    <row r="176" spans="2:11">
      <c r="B176" s="119"/>
      <c r="C176" s="119"/>
      <c r="D176" s="129"/>
      <c r="E176" s="129"/>
      <c r="F176" s="129"/>
      <c r="G176" s="129"/>
      <c r="H176" s="129"/>
      <c r="I176" s="120"/>
      <c r="J176" s="120"/>
      <c r="K176" s="120"/>
    </row>
    <row r="177" spans="2:11">
      <c r="B177" s="119"/>
      <c r="C177" s="119"/>
      <c r="D177" s="129"/>
      <c r="E177" s="129"/>
      <c r="F177" s="129"/>
      <c r="G177" s="129"/>
      <c r="H177" s="129"/>
      <c r="I177" s="120"/>
      <c r="J177" s="120"/>
      <c r="K177" s="120"/>
    </row>
    <row r="178" spans="2:11">
      <c r="B178" s="119"/>
      <c r="C178" s="119"/>
      <c r="D178" s="129"/>
      <c r="E178" s="129"/>
      <c r="F178" s="129"/>
      <c r="G178" s="129"/>
      <c r="H178" s="129"/>
      <c r="I178" s="120"/>
      <c r="J178" s="120"/>
      <c r="K178" s="120"/>
    </row>
    <row r="179" spans="2:11">
      <c r="B179" s="119"/>
      <c r="C179" s="119"/>
      <c r="D179" s="129"/>
      <c r="E179" s="129"/>
      <c r="F179" s="129"/>
      <c r="G179" s="129"/>
      <c r="H179" s="129"/>
      <c r="I179" s="120"/>
      <c r="J179" s="120"/>
      <c r="K179" s="120"/>
    </row>
    <row r="180" spans="2:11">
      <c r="B180" s="119"/>
      <c r="C180" s="119"/>
      <c r="D180" s="129"/>
      <c r="E180" s="129"/>
      <c r="F180" s="129"/>
      <c r="G180" s="129"/>
      <c r="H180" s="129"/>
      <c r="I180" s="120"/>
      <c r="J180" s="120"/>
      <c r="K180" s="120"/>
    </row>
    <row r="181" spans="2:11">
      <c r="B181" s="119"/>
      <c r="C181" s="119"/>
      <c r="D181" s="129"/>
      <c r="E181" s="129"/>
      <c r="F181" s="129"/>
      <c r="G181" s="129"/>
      <c r="H181" s="129"/>
      <c r="I181" s="120"/>
      <c r="J181" s="120"/>
      <c r="K181" s="120"/>
    </row>
    <row r="182" spans="2:11">
      <c r="B182" s="119"/>
      <c r="C182" s="119"/>
      <c r="D182" s="129"/>
      <c r="E182" s="129"/>
      <c r="F182" s="129"/>
      <c r="G182" s="129"/>
      <c r="H182" s="129"/>
      <c r="I182" s="120"/>
      <c r="J182" s="120"/>
      <c r="K182" s="120"/>
    </row>
    <row r="183" spans="2:11">
      <c r="B183" s="119"/>
      <c r="C183" s="119"/>
      <c r="D183" s="129"/>
      <c r="E183" s="129"/>
      <c r="F183" s="129"/>
      <c r="G183" s="129"/>
      <c r="H183" s="129"/>
      <c r="I183" s="120"/>
      <c r="J183" s="120"/>
      <c r="K183" s="120"/>
    </row>
    <row r="184" spans="2:11">
      <c r="B184" s="119"/>
      <c r="C184" s="119"/>
      <c r="D184" s="129"/>
      <c r="E184" s="129"/>
      <c r="F184" s="129"/>
      <c r="G184" s="129"/>
      <c r="H184" s="129"/>
      <c r="I184" s="120"/>
      <c r="J184" s="120"/>
      <c r="K184" s="120"/>
    </row>
    <row r="185" spans="2:11">
      <c r="B185" s="119"/>
      <c r="C185" s="119"/>
      <c r="D185" s="129"/>
      <c r="E185" s="129"/>
      <c r="F185" s="129"/>
      <c r="G185" s="129"/>
      <c r="H185" s="129"/>
      <c r="I185" s="120"/>
      <c r="J185" s="120"/>
      <c r="K185" s="120"/>
    </row>
    <row r="186" spans="2:11">
      <c r="B186" s="119"/>
      <c r="C186" s="119"/>
      <c r="D186" s="129"/>
      <c r="E186" s="129"/>
      <c r="F186" s="129"/>
      <c r="G186" s="129"/>
      <c r="H186" s="129"/>
      <c r="I186" s="120"/>
      <c r="J186" s="120"/>
      <c r="K186" s="120"/>
    </row>
    <row r="187" spans="2:11">
      <c r="B187" s="119"/>
      <c r="C187" s="119"/>
      <c r="D187" s="129"/>
      <c r="E187" s="129"/>
      <c r="F187" s="129"/>
      <c r="G187" s="129"/>
      <c r="H187" s="129"/>
      <c r="I187" s="120"/>
      <c r="J187" s="120"/>
      <c r="K187" s="120"/>
    </row>
    <row r="188" spans="2:11">
      <c r="B188" s="119"/>
      <c r="C188" s="119"/>
      <c r="D188" s="129"/>
      <c r="E188" s="129"/>
      <c r="F188" s="129"/>
      <c r="G188" s="129"/>
      <c r="H188" s="129"/>
      <c r="I188" s="120"/>
      <c r="J188" s="120"/>
      <c r="K188" s="120"/>
    </row>
    <row r="189" spans="2:11">
      <c r="B189" s="119"/>
      <c r="C189" s="119"/>
      <c r="D189" s="129"/>
      <c r="E189" s="129"/>
      <c r="F189" s="129"/>
      <c r="G189" s="129"/>
      <c r="H189" s="129"/>
      <c r="I189" s="120"/>
      <c r="J189" s="120"/>
      <c r="K189" s="120"/>
    </row>
    <row r="190" spans="2:11">
      <c r="B190" s="119"/>
      <c r="C190" s="119"/>
      <c r="D190" s="129"/>
      <c r="E190" s="129"/>
      <c r="F190" s="129"/>
      <c r="G190" s="129"/>
      <c r="H190" s="129"/>
      <c r="I190" s="120"/>
      <c r="J190" s="120"/>
      <c r="K190" s="120"/>
    </row>
    <row r="191" spans="2:11">
      <c r="B191" s="119"/>
      <c r="C191" s="119"/>
      <c r="D191" s="129"/>
      <c r="E191" s="129"/>
      <c r="F191" s="129"/>
      <c r="G191" s="129"/>
      <c r="H191" s="129"/>
      <c r="I191" s="120"/>
      <c r="J191" s="120"/>
      <c r="K191" s="120"/>
    </row>
    <row r="192" spans="2:11">
      <c r="B192" s="119"/>
      <c r="C192" s="119"/>
      <c r="D192" s="129"/>
      <c r="E192" s="129"/>
      <c r="F192" s="129"/>
      <c r="G192" s="129"/>
      <c r="H192" s="129"/>
      <c r="I192" s="120"/>
      <c r="J192" s="120"/>
      <c r="K192" s="120"/>
    </row>
    <row r="193" spans="2:11">
      <c r="B193" s="119"/>
      <c r="C193" s="119"/>
      <c r="D193" s="129"/>
      <c r="E193" s="129"/>
      <c r="F193" s="129"/>
      <c r="G193" s="129"/>
      <c r="H193" s="129"/>
      <c r="I193" s="120"/>
      <c r="J193" s="120"/>
      <c r="K193" s="120"/>
    </row>
    <row r="194" spans="2:11">
      <c r="B194" s="119"/>
      <c r="C194" s="119"/>
      <c r="D194" s="129"/>
      <c r="E194" s="129"/>
      <c r="F194" s="129"/>
      <c r="G194" s="129"/>
      <c r="H194" s="129"/>
      <c r="I194" s="120"/>
      <c r="J194" s="120"/>
      <c r="K194" s="120"/>
    </row>
    <row r="195" spans="2:11">
      <c r="B195" s="119"/>
      <c r="C195" s="119"/>
      <c r="D195" s="129"/>
      <c r="E195" s="129"/>
      <c r="F195" s="129"/>
      <c r="G195" s="129"/>
      <c r="H195" s="129"/>
      <c r="I195" s="120"/>
      <c r="J195" s="120"/>
      <c r="K195" s="120"/>
    </row>
    <row r="196" spans="2:11">
      <c r="B196" s="119"/>
      <c r="C196" s="119"/>
      <c r="D196" s="129"/>
      <c r="E196" s="129"/>
      <c r="F196" s="129"/>
      <c r="G196" s="129"/>
      <c r="H196" s="129"/>
      <c r="I196" s="120"/>
      <c r="J196" s="120"/>
      <c r="K196" s="120"/>
    </row>
    <row r="197" spans="2:11">
      <c r="B197" s="119"/>
      <c r="C197" s="119"/>
      <c r="D197" s="129"/>
      <c r="E197" s="129"/>
      <c r="F197" s="129"/>
      <c r="G197" s="129"/>
      <c r="H197" s="129"/>
      <c r="I197" s="120"/>
      <c r="J197" s="120"/>
      <c r="K197" s="120"/>
    </row>
    <row r="198" spans="2:11">
      <c r="B198" s="119"/>
      <c r="C198" s="119"/>
      <c r="D198" s="129"/>
      <c r="E198" s="129"/>
      <c r="F198" s="129"/>
      <c r="G198" s="129"/>
      <c r="H198" s="129"/>
      <c r="I198" s="120"/>
      <c r="J198" s="120"/>
      <c r="K198" s="120"/>
    </row>
    <row r="199" spans="2:11">
      <c r="B199" s="119"/>
      <c r="C199" s="119"/>
      <c r="D199" s="129"/>
      <c r="E199" s="129"/>
      <c r="F199" s="129"/>
      <c r="G199" s="129"/>
      <c r="H199" s="129"/>
      <c r="I199" s="120"/>
      <c r="J199" s="120"/>
      <c r="K199" s="120"/>
    </row>
    <row r="200" spans="2:11">
      <c r="B200" s="119"/>
      <c r="C200" s="119"/>
      <c r="D200" s="129"/>
      <c r="E200" s="129"/>
      <c r="F200" s="129"/>
      <c r="G200" s="129"/>
      <c r="H200" s="129"/>
      <c r="I200" s="120"/>
      <c r="J200" s="120"/>
      <c r="K200" s="120"/>
    </row>
    <row r="201" spans="2:11">
      <c r="B201" s="119"/>
      <c r="C201" s="119"/>
      <c r="D201" s="129"/>
      <c r="E201" s="129"/>
      <c r="F201" s="129"/>
      <c r="G201" s="129"/>
      <c r="H201" s="129"/>
      <c r="I201" s="120"/>
      <c r="J201" s="120"/>
      <c r="K201" s="120"/>
    </row>
    <row r="202" spans="2:11">
      <c r="B202" s="119"/>
      <c r="C202" s="119"/>
      <c r="D202" s="129"/>
      <c r="E202" s="129"/>
      <c r="F202" s="129"/>
      <c r="G202" s="129"/>
      <c r="H202" s="129"/>
      <c r="I202" s="120"/>
      <c r="J202" s="120"/>
      <c r="K202" s="120"/>
    </row>
    <row r="203" spans="2:11">
      <c r="B203" s="119"/>
      <c r="C203" s="119"/>
      <c r="D203" s="129"/>
      <c r="E203" s="129"/>
      <c r="F203" s="129"/>
      <c r="G203" s="129"/>
      <c r="H203" s="129"/>
      <c r="I203" s="120"/>
      <c r="J203" s="120"/>
      <c r="K203" s="120"/>
    </row>
    <row r="204" spans="2:11">
      <c r="B204" s="119"/>
      <c r="C204" s="119"/>
      <c r="D204" s="129"/>
      <c r="E204" s="129"/>
      <c r="F204" s="129"/>
      <c r="G204" s="129"/>
      <c r="H204" s="129"/>
      <c r="I204" s="120"/>
      <c r="J204" s="120"/>
      <c r="K204" s="120"/>
    </row>
    <row r="205" spans="2:11">
      <c r="B205" s="119"/>
      <c r="C205" s="119"/>
      <c r="D205" s="129"/>
      <c r="E205" s="129"/>
      <c r="F205" s="129"/>
      <c r="G205" s="129"/>
      <c r="H205" s="129"/>
      <c r="I205" s="120"/>
      <c r="J205" s="120"/>
      <c r="K205" s="120"/>
    </row>
    <row r="206" spans="2:11">
      <c r="B206" s="119"/>
      <c r="C206" s="119"/>
      <c r="D206" s="129"/>
      <c r="E206" s="129"/>
      <c r="F206" s="129"/>
      <c r="G206" s="129"/>
      <c r="H206" s="129"/>
      <c r="I206" s="120"/>
      <c r="J206" s="120"/>
      <c r="K206" s="120"/>
    </row>
    <row r="207" spans="2:11">
      <c r="B207" s="119"/>
      <c r="C207" s="119"/>
      <c r="D207" s="129"/>
      <c r="E207" s="129"/>
      <c r="F207" s="129"/>
      <c r="G207" s="129"/>
      <c r="H207" s="129"/>
      <c r="I207" s="120"/>
      <c r="J207" s="120"/>
      <c r="K207" s="120"/>
    </row>
    <row r="208" spans="2:11">
      <c r="B208" s="119"/>
      <c r="C208" s="119"/>
      <c r="D208" s="129"/>
      <c r="E208" s="129"/>
      <c r="F208" s="129"/>
      <c r="G208" s="129"/>
      <c r="H208" s="129"/>
      <c r="I208" s="120"/>
      <c r="J208" s="120"/>
      <c r="K208" s="120"/>
    </row>
    <row r="209" spans="2:11">
      <c r="B209" s="119"/>
      <c r="C209" s="119"/>
      <c r="D209" s="129"/>
      <c r="E209" s="129"/>
      <c r="F209" s="129"/>
      <c r="G209" s="129"/>
      <c r="H209" s="129"/>
      <c r="I209" s="120"/>
      <c r="J209" s="120"/>
      <c r="K209" s="120"/>
    </row>
    <row r="210" spans="2:11">
      <c r="B210" s="119"/>
      <c r="C210" s="119"/>
      <c r="D210" s="129"/>
      <c r="E210" s="129"/>
      <c r="F210" s="129"/>
      <c r="G210" s="129"/>
      <c r="H210" s="129"/>
      <c r="I210" s="120"/>
      <c r="J210" s="120"/>
      <c r="K210" s="120"/>
    </row>
    <row r="211" spans="2:11">
      <c r="B211" s="119"/>
      <c r="C211" s="119"/>
      <c r="D211" s="129"/>
      <c r="E211" s="129"/>
      <c r="F211" s="129"/>
      <c r="G211" s="129"/>
      <c r="H211" s="129"/>
      <c r="I211" s="120"/>
      <c r="J211" s="120"/>
      <c r="K211" s="120"/>
    </row>
    <row r="212" spans="2:11">
      <c r="B212" s="119"/>
      <c r="C212" s="119"/>
      <c r="D212" s="129"/>
      <c r="E212" s="129"/>
      <c r="F212" s="129"/>
      <c r="G212" s="129"/>
      <c r="H212" s="129"/>
      <c r="I212" s="120"/>
      <c r="J212" s="120"/>
      <c r="K212" s="120"/>
    </row>
    <row r="213" spans="2:11">
      <c r="B213" s="119"/>
      <c r="C213" s="119"/>
      <c r="D213" s="129"/>
      <c r="E213" s="129"/>
      <c r="F213" s="129"/>
      <c r="G213" s="129"/>
      <c r="H213" s="129"/>
      <c r="I213" s="120"/>
      <c r="J213" s="120"/>
      <c r="K213" s="120"/>
    </row>
    <row r="214" spans="2:11">
      <c r="B214" s="119"/>
      <c r="C214" s="119"/>
      <c r="D214" s="129"/>
      <c r="E214" s="129"/>
      <c r="F214" s="129"/>
      <c r="G214" s="129"/>
      <c r="H214" s="129"/>
      <c r="I214" s="120"/>
      <c r="J214" s="120"/>
      <c r="K214" s="120"/>
    </row>
    <row r="215" spans="2:11">
      <c r="B215" s="119"/>
      <c r="C215" s="119"/>
      <c r="D215" s="129"/>
      <c r="E215" s="129"/>
      <c r="F215" s="129"/>
      <c r="G215" s="129"/>
      <c r="H215" s="129"/>
      <c r="I215" s="120"/>
      <c r="J215" s="120"/>
      <c r="K215" s="120"/>
    </row>
    <row r="216" spans="2:11">
      <c r="B216" s="119"/>
      <c r="C216" s="119"/>
      <c r="D216" s="129"/>
      <c r="E216" s="129"/>
      <c r="F216" s="129"/>
      <c r="G216" s="129"/>
      <c r="H216" s="129"/>
      <c r="I216" s="120"/>
      <c r="J216" s="120"/>
      <c r="K216" s="120"/>
    </row>
    <row r="217" spans="2:11">
      <c r="B217" s="119"/>
      <c r="C217" s="119"/>
      <c r="D217" s="129"/>
      <c r="E217" s="129"/>
      <c r="F217" s="129"/>
      <c r="G217" s="129"/>
      <c r="H217" s="129"/>
      <c r="I217" s="120"/>
      <c r="J217" s="120"/>
      <c r="K217" s="120"/>
    </row>
    <row r="218" spans="2:11">
      <c r="B218" s="119"/>
      <c r="C218" s="119"/>
      <c r="D218" s="129"/>
      <c r="E218" s="129"/>
      <c r="F218" s="129"/>
      <c r="G218" s="129"/>
      <c r="H218" s="129"/>
      <c r="I218" s="120"/>
      <c r="J218" s="120"/>
      <c r="K218" s="120"/>
    </row>
    <row r="219" spans="2:11">
      <c r="B219" s="119"/>
      <c r="C219" s="119"/>
      <c r="D219" s="129"/>
      <c r="E219" s="129"/>
      <c r="F219" s="129"/>
      <c r="G219" s="129"/>
      <c r="H219" s="129"/>
      <c r="I219" s="120"/>
      <c r="J219" s="120"/>
      <c r="K219" s="120"/>
    </row>
    <row r="220" spans="2:11">
      <c r="B220" s="119"/>
      <c r="C220" s="119"/>
      <c r="D220" s="129"/>
      <c r="E220" s="129"/>
      <c r="F220" s="129"/>
      <c r="G220" s="129"/>
      <c r="H220" s="129"/>
      <c r="I220" s="120"/>
      <c r="J220" s="120"/>
      <c r="K220" s="120"/>
    </row>
    <row r="221" spans="2:11">
      <c r="B221" s="119"/>
      <c r="C221" s="119"/>
      <c r="D221" s="129"/>
      <c r="E221" s="129"/>
      <c r="F221" s="129"/>
      <c r="G221" s="129"/>
      <c r="H221" s="129"/>
      <c r="I221" s="120"/>
      <c r="J221" s="120"/>
      <c r="K221" s="120"/>
    </row>
    <row r="222" spans="2:11">
      <c r="B222" s="119"/>
      <c r="C222" s="119"/>
      <c r="D222" s="129"/>
      <c r="E222" s="129"/>
      <c r="F222" s="129"/>
      <c r="G222" s="129"/>
      <c r="H222" s="129"/>
      <c r="I222" s="120"/>
      <c r="J222" s="120"/>
      <c r="K222" s="120"/>
    </row>
    <row r="223" spans="2:11">
      <c r="B223" s="119"/>
      <c r="C223" s="119"/>
      <c r="D223" s="129"/>
      <c r="E223" s="129"/>
      <c r="F223" s="129"/>
      <c r="G223" s="129"/>
      <c r="H223" s="129"/>
      <c r="I223" s="120"/>
      <c r="J223" s="120"/>
      <c r="K223" s="120"/>
    </row>
    <row r="224" spans="2:11">
      <c r="B224" s="119"/>
      <c r="C224" s="119"/>
      <c r="D224" s="129"/>
      <c r="E224" s="129"/>
      <c r="F224" s="129"/>
      <c r="G224" s="129"/>
      <c r="H224" s="129"/>
      <c r="I224" s="120"/>
      <c r="J224" s="120"/>
      <c r="K224" s="120"/>
    </row>
    <row r="225" spans="2:11">
      <c r="B225" s="119"/>
      <c r="C225" s="119"/>
      <c r="D225" s="129"/>
      <c r="E225" s="129"/>
      <c r="F225" s="129"/>
      <c r="G225" s="129"/>
      <c r="H225" s="129"/>
      <c r="I225" s="120"/>
      <c r="J225" s="120"/>
      <c r="K225" s="120"/>
    </row>
    <row r="226" spans="2:11">
      <c r="B226" s="119"/>
      <c r="C226" s="119"/>
      <c r="D226" s="129"/>
      <c r="E226" s="129"/>
      <c r="F226" s="129"/>
      <c r="G226" s="129"/>
      <c r="H226" s="129"/>
      <c r="I226" s="120"/>
      <c r="J226" s="120"/>
      <c r="K226" s="120"/>
    </row>
    <row r="227" spans="2:11">
      <c r="B227" s="119"/>
      <c r="C227" s="119"/>
      <c r="D227" s="129"/>
      <c r="E227" s="129"/>
      <c r="F227" s="129"/>
      <c r="G227" s="129"/>
      <c r="H227" s="129"/>
      <c r="I227" s="120"/>
      <c r="J227" s="120"/>
      <c r="K227" s="120"/>
    </row>
    <row r="228" spans="2:11">
      <c r="B228" s="119"/>
      <c r="C228" s="119"/>
      <c r="D228" s="129"/>
      <c r="E228" s="129"/>
      <c r="F228" s="129"/>
      <c r="G228" s="129"/>
      <c r="H228" s="129"/>
      <c r="I228" s="120"/>
      <c r="J228" s="120"/>
      <c r="K228" s="120"/>
    </row>
    <row r="229" spans="2:11">
      <c r="B229" s="119"/>
      <c r="C229" s="119"/>
      <c r="D229" s="129"/>
      <c r="E229" s="129"/>
      <c r="F229" s="129"/>
      <c r="G229" s="129"/>
      <c r="H229" s="129"/>
      <c r="I229" s="120"/>
      <c r="J229" s="120"/>
      <c r="K229" s="120"/>
    </row>
    <row r="230" spans="2:11">
      <c r="B230" s="119"/>
      <c r="C230" s="119"/>
      <c r="D230" s="129"/>
      <c r="E230" s="129"/>
      <c r="F230" s="129"/>
      <c r="G230" s="129"/>
      <c r="H230" s="129"/>
      <c r="I230" s="120"/>
      <c r="J230" s="120"/>
      <c r="K230" s="120"/>
    </row>
    <row r="231" spans="2:11">
      <c r="B231" s="119"/>
      <c r="C231" s="119"/>
      <c r="D231" s="129"/>
      <c r="E231" s="129"/>
      <c r="F231" s="129"/>
      <c r="G231" s="129"/>
      <c r="H231" s="129"/>
      <c r="I231" s="120"/>
      <c r="J231" s="120"/>
      <c r="K231" s="120"/>
    </row>
    <row r="232" spans="2:11">
      <c r="B232" s="119"/>
      <c r="C232" s="119"/>
      <c r="D232" s="129"/>
      <c r="E232" s="129"/>
      <c r="F232" s="129"/>
      <c r="G232" s="129"/>
      <c r="H232" s="129"/>
      <c r="I232" s="120"/>
      <c r="J232" s="120"/>
      <c r="K232" s="120"/>
    </row>
    <row r="233" spans="2:11">
      <c r="B233" s="119"/>
      <c r="C233" s="119"/>
      <c r="D233" s="129"/>
      <c r="E233" s="129"/>
      <c r="F233" s="129"/>
      <c r="G233" s="129"/>
      <c r="H233" s="129"/>
      <c r="I233" s="120"/>
      <c r="J233" s="120"/>
      <c r="K233" s="120"/>
    </row>
    <row r="234" spans="2:11">
      <c r="B234" s="119"/>
      <c r="C234" s="119"/>
      <c r="D234" s="129"/>
      <c r="E234" s="129"/>
      <c r="F234" s="129"/>
      <c r="G234" s="129"/>
      <c r="H234" s="129"/>
      <c r="I234" s="120"/>
      <c r="J234" s="120"/>
      <c r="K234" s="120"/>
    </row>
    <row r="235" spans="2:11">
      <c r="B235" s="119"/>
      <c r="C235" s="119"/>
      <c r="D235" s="129"/>
      <c r="E235" s="129"/>
      <c r="F235" s="129"/>
      <c r="G235" s="129"/>
      <c r="H235" s="129"/>
      <c r="I235" s="120"/>
      <c r="J235" s="120"/>
      <c r="K235" s="120"/>
    </row>
    <row r="236" spans="2:11">
      <c r="B236" s="119"/>
      <c r="C236" s="119"/>
      <c r="D236" s="129"/>
      <c r="E236" s="129"/>
      <c r="F236" s="129"/>
      <c r="G236" s="129"/>
      <c r="H236" s="129"/>
      <c r="I236" s="120"/>
      <c r="J236" s="120"/>
      <c r="K236" s="120"/>
    </row>
    <row r="237" spans="2:11">
      <c r="B237" s="119"/>
      <c r="C237" s="119"/>
      <c r="D237" s="129"/>
      <c r="E237" s="129"/>
      <c r="F237" s="129"/>
      <c r="G237" s="129"/>
      <c r="H237" s="129"/>
      <c r="I237" s="120"/>
      <c r="J237" s="120"/>
      <c r="K237" s="120"/>
    </row>
    <row r="238" spans="2:11">
      <c r="B238" s="119"/>
      <c r="C238" s="119"/>
      <c r="D238" s="129"/>
      <c r="E238" s="129"/>
      <c r="F238" s="129"/>
      <c r="G238" s="129"/>
      <c r="H238" s="129"/>
      <c r="I238" s="120"/>
      <c r="J238" s="120"/>
      <c r="K238" s="120"/>
    </row>
    <row r="239" spans="2:11">
      <c r="B239" s="119"/>
      <c r="C239" s="119"/>
      <c r="D239" s="129"/>
      <c r="E239" s="129"/>
      <c r="F239" s="129"/>
      <c r="G239" s="129"/>
      <c r="H239" s="129"/>
      <c r="I239" s="120"/>
      <c r="J239" s="120"/>
      <c r="K239" s="120"/>
    </row>
    <row r="240" spans="2:11">
      <c r="B240" s="119"/>
      <c r="C240" s="119"/>
      <c r="D240" s="129"/>
      <c r="E240" s="129"/>
      <c r="F240" s="129"/>
      <c r="G240" s="129"/>
      <c r="H240" s="129"/>
      <c r="I240" s="120"/>
      <c r="J240" s="120"/>
      <c r="K240" s="120"/>
    </row>
    <row r="241" spans="2:11">
      <c r="B241" s="119"/>
      <c r="C241" s="119"/>
      <c r="D241" s="129"/>
      <c r="E241" s="129"/>
      <c r="F241" s="129"/>
      <c r="G241" s="129"/>
      <c r="H241" s="129"/>
      <c r="I241" s="120"/>
      <c r="J241" s="120"/>
      <c r="K241" s="120"/>
    </row>
    <row r="242" spans="2:11">
      <c r="B242" s="119"/>
      <c r="C242" s="119"/>
      <c r="D242" s="129"/>
      <c r="E242" s="129"/>
      <c r="F242" s="129"/>
      <c r="G242" s="129"/>
      <c r="H242" s="129"/>
      <c r="I242" s="120"/>
      <c r="J242" s="120"/>
      <c r="K242" s="120"/>
    </row>
    <row r="243" spans="2:11">
      <c r="B243" s="119"/>
      <c r="C243" s="119"/>
      <c r="D243" s="129"/>
      <c r="E243" s="129"/>
      <c r="F243" s="129"/>
      <c r="G243" s="129"/>
      <c r="H243" s="129"/>
      <c r="I243" s="120"/>
      <c r="J243" s="120"/>
      <c r="K243" s="120"/>
    </row>
    <row r="244" spans="2:11">
      <c r="B244" s="119"/>
      <c r="C244" s="119"/>
      <c r="D244" s="129"/>
      <c r="E244" s="129"/>
      <c r="F244" s="129"/>
      <c r="G244" s="129"/>
      <c r="H244" s="129"/>
      <c r="I244" s="120"/>
      <c r="J244" s="120"/>
      <c r="K244" s="120"/>
    </row>
    <row r="245" spans="2:11">
      <c r="B245" s="119"/>
      <c r="C245" s="119"/>
      <c r="D245" s="129"/>
      <c r="E245" s="129"/>
      <c r="F245" s="129"/>
      <c r="G245" s="129"/>
      <c r="H245" s="129"/>
      <c r="I245" s="120"/>
      <c r="J245" s="120"/>
      <c r="K245" s="120"/>
    </row>
    <row r="246" spans="2:11">
      <c r="B246" s="119"/>
      <c r="C246" s="119"/>
      <c r="D246" s="129"/>
      <c r="E246" s="129"/>
      <c r="F246" s="129"/>
      <c r="G246" s="129"/>
      <c r="H246" s="129"/>
      <c r="I246" s="120"/>
      <c r="J246" s="120"/>
      <c r="K246" s="120"/>
    </row>
    <row r="247" spans="2:11">
      <c r="B247" s="119"/>
      <c r="C247" s="119"/>
      <c r="D247" s="129"/>
      <c r="E247" s="129"/>
      <c r="F247" s="129"/>
      <c r="G247" s="129"/>
      <c r="H247" s="129"/>
      <c r="I247" s="120"/>
      <c r="J247" s="120"/>
      <c r="K247" s="120"/>
    </row>
    <row r="248" spans="2:11">
      <c r="B248" s="119"/>
      <c r="C248" s="119"/>
      <c r="D248" s="129"/>
      <c r="E248" s="129"/>
      <c r="F248" s="129"/>
      <c r="G248" s="129"/>
      <c r="H248" s="129"/>
      <c r="I248" s="120"/>
      <c r="J248" s="120"/>
      <c r="K248" s="120"/>
    </row>
    <row r="249" spans="2:11">
      <c r="B249" s="119"/>
      <c r="C249" s="119"/>
      <c r="D249" s="129"/>
      <c r="E249" s="129"/>
      <c r="F249" s="129"/>
      <c r="G249" s="129"/>
      <c r="H249" s="129"/>
      <c r="I249" s="120"/>
      <c r="J249" s="120"/>
      <c r="K249" s="120"/>
    </row>
    <row r="250" spans="2:11">
      <c r="B250" s="119"/>
      <c r="C250" s="119"/>
      <c r="D250" s="129"/>
      <c r="E250" s="129"/>
      <c r="F250" s="129"/>
      <c r="G250" s="129"/>
      <c r="H250" s="129"/>
      <c r="I250" s="120"/>
      <c r="J250" s="120"/>
      <c r="K250" s="120"/>
    </row>
    <row r="251" spans="2:11">
      <c r="B251" s="119"/>
      <c r="C251" s="119"/>
      <c r="D251" s="129"/>
      <c r="E251" s="129"/>
      <c r="F251" s="129"/>
      <c r="G251" s="129"/>
      <c r="H251" s="129"/>
      <c r="I251" s="120"/>
      <c r="J251" s="120"/>
      <c r="K251" s="120"/>
    </row>
    <row r="252" spans="2:11">
      <c r="B252" s="119"/>
      <c r="C252" s="119"/>
      <c r="D252" s="129"/>
      <c r="E252" s="129"/>
      <c r="F252" s="129"/>
      <c r="G252" s="129"/>
      <c r="H252" s="129"/>
      <c r="I252" s="120"/>
      <c r="J252" s="120"/>
      <c r="K252" s="120"/>
    </row>
    <row r="253" spans="2:11">
      <c r="B253" s="119"/>
      <c r="C253" s="119"/>
      <c r="D253" s="129"/>
      <c r="E253" s="129"/>
      <c r="F253" s="129"/>
      <c r="G253" s="129"/>
      <c r="H253" s="129"/>
      <c r="I253" s="120"/>
      <c r="J253" s="120"/>
      <c r="K253" s="120"/>
    </row>
    <row r="254" spans="2:11">
      <c r="B254" s="119"/>
      <c r="C254" s="119"/>
      <c r="D254" s="129"/>
      <c r="E254" s="129"/>
      <c r="F254" s="129"/>
      <c r="G254" s="129"/>
      <c r="H254" s="129"/>
      <c r="I254" s="120"/>
      <c r="J254" s="120"/>
      <c r="K254" s="120"/>
    </row>
    <row r="255" spans="2:11">
      <c r="B255" s="119"/>
      <c r="C255" s="119"/>
      <c r="D255" s="129"/>
      <c r="E255" s="129"/>
      <c r="F255" s="129"/>
      <c r="G255" s="129"/>
      <c r="H255" s="129"/>
      <c r="I255" s="120"/>
      <c r="J255" s="120"/>
      <c r="K255" s="120"/>
    </row>
    <row r="256" spans="2:11">
      <c r="B256" s="119"/>
      <c r="C256" s="119"/>
      <c r="D256" s="129"/>
      <c r="E256" s="129"/>
      <c r="F256" s="129"/>
      <c r="G256" s="129"/>
      <c r="H256" s="129"/>
      <c r="I256" s="120"/>
      <c r="J256" s="120"/>
      <c r="K256" s="120"/>
    </row>
    <row r="257" spans="2:11">
      <c r="B257" s="119"/>
      <c r="C257" s="119"/>
      <c r="D257" s="129"/>
      <c r="E257" s="129"/>
      <c r="F257" s="129"/>
      <c r="G257" s="129"/>
      <c r="H257" s="129"/>
      <c r="I257" s="120"/>
      <c r="J257" s="120"/>
      <c r="K257" s="120"/>
    </row>
    <row r="258" spans="2:11">
      <c r="B258" s="119"/>
      <c r="C258" s="119"/>
      <c r="D258" s="129"/>
      <c r="E258" s="129"/>
      <c r="F258" s="129"/>
      <c r="G258" s="129"/>
      <c r="H258" s="129"/>
      <c r="I258" s="120"/>
      <c r="J258" s="120"/>
      <c r="K258" s="120"/>
    </row>
    <row r="259" spans="2:11">
      <c r="B259" s="119"/>
      <c r="C259" s="119"/>
      <c r="D259" s="129"/>
      <c r="E259" s="129"/>
      <c r="F259" s="129"/>
      <c r="G259" s="129"/>
      <c r="H259" s="129"/>
      <c r="I259" s="120"/>
      <c r="J259" s="120"/>
      <c r="K259" s="120"/>
    </row>
    <row r="260" spans="2:11">
      <c r="B260" s="119"/>
      <c r="C260" s="119"/>
      <c r="D260" s="129"/>
      <c r="E260" s="129"/>
      <c r="F260" s="129"/>
      <c r="G260" s="129"/>
      <c r="H260" s="129"/>
      <c r="I260" s="120"/>
      <c r="J260" s="120"/>
      <c r="K260" s="120"/>
    </row>
    <row r="261" spans="2:11">
      <c r="B261" s="119"/>
      <c r="C261" s="119"/>
      <c r="D261" s="129"/>
      <c r="E261" s="129"/>
      <c r="F261" s="129"/>
      <c r="G261" s="129"/>
      <c r="H261" s="129"/>
      <c r="I261" s="120"/>
      <c r="J261" s="120"/>
      <c r="K261" s="120"/>
    </row>
    <row r="262" spans="2:11">
      <c r="B262" s="119"/>
      <c r="C262" s="119"/>
      <c r="D262" s="129"/>
      <c r="E262" s="129"/>
      <c r="F262" s="129"/>
      <c r="G262" s="129"/>
      <c r="H262" s="129"/>
      <c r="I262" s="120"/>
      <c r="J262" s="120"/>
      <c r="K262" s="120"/>
    </row>
    <row r="263" spans="2:11">
      <c r="B263" s="119"/>
      <c r="C263" s="119"/>
      <c r="D263" s="129"/>
      <c r="E263" s="129"/>
      <c r="F263" s="129"/>
      <c r="G263" s="129"/>
      <c r="H263" s="129"/>
      <c r="I263" s="120"/>
      <c r="J263" s="120"/>
      <c r="K263" s="120"/>
    </row>
    <row r="264" spans="2:11">
      <c r="B264" s="119"/>
      <c r="C264" s="119"/>
      <c r="D264" s="129"/>
      <c r="E264" s="129"/>
      <c r="F264" s="129"/>
      <c r="G264" s="129"/>
      <c r="H264" s="129"/>
      <c r="I264" s="120"/>
      <c r="J264" s="120"/>
      <c r="K264" s="120"/>
    </row>
    <row r="265" spans="2:11">
      <c r="B265" s="119"/>
      <c r="C265" s="119"/>
      <c r="D265" s="129"/>
      <c r="E265" s="129"/>
      <c r="F265" s="129"/>
      <c r="G265" s="129"/>
      <c r="H265" s="129"/>
      <c r="I265" s="120"/>
      <c r="J265" s="120"/>
      <c r="K265" s="120"/>
    </row>
    <row r="266" spans="2:11">
      <c r="B266" s="119"/>
      <c r="C266" s="119"/>
      <c r="D266" s="129"/>
      <c r="E266" s="129"/>
      <c r="F266" s="129"/>
      <c r="G266" s="129"/>
      <c r="H266" s="129"/>
      <c r="I266" s="120"/>
      <c r="J266" s="120"/>
      <c r="K266" s="120"/>
    </row>
    <row r="267" spans="2:11">
      <c r="B267" s="119"/>
      <c r="C267" s="119"/>
      <c r="D267" s="129"/>
      <c r="E267" s="129"/>
      <c r="F267" s="129"/>
      <c r="G267" s="129"/>
      <c r="H267" s="129"/>
      <c r="I267" s="120"/>
      <c r="J267" s="120"/>
      <c r="K267" s="120"/>
    </row>
    <row r="268" spans="2:11">
      <c r="B268" s="119"/>
      <c r="C268" s="119"/>
      <c r="D268" s="129"/>
      <c r="E268" s="129"/>
      <c r="F268" s="129"/>
      <c r="G268" s="129"/>
      <c r="H268" s="129"/>
      <c r="I268" s="120"/>
      <c r="J268" s="120"/>
      <c r="K268" s="120"/>
    </row>
    <row r="269" spans="2:11">
      <c r="B269" s="119"/>
      <c r="C269" s="119"/>
      <c r="D269" s="129"/>
      <c r="E269" s="129"/>
      <c r="F269" s="129"/>
      <c r="G269" s="129"/>
      <c r="H269" s="129"/>
      <c r="I269" s="120"/>
      <c r="J269" s="120"/>
      <c r="K269" s="120"/>
    </row>
    <row r="270" spans="2:11">
      <c r="B270" s="119"/>
      <c r="C270" s="119"/>
      <c r="D270" s="129"/>
      <c r="E270" s="129"/>
      <c r="F270" s="129"/>
      <c r="G270" s="129"/>
      <c r="H270" s="129"/>
      <c r="I270" s="120"/>
      <c r="J270" s="120"/>
      <c r="K270" s="120"/>
    </row>
    <row r="271" spans="2:11">
      <c r="B271" s="119"/>
      <c r="C271" s="119"/>
      <c r="D271" s="129"/>
      <c r="E271" s="129"/>
      <c r="F271" s="129"/>
      <c r="G271" s="129"/>
      <c r="H271" s="129"/>
      <c r="I271" s="120"/>
      <c r="J271" s="120"/>
      <c r="K271" s="120"/>
    </row>
    <row r="272" spans="2:11">
      <c r="B272" s="119"/>
      <c r="C272" s="119"/>
      <c r="D272" s="129"/>
      <c r="E272" s="129"/>
      <c r="F272" s="129"/>
      <c r="G272" s="129"/>
      <c r="H272" s="129"/>
      <c r="I272" s="120"/>
      <c r="J272" s="120"/>
      <c r="K272" s="120"/>
    </row>
    <row r="273" spans="2:11">
      <c r="B273" s="119"/>
      <c r="C273" s="119"/>
      <c r="D273" s="129"/>
      <c r="E273" s="129"/>
      <c r="F273" s="129"/>
      <c r="G273" s="129"/>
      <c r="H273" s="129"/>
      <c r="I273" s="120"/>
      <c r="J273" s="120"/>
      <c r="K273" s="120"/>
    </row>
    <row r="274" spans="2:11">
      <c r="B274" s="119"/>
      <c r="C274" s="119"/>
      <c r="D274" s="129"/>
      <c r="E274" s="129"/>
      <c r="F274" s="129"/>
      <c r="G274" s="129"/>
      <c r="H274" s="129"/>
      <c r="I274" s="120"/>
      <c r="J274" s="120"/>
      <c r="K274" s="120"/>
    </row>
    <row r="275" spans="2:11">
      <c r="B275" s="119"/>
      <c r="C275" s="119"/>
      <c r="D275" s="129"/>
      <c r="E275" s="129"/>
      <c r="F275" s="129"/>
      <c r="G275" s="129"/>
      <c r="H275" s="129"/>
      <c r="I275" s="120"/>
      <c r="J275" s="120"/>
      <c r="K275" s="120"/>
    </row>
    <row r="276" spans="2:11">
      <c r="B276" s="119"/>
      <c r="C276" s="119"/>
      <c r="D276" s="129"/>
      <c r="E276" s="129"/>
      <c r="F276" s="129"/>
      <c r="G276" s="129"/>
      <c r="H276" s="129"/>
      <c r="I276" s="120"/>
      <c r="J276" s="120"/>
      <c r="K276" s="120"/>
    </row>
    <row r="277" spans="2:11">
      <c r="B277" s="119"/>
      <c r="C277" s="119"/>
      <c r="D277" s="129"/>
      <c r="E277" s="129"/>
      <c r="F277" s="129"/>
      <c r="G277" s="129"/>
      <c r="H277" s="129"/>
      <c r="I277" s="120"/>
      <c r="J277" s="120"/>
      <c r="K277" s="120"/>
    </row>
    <row r="278" spans="2:11">
      <c r="B278" s="119"/>
      <c r="C278" s="119"/>
      <c r="D278" s="129"/>
      <c r="E278" s="129"/>
      <c r="F278" s="129"/>
      <c r="G278" s="129"/>
      <c r="H278" s="129"/>
      <c r="I278" s="120"/>
      <c r="J278" s="120"/>
      <c r="K278" s="120"/>
    </row>
    <row r="279" spans="2:11">
      <c r="B279" s="119"/>
      <c r="C279" s="119"/>
      <c r="D279" s="129"/>
      <c r="E279" s="129"/>
      <c r="F279" s="129"/>
      <c r="G279" s="129"/>
      <c r="H279" s="129"/>
      <c r="I279" s="120"/>
      <c r="J279" s="120"/>
      <c r="K279" s="120"/>
    </row>
    <row r="280" spans="2:11">
      <c r="B280" s="119"/>
      <c r="C280" s="119"/>
      <c r="D280" s="129"/>
      <c r="E280" s="129"/>
      <c r="F280" s="129"/>
      <c r="G280" s="129"/>
      <c r="H280" s="129"/>
      <c r="I280" s="120"/>
      <c r="J280" s="120"/>
      <c r="K280" s="120"/>
    </row>
    <row r="281" spans="2:11">
      <c r="B281" s="119"/>
      <c r="C281" s="119"/>
      <c r="D281" s="129"/>
      <c r="E281" s="129"/>
      <c r="F281" s="129"/>
      <c r="G281" s="129"/>
      <c r="H281" s="129"/>
      <c r="I281" s="120"/>
      <c r="J281" s="120"/>
      <c r="K281" s="120"/>
    </row>
    <row r="282" spans="2:11">
      <c r="B282" s="119"/>
      <c r="C282" s="119"/>
      <c r="D282" s="129"/>
      <c r="E282" s="129"/>
      <c r="F282" s="129"/>
      <c r="G282" s="129"/>
      <c r="H282" s="129"/>
      <c r="I282" s="120"/>
      <c r="J282" s="120"/>
      <c r="K282" s="120"/>
    </row>
    <row r="283" spans="2:11">
      <c r="B283" s="119"/>
      <c r="C283" s="119"/>
      <c r="D283" s="129"/>
      <c r="E283" s="129"/>
      <c r="F283" s="129"/>
      <c r="G283" s="129"/>
      <c r="H283" s="129"/>
      <c r="I283" s="120"/>
      <c r="J283" s="120"/>
      <c r="K283" s="120"/>
    </row>
    <row r="284" spans="2:11">
      <c r="B284" s="119"/>
      <c r="C284" s="119"/>
      <c r="D284" s="129"/>
      <c r="E284" s="129"/>
      <c r="F284" s="129"/>
      <c r="G284" s="129"/>
      <c r="H284" s="129"/>
      <c r="I284" s="120"/>
      <c r="J284" s="120"/>
      <c r="K284" s="120"/>
    </row>
    <row r="285" spans="2:11">
      <c r="B285" s="119"/>
      <c r="C285" s="119"/>
      <c r="D285" s="129"/>
      <c r="E285" s="129"/>
      <c r="F285" s="129"/>
      <c r="G285" s="129"/>
      <c r="H285" s="129"/>
      <c r="I285" s="120"/>
      <c r="J285" s="120"/>
      <c r="K285" s="120"/>
    </row>
    <row r="286" spans="2:11">
      <c r="B286" s="119"/>
      <c r="C286" s="119"/>
      <c r="D286" s="129"/>
      <c r="E286" s="129"/>
      <c r="F286" s="129"/>
      <c r="G286" s="129"/>
      <c r="H286" s="129"/>
      <c r="I286" s="120"/>
      <c r="J286" s="120"/>
      <c r="K286" s="120"/>
    </row>
    <row r="287" spans="2:11">
      <c r="B287" s="119"/>
      <c r="C287" s="119"/>
      <c r="D287" s="129"/>
      <c r="E287" s="129"/>
      <c r="F287" s="129"/>
      <c r="G287" s="129"/>
      <c r="H287" s="129"/>
      <c r="I287" s="120"/>
      <c r="J287" s="120"/>
      <c r="K287" s="120"/>
    </row>
    <row r="288" spans="2:11">
      <c r="B288" s="119"/>
      <c r="C288" s="119"/>
      <c r="D288" s="129"/>
      <c r="E288" s="129"/>
      <c r="F288" s="129"/>
      <c r="G288" s="129"/>
      <c r="H288" s="129"/>
      <c r="I288" s="120"/>
      <c r="J288" s="120"/>
      <c r="K288" s="120"/>
    </row>
    <row r="289" spans="2:11">
      <c r="B289" s="119"/>
      <c r="C289" s="119"/>
      <c r="D289" s="129"/>
      <c r="E289" s="129"/>
      <c r="F289" s="129"/>
      <c r="G289" s="129"/>
      <c r="H289" s="129"/>
      <c r="I289" s="120"/>
      <c r="J289" s="120"/>
      <c r="K289" s="120"/>
    </row>
    <row r="290" spans="2:11">
      <c r="B290" s="119"/>
      <c r="C290" s="119"/>
      <c r="D290" s="129"/>
      <c r="E290" s="129"/>
      <c r="F290" s="129"/>
      <c r="G290" s="129"/>
      <c r="H290" s="129"/>
      <c r="I290" s="120"/>
      <c r="J290" s="120"/>
      <c r="K290" s="120"/>
    </row>
    <row r="291" spans="2:11">
      <c r="B291" s="119"/>
      <c r="C291" s="119"/>
      <c r="D291" s="129"/>
      <c r="E291" s="129"/>
      <c r="F291" s="129"/>
      <c r="G291" s="129"/>
      <c r="H291" s="129"/>
      <c r="I291" s="120"/>
      <c r="J291" s="120"/>
      <c r="K291" s="120"/>
    </row>
    <row r="292" spans="2:11">
      <c r="B292" s="119"/>
      <c r="C292" s="119"/>
      <c r="D292" s="129"/>
      <c r="E292" s="129"/>
      <c r="F292" s="129"/>
      <c r="G292" s="129"/>
      <c r="H292" s="129"/>
      <c r="I292" s="120"/>
      <c r="J292" s="120"/>
      <c r="K292" s="120"/>
    </row>
    <row r="293" spans="2:11">
      <c r="B293" s="119"/>
      <c r="C293" s="119"/>
      <c r="D293" s="129"/>
      <c r="E293" s="129"/>
      <c r="F293" s="129"/>
      <c r="G293" s="129"/>
      <c r="H293" s="129"/>
      <c r="I293" s="120"/>
      <c r="J293" s="120"/>
      <c r="K293" s="120"/>
    </row>
    <row r="294" spans="2:11">
      <c r="B294" s="119"/>
      <c r="C294" s="119"/>
      <c r="D294" s="129"/>
      <c r="E294" s="129"/>
      <c r="F294" s="129"/>
      <c r="G294" s="129"/>
      <c r="H294" s="129"/>
      <c r="I294" s="120"/>
      <c r="J294" s="120"/>
      <c r="K294" s="120"/>
    </row>
    <row r="295" spans="2:11">
      <c r="B295" s="119"/>
      <c r="C295" s="119"/>
      <c r="D295" s="129"/>
      <c r="E295" s="129"/>
      <c r="F295" s="129"/>
      <c r="G295" s="129"/>
      <c r="H295" s="129"/>
      <c r="I295" s="120"/>
      <c r="J295" s="120"/>
      <c r="K295" s="120"/>
    </row>
    <row r="296" spans="2:11">
      <c r="B296" s="119"/>
      <c r="C296" s="119"/>
      <c r="D296" s="129"/>
      <c r="E296" s="129"/>
      <c r="F296" s="129"/>
      <c r="G296" s="129"/>
      <c r="H296" s="129"/>
      <c r="I296" s="120"/>
      <c r="J296" s="120"/>
      <c r="K296" s="120"/>
    </row>
    <row r="297" spans="2:11">
      <c r="B297" s="119"/>
      <c r="C297" s="119"/>
      <c r="D297" s="129"/>
      <c r="E297" s="129"/>
      <c r="F297" s="129"/>
      <c r="G297" s="129"/>
      <c r="H297" s="129"/>
      <c r="I297" s="120"/>
      <c r="J297" s="120"/>
      <c r="K297" s="120"/>
    </row>
    <row r="298" spans="2:11">
      <c r="B298" s="119"/>
      <c r="C298" s="119"/>
      <c r="D298" s="129"/>
      <c r="E298" s="129"/>
      <c r="F298" s="129"/>
      <c r="G298" s="129"/>
      <c r="H298" s="129"/>
      <c r="I298" s="120"/>
      <c r="J298" s="120"/>
      <c r="K298" s="120"/>
    </row>
    <row r="299" spans="2:11">
      <c r="B299" s="119"/>
      <c r="C299" s="119"/>
      <c r="D299" s="129"/>
      <c r="E299" s="129"/>
      <c r="F299" s="129"/>
      <c r="G299" s="129"/>
      <c r="H299" s="129"/>
      <c r="I299" s="120"/>
      <c r="J299" s="120"/>
      <c r="K299" s="120"/>
    </row>
    <row r="300" spans="2:11">
      <c r="B300" s="119"/>
      <c r="C300" s="119"/>
      <c r="D300" s="129"/>
      <c r="E300" s="129"/>
      <c r="F300" s="129"/>
      <c r="G300" s="129"/>
      <c r="H300" s="129"/>
      <c r="I300" s="120"/>
      <c r="J300" s="120"/>
      <c r="K300" s="120"/>
    </row>
    <row r="301" spans="2:11">
      <c r="B301" s="119"/>
      <c r="C301" s="119"/>
      <c r="D301" s="129"/>
      <c r="E301" s="129"/>
      <c r="F301" s="129"/>
      <c r="G301" s="129"/>
      <c r="H301" s="129"/>
      <c r="I301" s="120"/>
      <c r="J301" s="120"/>
      <c r="K301" s="120"/>
    </row>
    <row r="302" spans="2:11">
      <c r="B302" s="119"/>
      <c r="C302" s="119"/>
      <c r="D302" s="129"/>
      <c r="E302" s="129"/>
      <c r="F302" s="129"/>
      <c r="G302" s="129"/>
      <c r="H302" s="129"/>
      <c r="I302" s="120"/>
      <c r="J302" s="120"/>
      <c r="K302" s="120"/>
    </row>
    <row r="303" spans="2:11">
      <c r="B303" s="119"/>
      <c r="C303" s="119"/>
      <c r="D303" s="129"/>
      <c r="E303" s="129"/>
      <c r="F303" s="129"/>
      <c r="G303" s="129"/>
      <c r="H303" s="129"/>
      <c r="I303" s="120"/>
      <c r="J303" s="120"/>
      <c r="K303" s="120"/>
    </row>
    <row r="304" spans="2:11">
      <c r="B304" s="119"/>
      <c r="C304" s="119"/>
      <c r="D304" s="129"/>
      <c r="E304" s="129"/>
      <c r="F304" s="129"/>
      <c r="G304" s="129"/>
      <c r="H304" s="129"/>
      <c r="I304" s="120"/>
      <c r="J304" s="120"/>
      <c r="K304" s="120"/>
    </row>
    <row r="305" spans="2:11">
      <c r="B305" s="119"/>
      <c r="C305" s="119"/>
      <c r="D305" s="129"/>
      <c r="E305" s="129"/>
      <c r="F305" s="129"/>
      <c r="G305" s="129"/>
      <c r="H305" s="129"/>
      <c r="I305" s="120"/>
      <c r="J305" s="120"/>
      <c r="K305" s="120"/>
    </row>
    <row r="306" spans="2:11">
      <c r="B306" s="119"/>
      <c r="C306" s="119"/>
      <c r="D306" s="129"/>
      <c r="E306" s="129"/>
      <c r="F306" s="129"/>
      <c r="G306" s="129"/>
      <c r="H306" s="129"/>
      <c r="I306" s="120"/>
      <c r="J306" s="120"/>
      <c r="K306" s="120"/>
    </row>
    <row r="307" spans="2:11">
      <c r="B307" s="119"/>
      <c r="C307" s="119"/>
      <c r="D307" s="129"/>
      <c r="E307" s="129"/>
      <c r="F307" s="129"/>
      <c r="G307" s="129"/>
      <c r="H307" s="129"/>
      <c r="I307" s="120"/>
      <c r="J307" s="120"/>
      <c r="K307" s="120"/>
    </row>
    <row r="308" spans="2:11">
      <c r="B308" s="119"/>
      <c r="C308" s="119"/>
      <c r="D308" s="129"/>
      <c r="E308" s="129"/>
      <c r="F308" s="129"/>
      <c r="G308" s="129"/>
      <c r="H308" s="129"/>
      <c r="I308" s="120"/>
      <c r="J308" s="120"/>
      <c r="K308" s="120"/>
    </row>
    <row r="309" spans="2:11">
      <c r="B309" s="119"/>
      <c r="C309" s="119"/>
      <c r="D309" s="129"/>
      <c r="E309" s="129"/>
      <c r="F309" s="129"/>
      <c r="G309" s="129"/>
      <c r="H309" s="129"/>
      <c r="I309" s="120"/>
      <c r="J309" s="120"/>
      <c r="K309" s="120"/>
    </row>
    <row r="310" spans="2:11">
      <c r="B310" s="119"/>
      <c r="C310" s="119"/>
      <c r="D310" s="129"/>
      <c r="E310" s="129"/>
      <c r="F310" s="129"/>
      <c r="G310" s="129"/>
      <c r="H310" s="129"/>
      <c r="I310" s="120"/>
      <c r="J310" s="120"/>
      <c r="K310" s="120"/>
    </row>
    <row r="311" spans="2:11">
      <c r="B311" s="119"/>
      <c r="C311" s="119"/>
      <c r="D311" s="129"/>
      <c r="E311" s="129"/>
      <c r="F311" s="129"/>
      <c r="G311" s="129"/>
      <c r="H311" s="129"/>
      <c r="I311" s="120"/>
      <c r="J311" s="120"/>
      <c r="K311" s="120"/>
    </row>
    <row r="312" spans="2:11">
      <c r="B312" s="119"/>
      <c r="C312" s="119"/>
      <c r="D312" s="129"/>
      <c r="E312" s="129"/>
      <c r="F312" s="129"/>
      <c r="G312" s="129"/>
      <c r="H312" s="129"/>
      <c r="I312" s="120"/>
      <c r="J312" s="120"/>
      <c r="K312" s="12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2.28515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8802</v>
      </c>
    </row>
    <row r="6" spans="2:15" ht="26.25" customHeight="1">
      <c r="B6" s="157" t="s">
        <v>181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5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31" t="s">
        <v>3317</v>
      </c>
      <c r="C10" s="91"/>
      <c r="D10" s="91"/>
      <c r="E10" s="91"/>
      <c r="F10" s="91"/>
      <c r="G10" s="91"/>
      <c r="H10" s="91"/>
      <c r="I10" s="132">
        <f>I11</f>
        <v>-451.46953503200012</v>
      </c>
      <c r="J10" s="133">
        <f>IFERROR(I10/$I$10,0)</f>
        <v>1</v>
      </c>
      <c r="K10" s="81">
        <f>I10/'סכום נכסי הקרן'!$C$42</f>
        <v>-7.8722142146517318E-5</v>
      </c>
      <c r="O10" s="1"/>
    </row>
    <row r="11" spans="2:15" ht="21" customHeight="1">
      <c r="B11" s="143" t="s">
        <v>201</v>
      </c>
      <c r="C11" s="143"/>
      <c r="D11" s="143"/>
      <c r="E11" s="143"/>
      <c r="F11" s="143"/>
      <c r="G11" s="143"/>
      <c r="H11" s="144"/>
      <c r="I11" s="83">
        <f>I13+I12</f>
        <v>-451.46953503200012</v>
      </c>
      <c r="J11" s="133">
        <f t="shared" ref="J11:J13" si="0">IFERROR(I11/$I$10,0)</f>
        <v>1</v>
      </c>
      <c r="K11" s="81">
        <f>I11/'סכום נכסי הקרן'!$C$42</f>
        <v>-7.8722142146517318E-5</v>
      </c>
    </row>
    <row r="12" spans="2:15">
      <c r="B12" s="145" t="s">
        <v>526</v>
      </c>
      <c r="C12" s="145" t="s">
        <v>527</v>
      </c>
      <c r="D12" s="145" t="s">
        <v>529</v>
      </c>
      <c r="E12" s="145"/>
      <c r="F12" s="146">
        <v>0</v>
      </c>
      <c r="G12" s="145" t="s">
        <v>134</v>
      </c>
      <c r="H12" s="146">
        <v>0</v>
      </c>
      <c r="I12" s="147">
        <v>-266.59740019600008</v>
      </c>
      <c r="J12" s="148">
        <f t="shared" si="0"/>
        <v>0.59051027701593128</v>
      </c>
      <c r="K12" s="81">
        <f>I12/'סכום נכסי הקרן'!$C$42</f>
        <v>-4.6486233966227457E-5</v>
      </c>
    </row>
    <row r="13" spans="2:15">
      <c r="B13" s="145" t="s">
        <v>1287</v>
      </c>
      <c r="C13" s="145" t="s">
        <v>1288</v>
      </c>
      <c r="D13" s="145" t="s">
        <v>529</v>
      </c>
      <c r="E13" s="145"/>
      <c r="F13" s="146">
        <v>0</v>
      </c>
      <c r="G13" s="145" t="s">
        <v>134</v>
      </c>
      <c r="H13" s="146">
        <v>0</v>
      </c>
      <c r="I13" s="149">
        <v>-184.87213483600004</v>
      </c>
      <c r="J13" s="148">
        <f t="shared" si="0"/>
        <v>0.40948972298406872</v>
      </c>
      <c r="K13" s="81">
        <f>I13/'סכום נכסי הקרן'!$C$42</f>
        <v>-3.2235908180289854E-5</v>
      </c>
    </row>
    <row r="14" spans="2:15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19"/>
      <c r="C110" s="120"/>
      <c r="D110" s="129"/>
      <c r="E110" s="129"/>
      <c r="F110" s="129"/>
      <c r="G110" s="129"/>
      <c r="H110" s="129"/>
      <c r="I110" s="120"/>
      <c r="J110" s="120"/>
      <c r="K110" s="120"/>
    </row>
    <row r="111" spans="2:11">
      <c r="B111" s="119"/>
      <c r="C111" s="120"/>
      <c r="D111" s="129"/>
      <c r="E111" s="129"/>
      <c r="F111" s="129"/>
      <c r="G111" s="129"/>
      <c r="H111" s="129"/>
      <c r="I111" s="120"/>
      <c r="J111" s="120"/>
      <c r="K111" s="120"/>
    </row>
    <row r="112" spans="2:11">
      <c r="B112" s="119"/>
      <c r="C112" s="120"/>
      <c r="D112" s="129"/>
      <c r="E112" s="129"/>
      <c r="F112" s="129"/>
      <c r="G112" s="129"/>
      <c r="H112" s="129"/>
      <c r="I112" s="120"/>
      <c r="J112" s="120"/>
      <c r="K112" s="120"/>
    </row>
    <row r="113" spans="2:11">
      <c r="B113" s="119"/>
      <c r="C113" s="120"/>
      <c r="D113" s="129"/>
      <c r="E113" s="129"/>
      <c r="F113" s="129"/>
      <c r="G113" s="129"/>
      <c r="H113" s="129"/>
      <c r="I113" s="120"/>
      <c r="J113" s="120"/>
      <c r="K113" s="120"/>
    </row>
    <row r="114" spans="2:11">
      <c r="B114" s="119"/>
      <c r="C114" s="120"/>
      <c r="D114" s="129"/>
      <c r="E114" s="129"/>
      <c r="F114" s="129"/>
      <c r="G114" s="129"/>
      <c r="H114" s="129"/>
      <c r="I114" s="120"/>
      <c r="J114" s="120"/>
      <c r="K114" s="120"/>
    </row>
    <row r="115" spans="2:11">
      <c r="B115" s="119"/>
      <c r="C115" s="120"/>
      <c r="D115" s="129"/>
      <c r="E115" s="129"/>
      <c r="F115" s="129"/>
      <c r="G115" s="129"/>
      <c r="H115" s="129"/>
      <c r="I115" s="120"/>
      <c r="J115" s="120"/>
      <c r="K115" s="120"/>
    </row>
    <row r="116" spans="2:11">
      <c r="B116" s="119"/>
      <c r="C116" s="120"/>
      <c r="D116" s="129"/>
      <c r="E116" s="129"/>
      <c r="F116" s="129"/>
      <c r="G116" s="129"/>
      <c r="H116" s="129"/>
      <c r="I116" s="120"/>
      <c r="J116" s="120"/>
      <c r="K116" s="120"/>
    </row>
    <row r="117" spans="2:11">
      <c r="B117" s="119"/>
      <c r="C117" s="120"/>
      <c r="D117" s="129"/>
      <c r="E117" s="129"/>
      <c r="F117" s="129"/>
      <c r="G117" s="129"/>
      <c r="H117" s="129"/>
      <c r="I117" s="120"/>
      <c r="J117" s="120"/>
      <c r="K117" s="120"/>
    </row>
    <row r="118" spans="2:11">
      <c r="B118" s="119"/>
      <c r="C118" s="120"/>
      <c r="D118" s="129"/>
      <c r="E118" s="129"/>
      <c r="F118" s="129"/>
      <c r="G118" s="129"/>
      <c r="H118" s="129"/>
      <c r="I118" s="120"/>
      <c r="J118" s="120"/>
      <c r="K118" s="120"/>
    </row>
    <row r="119" spans="2:11">
      <c r="B119" s="119"/>
      <c r="C119" s="120"/>
      <c r="D119" s="129"/>
      <c r="E119" s="129"/>
      <c r="F119" s="129"/>
      <c r="G119" s="129"/>
      <c r="H119" s="129"/>
      <c r="I119" s="120"/>
      <c r="J119" s="120"/>
      <c r="K119" s="120"/>
    </row>
    <row r="120" spans="2:11">
      <c r="B120" s="119"/>
      <c r="C120" s="120"/>
      <c r="D120" s="129"/>
      <c r="E120" s="129"/>
      <c r="F120" s="129"/>
      <c r="G120" s="129"/>
      <c r="H120" s="129"/>
      <c r="I120" s="120"/>
      <c r="J120" s="120"/>
      <c r="K120" s="120"/>
    </row>
    <row r="121" spans="2:11">
      <c r="B121" s="119"/>
      <c r="C121" s="120"/>
      <c r="D121" s="129"/>
      <c r="E121" s="129"/>
      <c r="F121" s="129"/>
      <c r="G121" s="129"/>
      <c r="H121" s="129"/>
      <c r="I121" s="120"/>
      <c r="J121" s="120"/>
      <c r="K121" s="120"/>
    </row>
    <row r="122" spans="2:11">
      <c r="B122" s="119"/>
      <c r="C122" s="120"/>
      <c r="D122" s="129"/>
      <c r="E122" s="129"/>
      <c r="F122" s="129"/>
      <c r="G122" s="129"/>
      <c r="H122" s="129"/>
      <c r="I122" s="120"/>
      <c r="J122" s="120"/>
      <c r="K122" s="120"/>
    </row>
    <row r="123" spans="2:11">
      <c r="B123" s="119"/>
      <c r="C123" s="120"/>
      <c r="D123" s="129"/>
      <c r="E123" s="129"/>
      <c r="F123" s="129"/>
      <c r="G123" s="129"/>
      <c r="H123" s="129"/>
      <c r="I123" s="120"/>
      <c r="J123" s="120"/>
      <c r="K123" s="120"/>
    </row>
    <row r="124" spans="2:11">
      <c r="B124" s="119"/>
      <c r="C124" s="120"/>
      <c r="D124" s="129"/>
      <c r="E124" s="129"/>
      <c r="F124" s="129"/>
      <c r="G124" s="129"/>
      <c r="H124" s="129"/>
      <c r="I124" s="120"/>
      <c r="J124" s="120"/>
      <c r="K124" s="120"/>
    </row>
    <row r="125" spans="2:11">
      <c r="B125" s="119"/>
      <c r="C125" s="120"/>
      <c r="D125" s="129"/>
      <c r="E125" s="129"/>
      <c r="F125" s="129"/>
      <c r="G125" s="129"/>
      <c r="H125" s="129"/>
      <c r="I125" s="120"/>
      <c r="J125" s="120"/>
      <c r="K125" s="120"/>
    </row>
    <row r="126" spans="2:11">
      <c r="B126" s="119"/>
      <c r="C126" s="120"/>
      <c r="D126" s="129"/>
      <c r="E126" s="129"/>
      <c r="F126" s="129"/>
      <c r="G126" s="129"/>
      <c r="H126" s="129"/>
      <c r="I126" s="120"/>
      <c r="J126" s="120"/>
      <c r="K126" s="120"/>
    </row>
    <row r="127" spans="2:11">
      <c r="B127" s="119"/>
      <c r="C127" s="120"/>
      <c r="D127" s="129"/>
      <c r="E127" s="129"/>
      <c r="F127" s="129"/>
      <c r="G127" s="129"/>
      <c r="H127" s="129"/>
      <c r="I127" s="120"/>
      <c r="J127" s="120"/>
      <c r="K127" s="120"/>
    </row>
    <row r="128" spans="2:11">
      <c r="B128" s="119"/>
      <c r="C128" s="120"/>
      <c r="D128" s="129"/>
      <c r="E128" s="129"/>
      <c r="F128" s="129"/>
      <c r="G128" s="129"/>
      <c r="H128" s="129"/>
      <c r="I128" s="120"/>
      <c r="J128" s="120"/>
      <c r="K128" s="120"/>
    </row>
    <row r="129" spans="2:11">
      <c r="B129" s="119"/>
      <c r="C129" s="120"/>
      <c r="D129" s="129"/>
      <c r="E129" s="129"/>
      <c r="F129" s="129"/>
      <c r="G129" s="129"/>
      <c r="H129" s="129"/>
      <c r="I129" s="120"/>
      <c r="J129" s="120"/>
      <c r="K129" s="120"/>
    </row>
    <row r="130" spans="2:11">
      <c r="B130" s="119"/>
      <c r="C130" s="120"/>
      <c r="D130" s="129"/>
      <c r="E130" s="129"/>
      <c r="F130" s="129"/>
      <c r="G130" s="129"/>
      <c r="H130" s="129"/>
      <c r="I130" s="120"/>
      <c r="J130" s="120"/>
      <c r="K130" s="120"/>
    </row>
    <row r="131" spans="2:11">
      <c r="B131" s="119"/>
      <c r="C131" s="120"/>
      <c r="D131" s="129"/>
      <c r="E131" s="129"/>
      <c r="F131" s="129"/>
      <c r="G131" s="129"/>
      <c r="H131" s="129"/>
      <c r="I131" s="120"/>
      <c r="J131" s="120"/>
      <c r="K131" s="120"/>
    </row>
    <row r="132" spans="2:11">
      <c r="B132" s="119"/>
      <c r="C132" s="120"/>
      <c r="D132" s="129"/>
      <c r="E132" s="129"/>
      <c r="F132" s="129"/>
      <c r="G132" s="129"/>
      <c r="H132" s="129"/>
      <c r="I132" s="120"/>
      <c r="J132" s="120"/>
      <c r="K132" s="120"/>
    </row>
    <row r="133" spans="2:11">
      <c r="B133" s="119"/>
      <c r="C133" s="120"/>
      <c r="D133" s="129"/>
      <c r="E133" s="129"/>
      <c r="F133" s="129"/>
      <c r="G133" s="129"/>
      <c r="H133" s="129"/>
      <c r="I133" s="120"/>
      <c r="J133" s="120"/>
      <c r="K133" s="120"/>
    </row>
    <row r="134" spans="2:11">
      <c r="B134" s="119"/>
      <c r="C134" s="120"/>
      <c r="D134" s="129"/>
      <c r="E134" s="129"/>
      <c r="F134" s="129"/>
      <c r="G134" s="129"/>
      <c r="H134" s="129"/>
      <c r="I134" s="120"/>
      <c r="J134" s="120"/>
      <c r="K134" s="120"/>
    </row>
    <row r="135" spans="2:11">
      <c r="B135" s="119"/>
      <c r="C135" s="120"/>
      <c r="D135" s="129"/>
      <c r="E135" s="129"/>
      <c r="F135" s="129"/>
      <c r="G135" s="129"/>
      <c r="H135" s="129"/>
      <c r="I135" s="120"/>
      <c r="J135" s="120"/>
      <c r="K135" s="120"/>
    </row>
    <row r="136" spans="2:11">
      <c r="B136" s="119"/>
      <c r="C136" s="120"/>
      <c r="D136" s="129"/>
      <c r="E136" s="129"/>
      <c r="F136" s="129"/>
      <c r="G136" s="129"/>
      <c r="H136" s="129"/>
      <c r="I136" s="120"/>
      <c r="J136" s="120"/>
      <c r="K136" s="120"/>
    </row>
    <row r="137" spans="2:11">
      <c r="B137" s="119"/>
      <c r="C137" s="120"/>
      <c r="D137" s="129"/>
      <c r="E137" s="129"/>
      <c r="F137" s="129"/>
      <c r="G137" s="129"/>
      <c r="H137" s="129"/>
      <c r="I137" s="120"/>
      <c r="J137" s="120"/>
      <c r="K137" s="120"/>
    </row>
    <row r="138" spans="2:11">
      <c r="B138" s="119"/>
      <c r="C138" s="120"/>
      <c r="D138" s="129"/>
      <c r="E138" s="129"/>
      <c r="F138" s="129"/>
      <c r="G138" s="129"/>
      <c r="H138" s="129"/>
      <c r="I138" s="120"/>
      <c r="J138" s="120"/>
      <c r="K138" s="120"/>
    </row>
    <row r="139" spans="2:11">
      <c r="B139" s="119"/>
      <c r="C139" s="120"/>
      <c r="D139" s="129"/>
      <c r="E139" s="129"/>
      <c r="F139" s="129"/>
      <c r="G139" s="129"/>
      <c r="H139" s="129"/>
      <c r="I139" s="120"/>
      <c r="J139" s="120"/>
      <c r="K139" s="120"/>
    </row>
    <row r="140" spans="2:11">
      <c r="B140" s="119"/>
      <c r="C140" s="120"/>
      <c r="D140" s="129"/>
      <c r="E140" s="129"/>
      <c r="F140" s="129"/>
      <c r="G140" s="129"/>
      <c r="H140" s="129"/>
      <c r="I140" s="120"/>
      <c r="J140" s="120"/>
      <c r="K140" s="120"/>
    </row>
    <row r="141" spans="2:11">
      <c r="B141" s="119"/>
      <c r="C141" s="120"/>
      <c r="D141" s="129"/>
      <c r="E141" s="129"/>
      <c r="F141" s="129"/>
      <c r="G141" s="129"/>
      <c r="H141" s="129"/>
      <c r="I141" s="120"/>
      <c r="J141" s="120"/>
      <c r="K141" s="120"/>
    </row>
    <row r="142" spans="2:11">
      <c r="B142" s="119"/>
      <c r="C142" s="120"/>
      <c r="D142" s="129"/>
      <c r="E142" s="129"/>
      <c r="F142" s="129"/>
      <c r="G142" s="129"/>
      <c r="H142" s="129"/>
      <c r="I142" s="120"/>
      <c r="J142" s="120"/>
      <c r="K142" s="120"/>
    </row>
    <row r="143" spans="2:11">
      <c r="B143" s="119"/>
      <c r="C143" s="120"/>
      <c r="D143" s="129"/>
      <c r="E143" s="129"/>
      <c r="F143" s="129"/>
      <c r="G143" s="129"/>
      <c r="H143" s="129"/>
      <c r="I143" s="120"/>
      <c r="J143" s="120"/>
      <c r="K143" s="120"/>
    </row>
    <row r="144" spans="2:11">
      <c r="B144" s="119"/>
      <c r="C144" s="120"/>
      <c r="D144" s="129"/>
      <c r="E144" s="129"/>
      <c r="F144" s="129"/>
      <c r="G144" s="129"/>
      <c r="H144" s="129"/>
      <c r="I144" s="120"/>
      <c r="J144" s="120"/>
      <c r="K144" s="120"/>
    </row>
    <row r="145" spans="2:11">
      <c r="B145" s="119"/>
      <c r="C145" s="120"/>
      <c r="D145" s="129"/>
      <c r="E145" s="129"/>
      <c r="F145" s="129"/>
      <c r="G145" s="129"/>
      <c r="H145" s="129"/>
      <c r="I145" s="120"/>
      <c r="J145" s="120"/>
      <c r="K145" s="120"/>
    </row>
    <row r="146" spans="2:11">
      <c r="B146" s="119"/>
      <c r="C146" s="120"/>
      <c r="D146" s="129"/>
      <c r="E146" s="129"/>
      <c r="F146" s="129"/>
      <c r="G146" s="129"/>
      <c r="H146" s="129"/>
      <c r="I146" s="120"/>
      <c r="J146" s="120"/>
      <c r="K146" s="120"/>
    </row>
    <row r="147" spans="2:11">
      <c r="B147" s="119"/>
      <c r="C147" s="120"/>
      <c r="D147" s="129"/>
      <c r="E147" s="129"/>
      <c r="F147" s="129"/>
      <c r="G147" s="129"/>
      <c r="H147" s="129"/>
      <c r="I147" s="120"/>
      <c r="J147" s="120"/>
      <c r="K147" s="120"/>
    </row>
    <row r="148" spans="2:11">
      <c r="B148" s="119"/>
      <c r="C148" s="120"/>
      <c r="D148" s="129"/>
      <c r="E148" s="129"/>
      <c r="F148" s="129"/>
      <c r="G148" s="129"/>
      <c r="H148" s="129"/>
      <c r="I148" s="120"/>
      <c r="J148" s="120"/>
      <c r="K148" s="120"/>
    </row>
    <row r="149" spans="2:11">
      <c r="B149" s="119"/>
      <c r="C149" s="120"/>
      <c r="D149" s="129"/>
      <c r="E149" s="129"/>
      <c r="F149" s="129"/>
      <c r="G149" s="129"/>
      <c r="H149" s="129"/>
      <c r="I149" s="120"/>
      <c r="J149" s="120"/>
      <c r="K149" s="120"/>
    </row>
    <row r="150" spans="2:11">
      <c r="B150" s="119"/>
      <c r="C150" s="120"/>
      <c r="D150" s="129"/>
      <c r="E150" s="129"/>
      <c r="F150" s="129"/>
      <c r="G150" s="129"/>
      <c r="H150" s="129"/>
      <c r="I150" s="120"/>
      <c r="J150" s="120"/>
      <c r="K150" s="120"/>
    </row>
    <row r="151" spans="2:11">
      <c r="B151" s="119"/>
      <c r="C151" s="120"/>
      <c r="D151" s="129"/>
      <c r="E151" s="129"/>
      <c r="F151" s="129"/>
      <c r="G151" s="129"/>
      <c r="H151" s="129"/>
      <c r="I151" s="120"/>
      <c r="J151" s="120"/>
      <c r="K151" s="120"/>
    </row>
    <row r="152" spans="2:11">
      <c r="B152" s="119"/>
      <c r="C152" s="120"/>
      <c r="D152" s="129"/>
      <c r="E152" s="129"/>
      <c r="F152" s="129"/>
      <c r="G152" s="129"/>
      <c r="H152" s="129"/>
      <c r="I152" s="120"/>
      <c r="J152" s="120"/>
      <c r="K152" s="120"/>
    </row>
    <row r="153" spans="2:11">
      <c r="B153" s="119"/>
      <c r="C153" s="120"/>
      <c r="D153" s="129"/>
      <c r="E153" s="129"/>
      <c r="F153" s="129"/>
      <c r="G153" s="129"/>
      <c r="H153" s="129"/>
      <c r="I153" s="120"/>
      <c r="J153" s="120"/>
      <c r="K153" s="120"/>
    </row>
    <row r="154" spans="2:11">
      <c r="B154" s="119"/>
      <c r="C154" s="120"/>
      <c r="D154" s="129"/>
      <c r="E154" s="129"/>
      <c r="F154" s="129"/>
      <c r="G154" s="129"/>
      <c r="H154" s="129"/>
      <c r="I154" s="120"/>
      <c r="J154" s="120"/>
      <c r="K154" s="120"/>
    </row>
    <row r="155" spans="2:11">
      <c r="B155" s="119"/>
      <c r="C155" s="120"/>
      <c r="D155" s="129"/>
      <c r="E155" s="129"/>
      <c r="F155" s="129"/>
      <c r="G155" s="129"/>
      <c r="H155" s="129"/>
      <c r="I155" s="120"/>
      <c r="J155" s="120"/>
      <c r="K155" s="120"/>
    </row>
    <row r="156" spans="2:11">
      <c r="B156" s="119"/>
      <c r="C156" s="120"/>
      <c r="D156" s="129"/>
      <c r="E156" s="129"/>
      <c r="F156" s="129"/>
      <c r="G156" s="129"/>
      <c r="H156" s="129"/>
      <c r="I156" s="120"/>
      <c r="J156" s="120"/>
      <c r="K156" s="120"/>
    </row>
    <row r="157" spans="2:11">
      <c r="B157" s="119"/>
      <c r="C157" s="120"/>
      <c r="D157" s="129"/>
      <c r="E157" s="129"/>
      <c r="F157" s="129"/>
      <c r="G157" s="129"/>
      <c r="H157" s="129"/>
      <c r="I157" s="120"/>
      <c r="J157" s="120"/>
      <c r="K157" s="120"/>
    </row>
    <row r="158" spans="2:11">
      <c r="B158" s="119"/>
      <c r="C158" s="120"/>
      <c r="D158" s="129"/>
      <c r="E158" s="129"/>
      <c r="F158" s="129"/>
      <c r="G158" s="129"/>
      <c r="H158" s="129"/>
      <c r="I158" s="120"/>
      <c r="J158" s="120"/>
      <c r="K158" s="120"/>
    </row>
    <row r="159" spans="2:11">
      <c r="B159" s="119"/>
      <c r="C159" s="120"/>
      <c r="D159" s="129"/>
      <c r="E159" s="129"/>
      <c r="F159" s="129"/>
      <c r="G159" s="129"/>
      <c r="H159" s="129"/>
      <c r="I159" s="120"/>
      <c r="J159" s="120"/>
      <c r="K159" s="120"/>
    </row>
    <row r="160" spans="2:11">
      <c r="B160" s="119"/>
      <c r="C160" s="120"/>
      <c r="D160" s="129"/>
      <c r="E160" s="129"/>
      <c r="F160" s="129"/>
      <c r="G160" s="129"/>
      <c r="H160" s="129"/>
      <c r="I160" s="120"/>
      <c r="J160" s="120"/>
      <c r="K160" s="120"/>
    </row>
    <row r="161" spans="2:11">
      <c r="B161" s="119"/>
      <c r="C161" s="120"/>
      <c r="D161" s="129"/>
      <c r="E161" s="129"/>
      <c r="F161" s="129"/>
      <c r="G161" s="129"/>
      <c r="H161" s="129"/>
      <c r="I161" s="120"/>
      <c r="J161" s="120"/>
      <c r="K161" s="120"/>
    </row>
    <row r="162" spans="2:11">
      <c r="B162" s="119"/>
      <c r="C162" s="120"/>
      <c r="D162" s="129"/>
      <c r="E162" s="129"/>
      <c r="F162" s="129"/>
      <c r="G162" s="129"/>
      <c r="H162" s="129"/>
      <c r="I162" s="120"/>
      <c r="J162" s="120"/>
      <c r="K162" s="120"/>
    </row>
    <row r="163" spans="2:11">
      <c r="B163" s="119"/>
      <c r="C163" s="120"/>
      <c r="D163" s="129"/>
      <c r="E163" s="129"/>
      <c r="F163" s="129"/>
      <c r="G163" s="129"/>
      <c r="H163" s="129"/>
      <c r="I163" s="120"/>
      <c r="J163" s="120"/>
      <c r="K163" s="120"/>
    </row>
    <row r="164" spans="2:11">
      <c r="B164" s="119"/>
      <c r="C164" s="120"/>
      <c r="D164" s="129"/>
      <c r="E164" s="129"/>
      <c r="F164" s="129"/>
      <c r="G164" s="129"/>
      <c r="H164" s="129"/>
      <c r="I164" s="120"/>
      <c r="J164" s="120"/>
      <c r="K164" s="120"/>
    </row>
    <row r="165" spans="2:11">
      <c r="B165" s="119"/>
      <c r="C165" s="120"/>
      <c r="D165" s="129"/>
      <c r="E165" s="129"/>
      <c r="F165" s="129"/>
      <c r="G165" s="129"/>
      <c r="H165" s="129"/>
      <c r="I165" s="120"/>
      <c r="J165" s="120"/>
      <c r="K165" s="120"/>
    </row>
    <row r="166" spans="2:11">
      <c r="B166" s="119"/>
      <c r="C166" s="120"/>
      <c r="D166" s="129"/>
      <c r="E166" s="129"/>
      <c r="F166" s="129"/>
      <c r="G166" s="129"/>
      <c r="H166" s="129"/>
      <c r="I166" s="120"/>
      <c r="J166" s="120"/>
      <c r="K166" s="120"/>
    </row>
    <row r="167" spans="2:11">
      <c r="B167" s="119"/>
      <c r="C167" s="120"/>
      <c r="D167" s="129"/>
      <c r="E167" s="129"/>
      <c r="F167" s="129"/>
      <c r="G167" s="129"/>
      <c r="H167" s="129"/>
      <c r="I167" s="120"/>
      <c r="J167" s="120"/>
      <c r="K167" s="120"/>
    </row>
    <row r="168" spans="2:11">
      <c r="B168" s="119"/>
      <c r="C168" s="120"/>
      <c r="D168" s="129"/>
      <c r="E168" s="129"/>
      <c r="F168" s="129"/>
      <c r="G168" s="129"/>
      <c r="H168" s="129"/>
      <c r="I168" s="120"/>
      <c r="J168" s="120"/>
      <c r="K168" s="120"/>
    </row>
    <row r="169" spans="2:11">
      <c r="B169" s="119"/>
      <c r="C169" s="120"/>
      <c r="D169" s="129"/>
      <c r="E169" s="129"/>
      <c r="F169" s="129"/>
      <c r="G169" s="129"/>
      <c r="H169" s="129"/>
      <c r="I169" s="120"/>
      <c r="J169" s="120"/>
      <c r="K169" s="120"/>
    </row>
    <row r="170" spans="2:11">
      <c r="B170" s="119"/>
      <c r="C170" s="120"/>
      <c r="D170" s="129"/>
      <c r="E170" s="129"/>
      <c r="F170" s="129"/>
      <c r="G170" s="129"/>
      <c r="H170" s="129"/>
      <c r="I170" s="120"/>
      <c r="J170" s="120"/>
      <c r="K170" s="120"/>
    </row>
    <row r="171" spans="2:11">
      <c r="B171" s="119"/>
      <c r="C171" s="120"/>
      <c r="D171" s="129"/>
      <c r="E171" s="129"/>
      <c r="F171" s="129"/>
      <c r="G171" s="129"/>
      <c r="H171" s="129"/>
      <c r="I171" s="120"/>
      <c r="J171" s="120"/>
      <c r="K171" s="120"/>
    </row>
    <row r="172" spans="2:11">
      <c r="B172" s="119"/>
      <c r="C172" s="120"/>
      <c r="D172" s="129"/>
      <c r="E172" s="129"/>
      <c r="F172" s="129"/>
      <c r="G172" s="129"/>
      <c r="H172" s="129"/>
      <c r="I172" s="120"/>
      <c r="J172" s="120"/>
      <c r="K172" s="120"/>
    </row>
    <row r="173" spans="2:11">
      <c r="B173" s="119"/>
      <c r="C173" s="120"/>
      <c r="D173" s="129"/>
      <c r="E173" s="129"/>
      <c r="F173" s="129"/>
      <c r="G173" s="129"/>
      <c r="H173" s="129"/>
      <c r="I173" s="120"/>
      <c r="J173" s="120"/>
      <c r="K173" s="120"/>
    </row>
    <row r="174" spans="2:11">
      <c r="B174" s="119"/>
      <c r="C174" s="120"/>
      <c r="D174" s="129"/>
      <c r="E174" s="129"/>
      <c r="F174" s="129"/>
      <c r="G174" s="129"/>
      <c r="H174" s="129"/>
      <c r="I174" s="120"/>
      <c r="J174" s="120"/>
      <c r="K174" s="120"/>
    </row>
    <row r="175" spans="2:11">
      <c r="B175" s="119"/>
      <c r="C175" s="120"/>
      <c r="D175" s="129"/>
      <c r="E175" s="129"/>
      <c r="F175" s="129"/>
      <c r="G175" s="129"/>
      <c r="H175" s="129"/>
      <c r="I175" s="120"/>
      <c r="J175" s="120"/>
      <c r="K175" s="120"/>
    </row>
    <row r="176" spans="2:11">
      <c r="B176" s="119"/>
      <c r="C176" s="120"/>
      <c r="D176" s="129"/>
      <c r="E176" s="129"/>
      <c r="F176" s="129"/>
      <c r="G176" s="129"/>
      <c r="H176" s="129"/>
      <c r="I176" s="120"/>
      <c r="J176" s="120"/>
      <c r="K176" s="120"/>
    </row>
    <row r="177" spans="2:11">
      <c r="B177" s="119"/>
      <c r="C177" s="120"/>
      <c r="D177" s="129"/>
      <c r="E177" s="129"/>
      <c r="F177" s="129"/>
      <c r="G177" s="129"/>
      <c r="H177" s="129"/>
      <c r="I177" s="120"/>
      <c r="J177" s="120"/>
      <c r="K177" s="120"/>
    </row>
    <row r="178" spans="2:11">
      <c r="B178" s="119"/>
      <c r="C178" s="120"/>
      <c r="D178" s="129"/>
      <c r="E178" s="129"/>
      <c r="F178" s="129"/>
      <c r="G178" s="129"/>
      <c r="H178" s="129"/>
      <c r="I178" s="120"/>
      <c r="J178" s="120"/>
      <c r="K178" s="120"/>
    </row>
    <row r="179" spans="2:11">
      <c r="B179" s="119"/>
      <c r="C179" s="120"/>
      <c r="D179" s="129"/>
      <c r="E179" s="129"/>
      <c r="F179" s="129"/>
      <c r="G179" s="129"/>
      <c r="H179" s="129"/>
      <c r="I179" s="120"/>
      <c r="J179" s="120"/>
      <c r="K179" s="120"/>
    </row>
    <row r="180" spans="2:11">
      <c r="B180" s="119"/>
      <c r="C180" s="120"/>
      <c r="D180" s="129"/>
      <c r="E180" s="129"/>
      <c r="F180" s="129"/>
      <c r="G180" s="129"/>
      <c r="H180" s="129"/>
      <c r="I180" s="120"/>
      <c r="J180" s="120"/>
      <c r="K180" s="120"/>
    </row>
    <row r="181" spans="2:11">
      <c r="B181" s="119"/>
      <c r="C181" s="120"/>
      <c r="D181" s="129"/>
      <c r="E181" s="129"/>
      <c r="F181" s="129"/>
      <c r="G181" s="129"/>
      <c r="H181" s="129"/>
      <c r="I181" s="120"/>
      <c r="J181" s="120"/>
      <c r="K181" s="120"/>
    </row>
    <row r="182" spans="2:11">
      <c r="B182" s="119"/>
      <c r="C182" s="120"/>
      <c r="D182" s="129"/>
      <c r="E182" s="129"/>
      <c r="F182" s="129"/>
      <c r="G182" s="129"/>
      <c r="H182" s="129"/>
      <c r="I182" s="120"/>
      <c r="J182" s="120"/>
      <c r="K182" s="120"/>
    </row>
    <row r="183" spans="2:11">
      <c r="B183" s="119"/>
      <c r="C183" s="120"/>
      <c r="D183" s="129"/>
      <c r="E183" s="129"/>
      <c r="F183" s="129"/>
      <c r="G183" s="129"/>
      <c r="H183" s="129"/>
      <c r="I183" s="120"/>
      <c r="J183" s="120"/>
      <c r="K183" s="120"/>
    </row>
    <row r="184" spans="2:11">
      <c r="B184" s="119"/>
      <c r="C184" s="120"/>
      <c r="D184" s="129"/>
      <c r="E184" s="129"/>
      <c r="F184" s="129"/>
      <c r="G184" s="129"/>
      <c r="H184" s="129"/>
      <c r="I184" s="120"/>
      <c r="J184" s="120"/>
      <c r="K184" s="120"/>
    </row>
    <row r="185" spans="2:11">
      <c r="B185" s="119"/>
      <c r="C185" s="120"/>
      <c r="D185" s="129"/>
      <c r="E185" s="129"/>
      <c r="F185" s="129"/>
      <c r="G185" s="129"/>
      <c r="H185" s="129"/>
      <c r="I185" s="120"/>
      <c r="J185" s="120"/>
      <c r="K185" s="120"/>
    </row>
    <row r="186" spans="2:11">
      <c r="B186" s="119"/>
      <c r="C186" s="120"/>
      <c r="D186" s="129"/>
      <c r="E186" s="129"/>
      <c r="F186" s="129"/>
      <c r="G186" s="129"/>
      <c r="H186" s="129"/>
      <c r="I186" s="120"/>
      <c r="J186" s="120"/>
      <c r="K186" s="120"/>
    </row>
    <row r="187" spans="2:11">
      <c r="B187" s="119"/>
      <c r="C187" s="120"/>
      <c r="D187" s="129"/>
      <c r="E187" s="129"/>
      <c r="F187" s="129"/>
      <c r="G187" s="129"/>
      <c r="H187" s="129"/>
      <c r="I187" s="120"/>
      <c r="J187" s="120"/>
      <c r="K187" s="120"/>
    </row>
    <row r="188" spans="2:11">
      <c r="B188" s="119"/>
      <c r="C188" s="120"/>
      <c r="D188" s="129"/>
      <c r="E188" s="129"/>
      <c r="F188" s="129"/>
      <c r="G188" s="129"/>
      <c r="H188" s="129"/>
      <c r="I188" s="120"/>
      <c r="J188" s="120"/>
      <c r="K188" s="120"/>
    </row>
    <row r="189" spans="2:11">
      <c r="B189" s="119"/>
      <c r="C189" s="120"/>
      <c r="D189" s="129"/>
      <c r="E189" s="129"/>
      <c r="F189" s="129"/>
      <c r="G189" s="129"/>
      <c r="H189" s="129"/>
      <c r="I189" s="120"/>
      <c r="J189" s="120"/>
      <c r="K189" s="120"/>
    </row>
    <row r="190" spans="2:11">
      <c r="B190" s="119"/>
      <c r="C190" s="120"/>
      <c r="D190" s="129"/>
      <c r="E190" s="129"/>
      <c r="F190" s="129"/>
      <c r="G190" s="129"/>
      <c r="H190" s="129"/>
      <c r="I190" s="120"/>
      <c r="J190" s="120"/>
      <c r="K190" s="120"/>
    </row>
    <row r="191" spans="2:11">
      <c r="B191" s="119"/>
      <c r="C191" s="120"/>
      <c r="D191" s="129"/>
      <c r="E191" s="129"/>
      <c r="F191" s="129"/>
      <c r="G191" s="129"/>
      <c r="H191" s="129"/>
      <c r="I191" s="120"/>
      <c r="J191" s="120"/>
      <c r="K191" s="120"/>
    </row>
    <row r="192" spans="2:11">
      <c r="B192" s="119"/>
      <c r="C192" s="120"/>
      <c r="D192" s="129"/>
      <c r="E192" s="129"/>
      <c r="F192" s="129"/>
      <c r="G192" s="129"/>
      <c r="H192" s="129"/>
      <c r="I192" s="120"/>
      <c r="J192" s="120"/>
      <c r="K192" s="120"/>
    </row>
    <row r="193" spans="2:11">
      <c r="B193" s="119"/>
      <c r="C193" s="120"/>
      <c r="D193" s="129"/>
      <c r="E193" s="129"/>
      <c r="F193" s="129"/>
      <c r="G193" s="129"/>
      <c r="H193" s="129"/>
      <c r="I193" s="120"/>
      <c r="J193" s="120"/>
      <c r="K193" s="120"/>
    </row>
    <row r="194" spans="2:11">
      <c r="B194" s="119"/>
      <c r="C194" s="120"/>
      <c r="D194" s="129"/>
      <c r="E194" s="129"/>
      <c r="F194" s="129"/>
      <c r="G194" s="129"/>
      <c r="H194" s="129"/>
      <c r="I194" s="120"/>
      <c r="J194" s="120"/>
      <c r="K194" s="120"/>
    </row>
    <row r="195" spans="2:11">
      <c r="B195" s="119"/>
      <c r="C195" s="120"/>
      <c r="D195" s="129"/>
      <c r="E195" s="129"/>
      <c r="F195" s="129"/>
      <c r="G195" s="129"/>
      <c r="H195" s="129"/>
      <c r="I195" s="120"/>
      <c r="J195" s="120"/>
      <c r="K195" s="120"/>
    </row>
    <row r="196" spans="2:11">
      <c r="B196" s="119"/>
      <c r="C196" s="120"/>
      <c r="D196" s="129"/>
      <c r="E196" s="129"/>
      <c r="F196" s="129"/>
      <c r="G196" s="129"/>
      <c r="H196" s="129"/>
      <c r="I196" s="120"/>
      <c r="J196" s="120"/>
      <c r="K196" s="120"/>
    </row>
    <row r="197" spans="2:11">
      <c r="B197" s="119"/>
      <c r="C197" s="120"/>
      <c r="D197" s="129"/>
      <c r="E197" s="129"/>
      <c r="F197" s="129"/>
      <c r="G197" s="129"/>
      <c r="H197" s="129"/>
      <c r="I197" s="120"/>
      <c r="J197" s="120"/>
      <c r="K197" s="120"/>
    </row>
    <row r="198" spans="2:11">
      <c r="B198" s="119"/>
      <c r="C198" s="120"/>
      <c r="D198" s="129"/>
      <c r="E198" s="129"/>
      <c r="F198" s="129"/>
      <c r="G198" s="129"/>
      <c r="H198" s="129"/>
      <c r="I198" s="120"/>
      <c r="J198" s="120"/>
      <c r="K198" s="120"/>
    </row>
    <row r="199" spans="2:11">
      <c r="B199" s="119"/>
      <c r="C199" s="120"/>
      <c r="D199" s="129"/>
      <c r="E199" s="129"/>
      <c r="F199" s="129"/>
      <c r="G199" s="129"/>
      <c r="H199" s="129"/>
      <c r="I199" s="120"/>
      <c r="J199" s="120"/>
      <c r="K199" s="120"/>
    </row>
    <row r="200" spans="2:11">
      <c r="B200" s="119"/>
      <c r="C200" s="120"/>
      <c r="D200" s="129"/>
      <c r="E200" s="129"/>
      <c r="F200" s="129"/>
      <c r="G200" s="129"/>
      <c r="H200" s="129"/>
      <c r="I200" s="120"/>
      <c r="J200" s="120"/>
      <c r="K200" s="120"/>
    </row>
    <row r="201" spans="2:11">
      <c r="B201" s="119"/>
      <c r="C201" s="120"/>
      <c r="D201" s="129"/>
      <c r="E201" s="129"/>
      <c r="F201" s="129"/>
      <c r="G201" s="129"/>
      <c r="H201" s="129"/>
      <c r="I201" s="120"/>
      <c r="J201" s="120"/>
      <c r="K201" s="120"/>
    </row>
    <row r="202" spans="2:11">
      <c r="B202" s="119"/>
      <c r="C202" s="120"/>
      <c r="D202" s="129"/>
      <c r="E202" s="129"/>
      <c r="F202" s="129"/>
      <c r="G202" s="129"/>
      <c r="H202" s="129"/>
      <c r="I202" s="120"/>
      <c r="J202" s="120"/>
      <c r="K202" s="120"/>
    </row>
    <row r="203" spans="2:11">
      <c r="B203" s="119"/>
      <c r="C203" s="120"/>
      <c r="D203" s="129"/>
      <c r="E203" s="129"/>
      <c r="F203" s="129"/>
      <c r="G203" s="129"/>
      <c r="H203" s="129"/>
      <c r="I203" s="120"/>
      <c r="J203" s="120"/>
      <c r="K203" s="120"/>
    </row>
    <row r="204" spans="2:11">
      <c r="B204" s="119"/>
      <c r="C204" s="120"/>
      <c r="D204" s="129"/>
      <c r="E204" s="129"/>
      <c r="F204" s="129"/>
      <c r="G204" s="129"/>
      <c r="H204" s="129"/>
      <c r="I204" s="120"/>
      <c r="J204" s="120"/>
      <c r="K204" s="120"/>
    </row>
    <row r="205" spans="2:11">
      <c r="B205" s="119"/>
      <c r="C205" s="120"/>
      <c r="D205" s="129"/>
      <c r="E205" s="129"/>
      <c r="F205" s="129"/>
      <c r="G205" s="129"/>
      <c r="H205" s="129"/>
      <c r="I205" s="120"/>
      <c r="J205" s="120"/>
      <c r="K205" s="120"/>
    </row>
    <row r="206" spans="2:11">
      <c r="B206" s="119"/>
      <c r="C206" s="120"/>
      <c r="D206" s="129"/>
      <c r="E206" s="129"/>
      <c r="F206" s="129"/>
      <c r="G206" s="129"/>
      <c r="H206" s="129"/>
      <c r="I206" s="120"/>
      <c r="J206" s="120"/>
      <c r="K206" s="120"/>
    </row>
    <row r="207" spans="2:11">
      <c r="B207" s="119"/>
      <c r="C207" s="120"/>
      <c r="D207" s="129"/>
      <c r="E207" s="129"/>
      <c r="F207" s="129"/>
      <c r="G207" s="129"/>
      <c r="H207" s="129"/>
      <c r="I207" s="120"/>
      <c r="J207" s="120"/>
      <c r="K207" s="120"/>
    </row>
    <row r="208" spans="2:11">
      <c r="B208" s="119"/>
      <c r="C208" s="120"/>
      <c r="D208" s="129"/>
      <c r="E208" s="129"/>
      <c r="F208" s="129"/>
      <c r="G208" s="129"/>
      <c r="H208" s="129"/>
      <c r="I208" s="120"/>
      <c r="J208" s="120"/>
      <c r="K208" s="120"/>
    </row>
    <row r="209" spans="2:11">
      <c r="B209" s="119"/>
      <c r="C209" s="120"/>
      <c r="D209" s="129"/>
      <c r="E209" s="129"/>
      <c r="F209" s="129"/>
      <c r="G209" s="129"/>
      <c r="H209" s="129"/>
      <c r="I209" s="120"/>
      <c r="J209" s="120"/>
      <c r="K209" s="120"/>
    </row>
    <row r="210" spans="2:11">
      <c r="B210" s="119"/>
      <c r="C210" s="120"/>
      <c r="D210" s="129"/>
      <c r="E210" s="129"/>
      <c r="F210" s="129"/>
      <c r="G210" s="129"/>
      <c r="H210" s="129"/>
      <c r="I210" s="120"/>
      <c r="J210" s="120"/>
      <c r="K210" s="120"/>
    </row>
    <row r="211" spans="2:11">
      <c r="B211" s="119"/>
      <c r="C211" s="120"/>
      <c r="D211" s="129"/>
      <c r="E211" s="129"/>
      <c r="F211" s="129"/>
      <c r="G211" s="129"/>
      <c r="H211" s="129"/>
      <c r="I211" s="120"/>
      <c r="J211" s="120"/>
      <c r="K211" s="120"/>
    </row>
    <row r="212" spans="2:11">
      <c r="B212" s="119"/>
      <c r="C212" s="120"/>
      <c r="D212" s="129"/>
      <c r="E212" s="129"/>
      <c r="F212" s="129"/>
      <c r="G212" s="129"/>
      <c r="H212" s="129"/>
      <c r="I212" s="120"/>
      <c r="J212" s="120"/>
      <c r="K212" s="120"/>
    </row>
    <row r="213" spans="2:11">
      <c r="B213" s="119"/>
      <c r="C213" s="120"/>
      <c r="D213" s="129"/>
      <c r="E213" s="129"/>
      <c r="F213" s="129"/>
      <c r="G213" s="129"/>
      <c r="H213" s="129"/>
      <c r="I213" s="120"/>
      <c r="J213" s="120"/>
      <c r="K213" s="120"/>
    </row>
    <row r="214" spans="2:11">
      <c r="B214" s="119"/>
      <c r="C214" s="120"/>
      <c r="D214" s="129"/>
      <c r="E214" s="129"/>
      <c r="F214" s="129"/>
      <c r="G214" s="129"/>
      <c r="H214" s="129"/>
      <c r="I214" s="120"/>
      <c r="J214" s="120"/>
      <c r="K214" s="120"/>
    </row>
    <row r="215" spans="2:11">
      <c r="B215" s="119"/>
      <c r="C215" s="120"/>
      <c r="D215" s="129"/>
      <c r="E215" s="129"/>
      <c r="F215" s="129"/>
      <c r="G215" s="129"/>
      <c r="H215" s="129"/>
      <c r="I215" s="120"/>
      <c r="J215" s="120"/>
      <c r="K215" s="120"/>
    </row>
    <row r="216" spans="2:11">
      <c r="B216" s="119"/>
      <c r="C216" s="120"/>
      <c r="D216" s="129"/>
      <c r="E216" s="129"/>
      <c r="F216" s="129"/>
      <c r="G216" s="129"/>
      <c r="H216" s="129"/>
      <c r="I216" s="120"/>
      <c r="J216" s="120"/>
      <c r="K216" s="120"/>
    </row>
    <row r="217" spans="2:11">
      <c r="B217" s="119"/>
      <c r="C217" s="120"/>
      <c r="D217" s="129"/>
      <c r="E217" s="129"/>
      <c r="F217" s="129"/>
      <c r="G217" s="129"/>
      <c r="H217" s="129"/>
      <c r="I217" s="120"/>
      <c r="J217" s="120"/>
      <c r="K217" s="120"/>
    </row>
    <row r="218" spans="2:11">
      <c r="B218" s="119"/>
      <c r="C218" s="120"/>
      <c r="D218" s="129"/>
      <c r="E218" s="129"/>
      <c r="F218" s="129"/>
      <c r="G218" s="129"/>
      <c r="H218" s="129"/>
      <c r="I218" s="120"/>
      <c r="J218" s="120"/>
      <c r="K218" s="120"/>
    </row>
    <row r="219" spans="2:11">
      <c r="B219" s="119"/>
      <c r="C219" s="120"/>
      <c r="D219" s="129"/>
      <c r="E219" s="129"/>
      <c r="F219" s="129"/>
      <c r="G219" s="129"/>
      <c r="H219" s="129"/>
      <c r="I219" s="120"/>
      <c r="J219" s="120"/>
      <c r="K219" s="120"/>
    </row>
    <row r="220" spans="2:11">
      <c r="B220" s="119"/>
      <c r="C220" s="120"/>
      <c r="D220" s="129"/>
      <c r="E220" s="129"/>
      <c r="F220" s="129"/>
      <c r="G220" s="129"/>
      <c r="H220" s="129"/>
      <c r="I220" s="120"/>
      <c r="J220" s="120"/>
      <c r="K220" s="120"/>
    </row>
    <row r="221" spans="2:11">
      <c r="B221" s="119"/>
      <c r="C221" s="120"/>
      <c r="D221" s="129"/>
      <c r="E221" s="129"/>
      <c r="F221" s="129"/>
      <c r="G221" s="129"/>
      <c r="H221" s="129"/>
      <c r="I221" s="120"/>
      <c r="J221" s="120"/>
      <c r="K221" s="120"/>
    </row>
    <row r="222" spans="2:11">
      <c r="B222" s="119"/>
      <c r="C222" s="120"/>
      <c r="D222" s="129"/>
      <c r="E222" s="129"/>
      <c r="F222" s="129"/>
      <c r="G222" s="129"/>
      <c r="H222" s="129"/>
      <c r="I222" s="120"/>
      <c r="J222" s="120"/>
      <c r="K222" s="120"/>
    </row>
    <row r="223" spans="2:11">
      <c r="B223" s="119"/>
      <c r="C223" s="120"/>
      <c r="D223" s="129"/>
      <c r="E223" s="129"/>
      <c r="F223" s="129"/>
      <c r="G223" s="129"/>
      <c r="H223" s="129"/>
      <c r="I223" s="120"/>
      <c r="J223" s="120"/>
      <c r="K223" s="120"/>
    </row>
    <row r="224" spans="2:11">
      <c r="B224" s="119"/>
      <c r="C224" s="120"/>
      <c r="D224" s="129"/>
      <c r="E224" s="129"/>
      <c r="F224" s="129"/>
      <c r="G224" s="129"/>
      <c r="H224" s="129"/>
      <c r="I224" s="120"/>
      <c r="J224" s="120"/>
      <c r="K224" s="120"/>
    </row>
    <row r="225" spans="2:11">
      <c r="B225" s="119"/>
      <c r="C225" s="120"/>
      <c r="D225" s="129"/>
      <c r="E225" s="129"/>
      <c r="F225" s="129"/>
      <c r="G225" s="129"/>
      <c r="H225" s="129"/>
      <c r="I225" s="120"/>
      <c r="J225" s="120"/>
      <c r="K225" s="120"/>
    </row>
    <row r="226" spans="2:11">
      <c r="B226" s="119"/>
      <c r="C226" s="120"/>
      <c r="D226" s="129"/>
      <c r="E226" s="129"/>
      <c r="F226" s="129"/>
      <c r="G226" s="129"/>
      <c r="H226" s="129"/>
      <c r="I226" s="120"/>
      <c r="J226" s="120"/>
      <c r="K226" s="120"/>
    </row>
    <row r="227" spans="2:11">
      <c r="B227" s="119"/>
      <c r="C227" s="120"/>
      <c r="D227" s="129"/>
      <c r="E227" s="129"/>
      <c r="F227" s="129"/>
      <c r="G227" s="129"/>
      <c r="H227" s="129"/>
      <c r="I227" s="120"/>
      <c r="J227" s="120"/>
      <c r="K227" s="120"/>
    </row>
    <row r="228" spans="2:11">
      <c r="B228" s="119"/>
      <c r="C228" s="120"/>
      <c r="D228" s="129"/>
      <c r="E228" s="129"/>
      <c r="F228" s="129"/>
      <c r="G228" s="129"/>
      <c r="H228" s="129"/>
      <c r="I228" s="120"/>
      <c r="J228" s="120"/>
      <c r="K228" s="120"/>
    </row>
    <row r="229" spans="2:11">
      <c r="B229" s="119"/>
      <c r="C229" s="120"/>
      <c r="D229" s="129"/>
      <c r="E229" s="129"/>
      <c r="F229" s="129"/>
      <c r="G229" s="129"/>
      <c r="H229" s="129"/>
      <c r="I229" s="120"/>
      <c r="J229" s="120"/>
      <c r="K229" s="120"/>
    </row>
    <row r="230" spans="2:11">
      <c r="B230" s="119"/>
      <c r="C230" s="120"/>
      <c r="D230" s="129"/>
      <c r="E230" s="129"/>
      <c r="F230" s="129"/>
      <c r="G230" s="129"/>
      <c r="H230" s="129"/>
      <c r="I230" s="120"/>
      <c r="J230" s="120"/>
      <c r="K230" s="120"/>
    </row>
    <row r="231" spans="2:11">
      <c r="B231" s="119"/>
      <c r="C231" s="120"/>
      <c r="D231" s="129"/>
      <c r="E231" s="129"/>
      <c r="F231" s="129"/>
      <c r="G231" s="129"/>
      <c r="H231" s="129"/>
      <c r="I231" s="120"/>
      <c r="J231" s="120"/>
      <c r="K231" s="120"/>
    </row>
    <row r="232" spans="2:11">
      <c r="B232" s="119"/>
      <c r="C232" s="120"/>
      <c r="D232" s="129"/>
      <c r="E232" s="129"/>
      <c r="F232" s="129"/>
      <c r="G232" s="129"/>
      <c r="H232" s="129"/>
      <c r="I232" s="120"/>
      <c r="J232" s="120"/>
      <c r="K232" s="120"/>
    </row>
    <row r="233" spans="2:11">
      <c r="B233" s="119"/>
      <c r="C233" s="120"/>
      <c r="D233" s="129"/>
      <c r="E233" s="129"/>
      <c r="F233" s="129"/>
      <c r="G233" s="129"/>
      <c r="H233" s="129"/>
      <c r="I233" s="120"/>
      <c r="J233" s="120"/>
      <c r="K233" s="120"/>
    </row>
    <row r="234" spans="2:11">
      <c r="B234" s="119"/>
      <c r="C234" s="120"/>
      <c r="D234" s="129"/>
      <c r="E234" s="129"/>
      <c r="F234" s="129"/>
      <c r="G234" s="129"/>
      <c r="H234" s="129"/>
      <c r="I234" s="120"/>
      <c r="J234" s="120"/>
      <c r="K234" s="120"/>
    </row>
    <row r="235" spans="2:11">
      <c r="B235" s="119"/>
      <c r="C235" s="120"/>
      <c r="D235" s="129"/>
      <c r="E235" s="129"/>
      <c r="F235" s="129"/>
      <c r="G235" s="129"/>
      <c r="H235" s="129"/>
      <c r="I235" s="120"/>
      <c r="J235" s="120"/>
      <c r="K235" s="120"/>
    </row>
    <row r="236" spans="2:11">
      <c r="B236" s="119"/>
      <c r="C236" s="120"/>
      <c r="D236" s="129"/>
      <c r="E236" s="129"/>
      <c r="F236" s="129"/>
      <c r="G236" s="129"/>
      <c r="H236" s="129"/>
      <c r="I236" s="120"/>
      <c r="J236" s="120"/>
      <c r="K236" s="120"/>
    </row>
    <row r="237" spans="2:11">
      <c r="B237" s="119"/>
      <c r="C237" s="120"/>
      <c r="D237" s="129"/>
      <c r="E237" s="129"/>
      <c r="F237" s="129"/>
      <c r="G237" s="129"/>
      <c r="H237" s="129"/>
      <c r="I237" s="120"/>
      <c r="J237" s="120"/>
      <c r="K237" s="120"/>
    </row>
    <row r="238" spans="2:11">
      <c r="B238" s="119"/>
      <c r="C238" s="120"/>
      <c r="D238" s="129"/>
      <c r="E238" s="129"/>
      <c r="F238" s="129"/>
      <c r="G238" s="129"/>
      <c r="H238" s="129"/>
      <c r="I238" s="120"/>
      <c r="J238" s="120"/>
      <c r="K238" s="120"/>
    </row>
    <row r="239" spans="2:11">
      <c r="B239" s="119"/>
      <c r="C239" s="120"/>
      <c r="D239" s="129"/>
      <c r="E239" s="129"/>
      <c r="F239" s="129"/>
      <c r="G239" s="129"/>
      <c r="H239" s="129"/>
      <c r="I239" s="120"/>
      <c r="J239" s="120"/>
      <c r="K239" s="120"/>
    </row>
    <row r="240" spans="2:11">
      <c r="B240" s="119"/>
      <c r="C240" s="120"/>
      <c r="D240" s="129"/>
      <c r="E240" s="129"/>
      <c r="F240" s="129"/>
      <c r="G240" s="129"/>
      <c r="H240" s="129"/>
      <c r="I240" s="120"/>
      <c r="J240" s="120"/>
      <c r="K240" s="120"/>
    </row>
    <row r="241" spans="2:11">
      <c r="B241" s="119"/>
      <c r="C241" s="120"/>
      <c r="D241" s="129"/>
      <c r="E241" s="129"/>
      <c r="F241" s="129"/>
      <c r="G241" s="129"/>
      <c r="H241" s="129"/>
      <c r="I241" s="120"/>
      <c r="J241" s="120"/>
      <c r="K241" s="120"/>
    </row>
    <row r="242" spans="2:11">
      <c r="B242" s="119"/>
      <c r="C242" s="120"/>
      <c r="D242" s="129"/>
      <c r="E242" s="129"/>
      <c r="F242" s="129"/>
      <c r="G242" s="129"/>
      <c r="H242" s="129"/>
      <c r="I242" s="120"/>
      <c r="J242" s="120"/>
      <c r="K242" s="120"/>
    </row>
    <row r="243" spans="2:11">
      <c r="B243" s="119"/>
      <c r="C243" s="120"/>
      <c r="D243" s="129"/>
      <c r="E243" s="129"/>
      <c r="F243" s="129"/>
      <c r="G243" s="129"/>
      <c r="H243" s="129"/>
      <c r="I243" s="120"/>
      <c r="J243" s="120"/>
      <c r="K243" s="120"/>
    </row>
    <row r="244" spans="2:11">
      <c r="B244" s="119"/>
      <c r="C244" s="120"/>
      <c r="D244" s="129"/>
      <c r="E244" s="129"/>
      <c r="F244" s="129"/>
      <c r="G244" s="129"/>
      <c r="H244" s="129"/>
      <c r="I244" s="120"/>
      <c r="J244" s="120"/>
      <c r="K244" s="120"/>
    </row>
    <row r="245" spans="2:11">
      <c r="B245" s="119"/>
      <c r="C245" s="120"/>
      <c r="D245" s="129"/>
      <c r="E245" s="129"/>
      <c r="F245" s="129"/>
      <c r="G245" s="129"/>
      <c r="H245" s="129"/>
      <c r="I245" s="120"/>
      <c r="J245" s="120"/>
      <c r="K245" s="120"/>
    </row>
    <row r="246" spans="2:11">
      <c r="B246" s="119"/>
      <c r="C246" s="120"/>
      <c r="D246" s="129"/>
      <c r="E246" s="129"/>
      <c r="F246" s="129"/>
      <c r="G246" s="129"/>
      <c r="H246" s="129"/>
      <c r="I246" s="120"/>
      <c r="J246" s="120"/>
      <c r="K246" s="120"/>
    </row>
    <row r="247" spans="2:11">
      <c r="B247" s="119"/>
      <c r="C247" s="120"/>
      <c r="D247" s="129"/>
      <c r="E247" s="129"/>
      <c r="F247" s="129"/>
      <c r="G247" s="129"/>
      <c r="H247" s="129"/>
      <c r="I247" s="120"/>
      <c r="J247" s="120"/>
      <c r="K247" s="120"/>
    </row>
    <row r="248" spans="2:11">
      <c r="B248" s="119"/>
      <c r="C248" s="120"/>
      <c r="D248" s="129"/>
      <c r="E248" s="129"/>
      <c r="F248" s="129"/>
      <c r="G248" s="129"/>
      <c r="H248" s="129"/>
      <c r="I248" s="120"/>
      <c r="J248" s="120"/>
      <c r="K248" s="120"/>
    </row>
    <row r="249" spans="2:11">
      <c r="B249" s="119"/>
      <c r="C249" s="120"/>
      <c r="D249" s="129"/>
      <c r="E249" s="129"/>
      <c r="F249" s="129"/>
      <c r="G249" s="129"/>
      <c r="H249" s="129"/>
      <c r="I249" s="120"/>
      <c r="J249" s="120"/>
      <c r="K249" s="120"/>
    </row>
    <row r="250" spans="2:11">
      <c r="B250" s="119"/>
      <c r="C250" s="120"/>
      <c r="D250" s="129"/>
      <c r="E250" s="129"/>
      <c r="F250" s="129"/>
      <c r="G250" s="129"/>
      <c r="H250" s="129"/>
      <c r="I250" s="120"/>
      <c r="J250" s="120"/>
      <c r="K250" s="120"/>
    </row>
    <row r="251" spans="2:11">
      <c r="B251" s="119"/>
      <c r="C251" s="120"/>
      <c r="D251" s="129"/>
      <c r="E251" s="129"/>
      <c r="F251" s="129"/>
      <c r="G251" s="129"/>
      <c r="H251" s="129"/>
      <c r="I251" s="120"/>
      <c r="J251" s="120"/>
      <c r="K251" s="120"/>
    </row>
    <row r="252" spans="2:11">
      <c r="B252" s="119"/>
      <c r="C252" s="120"/>
      <c r="D252" s="129"/>
      <c r="E252" s="129"/>
      <c r="F252" s="129"/>
      <c r="G252" s="129"/>
      <c r="H252" s="129"/>
      <c r="I252" s="120"/>
      <c r="J252" s="120"/>
      <c r="K252" s="120"/>
    </row>
    <row r="253" spans="2:11">
      <c r="B253" s="119"/>
      <c r="C253" s="120"/>
      <c r="D253" s="129"/>
      <c r="E253" s="129"/>
      <c r="F253" s="129"/>
      <c r="G253" s="129"/>
      <c r="H253" s="129"/>
      <c r="I253" s="120"/>
      <c r="J253" s="120"/>
      <c r="K253" s="120"/>
    </row>
    <row r="254" spans="2:11">
      <c r="B254" s="119"/>
      <c r="C254" s="120"/>
      <c r="D254" s="129"/>
      <c r="E254" s="129"/>
      <c r="F254" s="129"/>
      <c r="G254" s="129"/>
      <c r="H254" s="129"/>
      <c r="I254" s="120"/>
      <c r="J254" s="120"/>
      <c r="K254" s="120"/>
    </row>
    <row r="255" spans="2:11">
      <c r="B255" s="119"/>
      <c r="C255" s="120"/>
      <c r="D255" s="129"/>
      <c r="E255" s="129"/>
      <c r="F255" s="129"/>
      <c r="G255" s="129"/>
      <c r="H255" s="129"/>
      <c r="I255" s="120"/>
      <c r="J255" s="120"/>
      <c r="K255" s="120"/>
    </row>
    <row r="256" spans="2:11">
      <c r="B256" s="119"/>
      <c r="C256" s="120"/>
      <c r="D256" s="129"/>
      <c r="E256" s="129"/>
      <c r="F256" s="129"/>
      <c r="G256" s="129"/>
      <c r="H256" s="129"/>
      <c r="I256" s="120"/>
      <c r="J256" s="120"/>
      <c r="K256" s="120"/>
    </row>
    <row r="257" spans="2:11">
      <c r="B257" s="119"/>
      <c r="C257" s="120"/>
      <c r="D257" s="129"/>
      <c r="E257" s="129"/>
      <c r="F257" s="129"/>
      <c r="G257" s="129"/>
      <c r="H257" s="129"/>
      <c r="I257" s="120"/>
      <c r="J257" s="120"/>
      <c r="K257" s="120"/>
    </row>
    <row r="258" spans="2:11">
      <c r="B258" s="119"/>
      <c r="C258" s="120"/>
      <c r="D258" s="129"/>
      <c r="E258" s="129"/>
      <c r="F258" s="129"/>
      <c r="G258" s="129"/>
      <c r="H258" s="129"/>
      <c r="I258" s="120"/>
      <c r="J258" s="120"/>
      <c r="K258" s="120"/>
    </row>
    <row r="259" spans="2:11">
      <c r="B259" s="119"/>
      <c r="C259" s="120"/>
      <c r="D259" s="129"/>
      <c r="E259" s="129"/>
      <c r="F259" s="129"/>
      <c r="G259" s="129"/>
      <c r="H259" s="129"/>
      <c r="I259" s="120"/>
      <c r="J259" s="120"/>
      <c r="K259" s="120"/>
    </row>
    <row r="260" spans="2:11">
      <c r="B260" s="119"/>
      <c r="C260" s="120"/>
      <c r="D260" s="129"/>
      <c r="E260" s="129"/>
      <c r="F260" s="129"/>
      <c r="G260" s="129"/>
      <c r="H260" s="129"/>
      <c r="I260" s="120"/>
      <c r="J260" s="120"/>
      <c r="K260" s="120"/>
    </row>
    <row r="261" spans="2:11">
      <c r="B261" s="119"/>
      <c r="C261" s="120"/>
      <c r="D261" s="129"/>
      <c r="E261" s="129"/>
      <c r="F261" s="129"/>
      <c r="G261" s="129"/>
      <c r="H261" s="129"/>
      <c r="I261" s="120"/>
      <c r="J261" s="120"/>
      <c r="K261" s="120"/>
    </row>
    <row r="262" spans="2:11">
      <c r="B262" s="119"/>
      <c r="C262" s="120"/>
      <c r="D262" s="129"/>
      <c r="E262" s="129"/>
      <c r="F262" s="129"/>
      <c r="G262" s="129"/>
      <c r="H262" s="129"/>
      <c r="I262" s="120"/>
      <c r="J262" s="120"/>
      <c r="K262" s="120"/>
    </row>
    <row r="263" spans="2:11">
      <c r="B263" s="119"/>
      <c r="C263" s="120"/>
      <c r="D263" s="129"/>
      <c r="E263" s="129"/>
      <c r="F263" s="129"/>
      <c r="G263" s="129"/>
      <c r="H263" s="129"/>
      <c r="I263" s="120"/>
      <c r="J263" s="120"/>
      <c r="K263" s="120"/>
    </row>
    <row r="264" spans="2:11">
      <c r="B264" s="119"/>
      <c r="C264" s="120"/>
      <c r="D264" s="129"/>
      <c r="E264" s="129"/>
      <c r="F264" s="129"/>
      <c r="G264" s="129"/>
      <c r="H264" s="129"/>
      <c r="I264" s="120"/>
      <c r="J264" s="120"/>
      <c r="K264" s="120"/>
    </row>
    <row r="265" spans="2:11">
      <c r="B265" s="119"/>
      <c r="C265" s="120"/>
      <c r="D265" s="129"/>
      <c r="E265" s="129"/>
      <c r="F265" s="129"/>
      <c r="G265" s="129"/>
      <c r="H265" s="129"/>
      <c r="I265" s="120"/>
      <c r="J265" s="120"/>
      <c r="K265" s="120"/>
    </row>
    <row r="266" spans="2:11">
      <c r="B266" s="119"/>
      <c r="C266" s="120"/>
      <c r="D266" s="129"/>
      <c r="E266" s="129"/>
      <c r="F266" s="129"/>
      <c r="G266" s="129"/>
      <c r="H266" s="129"/>
      <c r="I266" s="120"/>
      <c r="J266" s="120"/>
      <c r="K266" s="120"/>
    </row>
    <row r="267" spans="2:11">
      <c r="B267" s="119"/>
      <c r="C267" s="120"/>
      <c r="D267" s="129"/>
      <c r="E267" s="129"/>
      <c r="F267" s="129"/>
      <c r="G267" s="129"/>
      <c r="H267" s="129"/>
      <c r="I267" s="120"/>
      <c r="J267" s="120"/>
      <c r="K267" s="120"/>
    </row>
    <row r="268" spans="2:11">
      <c r="B268" s="119"/>
      <c r="C268" s="120"/>
      <c r="D268" s="129"/>
      <c r="E268" s="129"/>
      <c r="F268" s="129"/>
      <c r="G268" s="129"/>
      <c r="H268" s="129"/>
      <c r="I268" s="120"/>
      <c r="J268" s="120"/>
      <c r="K268" s="120"/>
    </row>
    <row r="269" spans="2:11">
      <c r="B269" s="119"/>
      <c r="C269" s="120"/>
      <c r="D269" s="129"/>
      <c r="E269" s="129"/>
      <c r="F269" s="129"/>
      <c r="G269" s="129"/>
      <c r="H269" s="129"/>
      <c r="I269" s="120"/>
      <c r="J269" s="120"/>
      <c r="K269" s="120"/>
    </row>
    <row r="270" spans="2:11">
      <c r="B270" s="119"/>
      <c r="C270" s="120"/>
      <c r="D270" s="129"/>
      <c r="E270" s="129"/>
      <c r="F270" s="129"/>
      <c r="G270" s="129"/>
      <c r="H270" s="129"/>
      <c r="I270" s="120"/>
      <c r="J270" s="120"/>
      <c r="K270" s="120"/>
    </row>
    <row r="271" spans="2:11">
      <c r="B271" s="119"/>
      <c r="C271" s="120"/>
      <c r="D271" s="129"/>
      <c r="E271" s="129"/>
      <c r="F271" s="129"/>
      <c r="G271" s="129"/>
      <c r="H271" s="129"/>
      <c r="I271" s="120"/>
      <c r="J271" s="120"/>
      <c r="K271" s="120"/>
    </row>
    <row r="272" spans="2:11">
      <c r="B272" s="119"/>
      <c r="C272" s="120"/>
      <c r="D272" s="129"/>
      <c r="E272" s="129"/>
      <c r="F272" s="129"/>
      <c r="G272" s="129"/>
      <c r="H272" s="129"/>
      <c r="I272" s="120"/>
      <c r="J272" s="120"/>
      <c r="K272" s="120"/>
    </row>
    <row r="273" spans="2:11">
      <c r="B273" s="119"/>
      <c r="C273" s="120"/>
      <c r="D273" s="129"/>
      <c r="E273" s="129"/>
      <c r="F273" s="129"/>
      <c r="G273" s="129"/>
      <c r="H273" s="129"/>
      <c r="I273" s="120"/>
      <c r="J273" s="120"/>
      <c r="K273" s="120"/>
    </row>
    <row r="274" spans="2:11">
      <c r="B274" s="119"/>
      <c r="C274" s="120"/>
      <c r="D274" s="129"/>
      <c r="E274" s="129"/>
      <c r="F274" s="129"/>
      <c r="G274" s="129"/>
      <c r="H274" s="129"/>
      <c r="I274" s="120"/>
      <c r="J274" s="120"/>
      <c r="K274" s="120"/>
    </row>
    <row r="275" spans="2:11">
      <c r="B275" s="119"/>
      <c r="C275" s="120"/>
      <c r="D275" s="129"/>
      <c r="E275" s="129"/>
      <c r="F275" s="129"/>
      <c r="G275" s="129"/>
      <c r="H275" s="129"/>
      <c r="I275" s="120"/>
      <c r="J275" s="120"/>
      <c r="K275" s="120"/>
    </row>
    <row r="276" spans="2:11">
      <c r="B276" s="119"/>
      <c r="C276" s="120"/>
      <c r="D276" s="129"/>
      <c r="E276" s="129"/>
      <c r="F276" s="129"/>
      <c r="G276" s="129"/>
      <c r="H276" s="129"/>
      <c r="I276" s="120"/>
      <c r="J276" s="120"/>
      <c r="K276" s="120"/>
    </row>
    <row r="277" spans="2:11">
      <c r="B277" s="119"/>
      <c r="C277" s="120"/>
      <c r="D277" s="129"/>
      <c r="E277" s="129"/>
      <c r="F277" s="129"/>
      <c r="G277" s="129"/>
      <c r="H277" s="129"/>
      <c r="I277" s="120"/>
      <c r="J277" s="120"/>
      <c r="K277" s="120"/>
    </row>
    <row r="278" spans="2:11">
      <c r="B278" s="119"/>
      <c r="C278" s="120"/>
      <c r="D278" s="129"/>
      <c r="E278" s="129"/>
      <c r="F278" s="129"/>
      <c r="G278" s="129"/>
      <c r="H278" s="129"/>
      <c r="I278" s="120"/>
      <c r="J278" s="120"/>
      <c r="K278" s="120"/>
    </row>
    <row r="279" spans="2:11">
      <c r="B279" s="119"/>
      <c r="C279" s="120"/>
      <c r="D279" s="129"/>
      <c r="E279" s="129"/>
      <c r="F279" s="129"/>
      <c r="G279" s="129"/>
      <c r="H279" s="129"/>
      <c r="I279" s="120"/>
      <c r="J279" s="120"/>
      <c r="K279" s="120"/>
    </row>
    <row r="280" spans="2:11">
      <c r="B280" s="119"/>
      <c r="C280" s="120"/>
      <c r="D280" s="129"/>
      <c r="E280" s="129"/>
      <c r="F280" s="129"/>
      <c r="G280" s="129"/>
      <c r="H280" s="129"/>
      <c r="I280" s="120"/>
      <c r="J280" s="120"/>
      <c r="K280" s="120"/>
    </row>
    <row r="281" spans="2:11">
      <c r="B281" s="119"/>
      <c r="C281" s="120"/>
      <c r="D281" s="129"/>
      <c r="E281" s="129"/>
      <c r="F281" s="129"/>
      <c r="G281" s="129"/>
      <c r="H281" s="129"/>
      <c r="I281" s="120"/>
      <c r="J281" s="120"/>
      <c r="K281" s="120"/>
    </row>
    <row r="282" spans="2:11">
      <c r="B282" s="119"/>
      <c r="C282" s="120"/>
      <c r="D282" s="129"/>
      <c r="E282" s="129"/>
      <c r="F282" s="129"/>
      <c r="G282" s="129"/>
      <c r="H282" s="129"/>
      <c r="I282" s="120"/>
      <c r="J282" s="120"/>
      <c r="K282" s="120"/>
    </row>
    <row r="283" spans="2:11">
      <c r="B283" s="119"/>
      <c r="C283" s="120"/>
      <c r="D283" s="129"/>
      <c r="E283" s="129"/>
      <c r="F283" s="129"/>
      <c r="G283" s="129"/>
      <c r="H283" s="129"/>
      <c r="I283" s="120"/>
      <c r="J283" s="120"/>
      <c r="K283" s="120"/>
    </row>
    <row r="284" spans="2:11">
      <c r="B284" s="119"/>
      <c r="C284" s="120"/>
      <c r="D284" s="129"/>
      <c r="E284" s="129"/>
      <c r="F284" s="129"/>
      <c r="G284" s="129"/>
      <c r="H284" s="129"/>
      <c r="I284" s="120"/>
      <c r="J284" s="120"/>
      <c r="K284" s="120"/>
    </row>
    <row r="285" spans="2:11">
      <c r="B285" s="119"/>
      <c r="C285" s="120"/>
      <c r="D285" s="129"/>
      <c r="E285" s="129"/>
      <c r="F285" s="129"/>
      <c r="G285" s="129"/>
      <c r="H285" s="129"/>
      <c r="I285" s="120"/>
      <c r="J285" s="120"/>
      <c r="K285" s="120"/>
    </row>
    <row r="286" spans="2:11">
      <c r="B286" s="119"/>
      <c r="C286" s="120"/>
      <c r="D286" s="129"/>
      <c r="E286" s="129"/>
      <c r="F286" s="129"/>
      <c r="G286" s="129"/>
      <c r="H286" s="129"/>
      <c r="I286" s="120"/>
      <c r="J286" s="120"/>
      <c r="K286" s="120"/>
    </row>
    <row r="287" spans="2:11">
      <c r="B287" s="119"/>
      <c r="C287" s="120"/>
      <c r="D287" s="129"/>
      <c r="E287" s="129"/>
      <c r="F287" s="129"/>
      <c r="G287" s="129"/>
      <c r="H287" s="129"/>
      <c r="I287" s="120"/>
      <c r="J287" s="120"/>
      <c r="K287" s="120"/>
    </row>
    <row r="288" spans="2:11">
      <c r="B288" s="119"/>
      <c r="C288" s="120"/>
      <c r="D288" s="129"/>
      <c r="E288" s="129"/>
      <c r="F288" s="129"/>
      <c r="G288" s="129"/>
      <c r="H288" s="129"/>
      <c r="I288" s="120"/>
      <c r="J288" s="120"/>
      <c r="K288" s="120"/>
    </row>
    <row r="289" spans="2:11">
      <c r="B289" s="119"/>
      <c r="C289" s="120"/>
      <c r="D289" s="129"/>
      <c r="E289" s="129"/>
      <c r="F289" s="129"/>
      <c r="G289" s="129"/>
      <c r="H289" s="129"/>
      <c r="I289" s="120"/>
      <c r="J289" s="120"/>
      <c r="K289" s="120"/>
    </row>
    <row r="290" spans="2:11">
      <c r="B290" s="119"/>
      <c r="C290" s="120"/>
      <c r="D290" s="129"/>
      <c r="E290" s="129"/>
      <c r="F290" s="129"/>
      <c r="G290" s="129"/>
      <c r="H290" s="129"/>
      <c r="I290" s="120"/>
      <c r="J290" s="120"/>
      <c r="K290" s="120"/>
    </row>
    <row r="291" spans="2:11">
      <c r="B291" s="119"/>
      <c r="C291" s="120"/>
      <c r="D291" s="129"/>
      <c r="E291" s="129"/>
      <c r="F291" s="129"/>
      <c r="G291" s="129"/>
      <c r="H291" s="129"/>
      <c r="I291" s="120"/>
      <c r="J291" s="120"/>
      <c r="K291" s="120"/>
    </row>
    <row r="292" spans="2:11">
      <c r="B292" s="119"/>
      <c r="C292" s="120"/>
      <c r="D292" s="129"/>
      <c r="E292" s="129"/>
      <c r="F292" s="129"/>
      <c r="G292" s="129"/>
      <c r="H292" s="129"/>
      <c r="I292" s="120"/>
      <c r="J292" s="120"/>
      <c r="K292" s="120"/>
    </row>
    <row r="293" spans="2:11">
      <c r="B293" s="119"/>
      <c r="C293" s="120"/>
      <c r="D293" s="129"/>
      <c r="E293" s="129"/>
      <c r="F293" s="129"/>
      <c r="G293" s="129"/>
      <c r="H293" s="129"/>
      <c r="I293" s="120"/>
      <c r="J293" s="120"/>
      <c r="K293" s="120"/>
    </row>
    <row r="294" spans="2:11">
      <c r="B294" s="119"/>
      <c r="C294" s="120"/>
      <c r="D294" s="129"/>
      <c r="E294" s="129"/>
      <c r="F294" s="129"/>
      <c r="G294" s="129"/>
      <c r="H294" s="129"/>
      <c r="I294" s="120"/>
      <c r="J294" s="120"/>
      <c r="K294" s="120"/>
    </row>
    <row r="295" spans="2:11">
      <c r="B295" s="119"/>
      <c r="C295" s="120"/>
      <c r="D295" s="129"/>
      <c r="E295" s="129"/>
      <c r="F295" s="129"/>
      <c r="G295" s="129"/>
      <c r="H295" s="129"/>
      <c r="I295" s="120"/>
      <c r="J295" s="120"/>
      <c r="K295" s="120"/>
    </row>
    <row r="296" spans="2:11">
      <c r="B296" s="119"/>
      <c r="C296" s="120"/>
      <c r="D296" s="129"/>
      <c r="E296" s="129"/>
      <c r="F296" s="129"/>
      <c r="G296" s="129"/>
      <c r="H296" s="129"/>
      <c r="I296" s="120"/>
      <c r="J296" s="120"/>
      <c r="K296" s="120"/>
    </row>
    <row r="297" spans="2:11">
      <c r="B297" s="119"/>
      <c r="C297" s="120"/>
      <c r="D297" s="129"/>
      <c r="E297" s="129"/>
      <c r="F297" s="129"/>
      <c r="G297" s="129"/>
      <c r="H297" s="129"/>
      <c r="I297" s="120"/>
      <c r="J297" s="120"/>
      <c r="K297" s="120"/>
    </row>
    <row r="298" spans="2:11">
      <c r="B298" s="119"/>
      <c r="C298" s="120"/>
      <c r="D298" s="129"/>
      <c r="E298" s="129"/>
      <c r="F298" s="129"/>
      <c r="G298" s="129"/>
      <c r="H298" s="129"/>
      <c r="I298" s="120"/>
      <c r="J298" s="120"/>
      <c r="K298" s="120"/>
    </row>
    <row r="299" spans="2:11">
      <c r="B299" s="119"/>
      <c r="C299" s="120"/>
      <c r="D299" s="129"/>
      <c r="E299" s="129"/>
      <c r="F299" s="129"/>
      <c r="G299" s="129"/>
      <c r="H299" s="129"/>
      <c r="I299" s="120"/>
      <c r="J299" s="120"/>
      <c r="K299" s="120"/>
    </row>
    <row r="300" spans="2:11">
      <c r="B300" s="119"/>
      <c r="C300" s="120"/>
      <c r="D300" s="129"/>
      <c r="E300" s="129"/>
      <c r="F300" s="129"/>
      <c r="G300" s="129"/>
      <c r="H300" s="129"/>
      <c r="I300" s="120"/>
      <c r="J300" s="120"/>
      <c r="K300" s="120"/>
    </row>
    <row r="301" spans="2:11">
      <c r="B301" s="119"/>
      <c r="C301" s="120"/>
      <c r="D301" s="129"/>
      <c r="E301" s="129"/>
      <c r="F301" s="129"/>
      <c r="G301" s="129"/>
      <c r="H301" s="129"/>
      <c r="I301" s="120"/>
      <c r="J301" s="120"/>
      <c r="K301" s="120"/>
    </row>
    <row r="302" spans="2:11">
      <c r="B302" s="119"/>
      <c r="C302" s="120"/>
      <c r="D302" s="129"/>
      <c r="E302" s="129"/>
      <c r="F302" s="129"/>
      <c r="G302" s="129"/>
      <c r="H302" s="129"/>
      <c r="I302" s="120"/>
      <c r="J302" s="120"/>
      <c r="K302" s="120"/>
    </row>
    <row r="303" spans="2:11">
      <c r="B303" s="119"/>
      <c r="C303" s="120"/>
      <c r="D303" s="129"/>
      <c r="E303" s="129"/>
      <c r="F303" s="129"/>
      <c r="G303" s="129"/>
      <c r="H303" s="129"/>
      <c r="I303" s="120"/>
      <c r="J303" s="120"/>
      <c r="K303" s="12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D14:K27 D1:K9 A1:B1048576 C5:C1048576 I13 I10:I11 D10:H13 J10:J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8" style="1" bestFit="1" customWidth="1"/>
    <col min="4" max="4" width="11.85546875" style="1" customWidth="1"/>
    <col min="5" max="16384" width="9.140625" style="1"/>
  </cols>
  <sheetData>
    <row r="1" spans="2:6">
      <c r="B1" s="46" t="s">
        <v>147</v>
      </c>
      <c r="C1" s="67" t="s" vm="1">
        <v>233</v>
      </c>
    </row>
    <row r="2" spans="2:6">
      <c r="B2" s="46" t="s">
        <v>146</v>
      </c>
      <c r="C2" s="67" t="s">
        <v>234</v>
      </c>
    </row>
    <row r="3" spans="2:6">
      <c r="B3" s="46" t="s">
        <v>148</v>
      </c>
      <c r="C3" s="67" t="s">
        <v>235</v>
      </c>
    </row>
    <row r="4" spans="2:6">
      <c r="B4" s="46" t="s">
        <v>149</v>
      </c>
      <c r="C4" s="67">
        <v>8802</v>
      </c>
    </row>
    <row r="6" spans="2:6" ht="26.25" customHeight="1">
      <c r="B6" s="157" t="s">
        <v>182</v>
      </c>
      <c r="C6" s="158"/>
      <c r="D6" s="159"/>
    </row>
    <row r="7" spans="2:6" s="3" customFormat="1" ht="31.5">
      <c r="B7" s="47" t="s">
        <v>117</v>
      </c>
      <c r="C7" s="52" t="s">
        <v>109</v>
      </c>
      <c r="D7" s="53" t="s">
        <v>108</v>
      </c>
    </row>
    <row r="8" spans="2:6" s="3" customFormat="1">
      <c r="B8" s="14"/>
      <c r="C8" s="31" t="s">
        <v>212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9" t="s">
        <v>3318</v>
      </c>
      <c r="C10" s="80">
        <f>C11+C56</f>
        <v>349768.84813342476</v>
      </c>
      <c r="D10" s="89"/>
    </row>
    <row r="11" spans="2:6">
      <c r="B11" s="70" t="s">
        <v>26</v>
      </c>
      <c r="C11" s="80">
        <v>88718.185205936767</v>
      </c>
      <c r="D11" s="103"/>
    </row>
    <row r="12" spans="2:6">
      <c r="B12" s="150" t="s">
        <v>3324</v>
      </c>
      <c r="C12" s="83">
        <v>1032.1155433551999</v>
      </c>
      <c r="D12" s="151">
        <v>46772</v>
      </c>
      <c r="E12" s="3"/>
      <c r="F12" s="3"/>
    </row>
    <row r="13" spans="2:6">
      <c r="B13" s="150" t="s">
        <v>3448</v>
      </c>
      <c r="C13" s="83">
        <v>2497.3141962445548</v>
      </c>
      <c r="D13" s="151">
        <v>46698</v>
      </c>
      <c r="E13" s="3"/>
      <c r="F13" s="3"/>
    </row>
    <row r="14" spans="2:6">
      <c r="B14" s="150" t="s">
        <v>2134</v>
      </c>
      <c r="C14" s="83">
        <v>1047.6295303145766</v>
      </c>
      <c r="D14" s="151">
        <v>48274</v>
      </c>
    </row>
    <row r="15" spans="2:6">
      <c r="B15" s="150" t="s">
        <v>2135</v>
      </c>
      <c r="C15" s="83">
        <v>551.52623890652671</v>
      </c>
      <c r="D15" s="151">
        <v>48274</v>
      </c>
      <c r="E15" s="3"/>
      <c r="F15" s="3"/>
    </row>
    <row r="16" spans="2:6">
      <c r="B16" s="150" t="s">
        <v>3325</v>
      </c>
      <c r="C16" s="83">
        <v>246.15144372498514</v>
      </c>
      <c r="D16" s="151">
        <v>46054</v>
      </c>
      <c r="E16" s="3"/>
      <c r="F16" s="3"/>
    </row>
    <row r="17" spans="2:4">
      <c r="B17" s="150" t="s">
        <v>2145</v>
      </c>
      <c r="C17" s="83">
        <v>1825.01294816</v>
      </c>
      <c r="D17" s="151">
        <v>47969</v>
      </c>
    </row>
    <row r="18" spans="2:4">
      <c r="B18" s="150" t="s">
        <v>3326</v>
      </c>
      <c r="C18" s="83">
        <v>156.98659552000001</v>
      </c>
      <c r="D18" s="151">
        <v>47209</v>
      </c>
    </row>
    <row r="19" spans="2:4">
      <c r="B19" s="150" t="s">
        <v>3327</v>
      </c>
      <c r="C19" s="83">
        <v>3098.4097812535701</v>
      </c>
      <c r="D19" s="151">
        <v>48297</v>
      </c>
    </row>
    <row r="20" spans="2:4">
      <c r="B20" s="150" t="s">
        <v>2148</v>
      </c>
      <c r="C20" s="83">
        <v>1411.8817300000001</v>
      </c>
      <c r="D20" s="151">
        <v>47118</v>
      </c>
    </row>
    <row r="21" spans="2:4">
      <c r="B21" s="150" t="s">
        <v>3328</v>
      </c>
      <c r="C21" s="83">
        <v>15.641804319999999</v>
      </c>
      <c r="D21" s="151">
        <v>47907</v>
      </c>
    </row>
    <row r="22" spans="2:4">
      <c r="B22" s="150" t="s">
        <v>3329</v>
      </c>
      <c r="C22" s="83">
        <v>388.34356672000001</v>
      </c>
      <c r="D22" s="151">
        <v>47848</v>
      </c>
    </row>
    <row r="23" spans="2:4">
      <c r="B23" s="150" t="s">
        <v>3330</v>
      </c>
      <c r="C23" s="83">
        <v>14.01855456</v>
      </c>
      <c r="D23" s="151">
        <v>47848</v>
      </c>
    </row>
    <row r="24" spans="2:4">
      <c r="B24" s="150" t="s">
        <v>3449</v>
      </c>
      <c r="C24" s="83">
        <v>6354.2373287394921</v>
      </c>
      <c r="D24" s="151">
        <v>46022</v>
      </c>
    </row>
    <row r="25" spans="2:4">
      <c r="B25" s="150" t="s">
        <v>3331</v>
      </c>
      <c r="C25" s="83">
        <v>2867.2170299999998</v>
      </c>
      <c r="D25" s="151">
        <v>47969</v>
      </c>
    </row>
    <row r="26" spans="2:4">
      <c r="B26" s="150" t="s">
        <v>3332</v>
      </c>
      <c r="C26" s="83">
        <v>450.7952395456</v>
      </c>
      <c r="D26" s="151">
        <v>47209</v>
      </c>
    </row>
    <row r="27" spans="2:4">
      <c r="B27" s="150" t="s">
        <v>3333</v>
      </c>
      <c r="C27" s="83">
        <v>2419.9991004018989</v>
      </c>
      <c r="D27" s="151">
        <v>47308</v>
      </c>
    </row>
    <row r="28" spans="2:4">
      <c r="B28" s="150" t="s">
        <v>3334</v>
      </c>
      <c r="C28" s="83">
        <v>1535.8504399999999</v>
      </c>
      <c r="D28" s="151">
        <v>48700</v>
      </c>
    </row>
    <row r="29" spans="2:4">
      <c r="B29" s="150" t="s">
        <v>3335</v>
      </c>
      <c r="C29" s="83">
        <v>2812.1338100000003</v>
      </c>
      <c r="D29" s="151">
        <v>50256</v>
      </c>
    </row>
    <row r="30" spans="2:4">
      <c r="B30" s="150" t="s">
        <v>3336</v>
      </c>
      <c r="C30" s="83">
        <v>611.3319434</v>
      </c>
      <c r="D30" s="151">
        <v>46539</v>
      </c>
    </row>
    <row r="31" spans="2:4">
      <c r="B31" s="150" t="s">
        <v>3337</v>
      </c>
      <c r="C31" s="83">
        <v>11666.219650000001</v>
      </c>
      <c r="D31" s="151">
        <v>47938</v>
      </c>
    </row>
    <row r="32" spans="2:4">
      <c r="B32" s="150" t="s">
        <v>2155</v>
      </c>
      <c r="C32" s="83">
        <v>279.921795577333</v>
      </c>
      <c r="D32" s="151">
        <v>46752</v>
      </c>
    </row>
    <row r="33" spans="2:4">
      <c r="B33" s="150" t="s">
        <v>2156</v>
      </c>
      <c r="C33" s="83">
        <v>2555.0311406062347</v>
      </c>
      <c r="D33" s="151">
        <v>48233</v>
      </c>
    </row>
    <row r="34" spans="2:4">
      <c r="B34" s="150" t="s">
        <v>2157</v>
      </c>
      <c r="C34" s="83">
        <v>158.87007191918579</v>
      </c>
      <c r="D34" s="151">
        <v>45230</v>
      </c>
    </row>
    <row r="35" spans="2:4">
      <c r="B35" s="150" t="s">
        <v>3338</v>
      </c>
      <c r="C35" s="83">
        <v>801.46224182288324</v>
      </c>
      <c r="D35" s="151">
        <v>48212</v>
      </c>
    </row>
    <row r="36" spans="2:4">
      <c r="B36" s="150" t="s">
        <v>3339</v>
      </c>
      <c r="C36" s="83">
        <v>14.097634879999999</v>
      </c>
      <c r="D36" s="151">
        <v>47566</v>
      </c>
    </row>
    <row r="37" spans="2:4">
      <c r="B37" s="150" t="s">
        <v>3340</v>
      </c>
      <c r="C37" s="83">
        <v>593.779152532578</v>
      </c>
      <c r="D37" s="151">
        <v>48212</v>
      </c>
    </row>
    <row r="38" spans="2:4">
      <c r="B38" s="150" t="s">
        <v>3341</v>
      </c>
      <c r="C38" s="83">
        <v>9.8164756799999999</v>
      </c>
      <c r="D38" s="151">
        <v>48297</v>
      </c>
    </row>
    <row r="39" spans="2:4">
      <c r="B39" s="150" t="s">
        <v>3342</v>
      </c>
      <c r="C39" s="83">
        <v>114.36737442879999</v>
      </c>
      <c r="D39" s="151">
        <v>46631</v>
      </c>
    </row>
    <row r="40" spans="2:4">
      <c r="B40" s="150" t="s">
        <v>3343</v>
      </c>
      <c r="C40" s="83">
        <v>139.86733296960003</v>
      </c>
      <c r="D40" s="151">
        <v>48214</v>
      </c>
    </row>
    <row r="41" spans="2:4">
      <c r="B41" s="150" t="s">
        <v>3344</v>
      </c>
      <c r="C41" s="83">
        <v>197.64653743999997</v>
      </c>
      <c r="D41" s="151">
        <v>48214</v>
      </c>
    </row>
    <row r="42" spans="2:4">
      <c r="B42" s="150" t="s">
        <v>3345</v>
      </c>
      <c r="C42" s="83">
        <v>2258.4632900000001</v>
      </c>
      <c r="D42" s="151">
        <v>46661</v>
      </c>
    </row>
    <row r="43" spans="2:4">
      <c r="B43" s="150" t="s">
        <v>2160</v>
      </c>
      <c r="C43" s="83">
        <v>1984.1524989</v>
      </c>
      <c r="D43" s="151">
        <v>46661</v>
      </c>
    </row>
    <row r="44" spans="2:4">
      <c r="B44" s="150" t="s">
        <v>3450</v>
      </c>
      <c r="C44" s="83">
        <v>219.73836077823466</v>
      </c>
      <c r="D44" s="151">
        <v>45383</v>
      </c>
    </row>
    <row r="45" spans="2:4">
      <c r="B45" s="150" t="s">
        <v>3451</v>
      </c>
      <c r="C45" s="83">
        <v>6048.1386284905893</v>
      </c>
      <c r="D45" s="151">
        <v>46871</v>
      </c>
    </row>
    <row r="46" spans="2:4">
      <c r="B46" s="150" t="s">
        <v>3452</v>
      </c>
      <c r="C46" s="83">
        <v>203.70149980609992</v>
      </c>
      <c r="D46" s="151">
        <v>48482</v>
      </c>
    </row>
    <row r="47" spans="2:4">
      <c r="B47" s="150" t="s">
        <v>3453</v>
      </c>
      <c r="C47" s="83">
        <v>1880.9220717394944</v>
      </c>
      <c r="D47" s="151">
        <v>45473</v>
      </c>
    </row>
    <row r="48" spans="2:4">
      <c r="B48" s="150" t="s">
        <v>3454</v>
      </c>
      <c r="C48" s="83">
        <v>5094.8497911353097</v>
      </c>
      <c r="D48" s="151">
        <v>46022</v>
      </c>
    </row>
    <row r="49" spans="2:4">
      <c r="B49" s="150" t="s">
        <v>3455</v>
      </c>
      <c r="C49" s="83">
        <v>75.874870464885007</v>
      </c>
      <c r="D49" s="151">
        <v>48844</v>
      </c>
    </row>
    <row r="50" spans="2:4">
      <c r="B50" s="150" t="s">
        <v>3456</v>
      </c>
      <c r="C50" s="83">
        <v>144.71374295958069</v>
      </c>
      <c r="D50" s="151">
        <v>45340</v>
      </c>
    </row>
    <row r="51" spans="2:4">
      <c r="B51" s="150" t="s">
        <v>3457</v>
      </c>
      <c r="C51" s="83">
        <v>2599.1351749999994</v>
      </c>
      <c r="D51" s="151">
        <v>45838</v>
      </c>
    </row>
    <row r="52" spans="2:4">
      <c r="B52" s="150" t="s">
        <v>3458</v>
      </c>
      <c r="C52" s="83">
        <v>7265.4959330646152</v>
      </c>
      <c r="D52" s="151">
        <v>45935</v>
      </c>
    </row>
    <row r="53" spans="2:4">
      <c r="B53" s="150" t="s">
        <v>3459</v>
      </c>
      <c r="C53" s="83">
        <v>13991.893316590478</v>
      </c>
      <c r="D53" s="151">
        <v>47391</v>
      </c>
    </row>
    <row r="54" spans="2:4">
      <c r="B54" s="150" t="s">
        <v>3460</v>
      </c>
      <c r="C54" s="83">
        <v>308.95016898446664</v>
      </c>
      <c r="D54" s="151">
        <v>52047</v>
      </c>
    </row>
    <row r="55" spans="2:4">
      <c r="B55" s="150" t="s">
        <v>3461</v>
      </c>
      <c r="C55" s="83">
        <v>774.47962500000006</v>
      </c>
      <c r="D55" s="151">
        <v>45363</v>
      </c>
    </row>
    <row r="56" spans="2:4">
      <c r="B56" s="152" t="s">
        <v>41</v>
      </c>
      <c r="C56" s="80">
        <f>SUM(C57:C203)</f>
        <v>261050.66292748801</v>
      </c>
      <c r="D56" s="153"/>
    </row>
    <row r="57" spans="2:4">
      <c r="B57" s="150" t="s">
        <v>3346</v>
      </c>
      <c r="C57" s="83">
        <v>2174.3940847999997</v>
      </c>
      <c r="D57" s="151">
        <v>47201</v>
      </c>
    </row>
    <row r="58" spans="2:4">
      <c r="B58" s="150" t="s">
        <v>3347</v>
      </c>
      <c r="C58" s="83">
        <v>88.384040663349992</v>
      </c>
      <c r="D58" s="151">
        <v>47270</v>
      </c>
    </row>
    <row r="59" spans="2:4">
      <c r="B59" s="150" t="s">
        <v>3348</v>
      </c>
      <c r="C59" s="83">
        <v>2973.946074724</v>
      </c>
      <c r="D59" s="151">
        <v>48366</v>
      </c>
    </row>
    <row r="60" spans="2:4">
      <c r="B60" s="150" t="s">
        <v>3349</v>
      </c>
      <c r="C60" s="83">
        <v>3425.0623472000002</v>
      </c>
      <c r="D60" s="151">
        <v>48914</v>
      </c>
    </row>
    <row r="61" spans="2:4">
      <c r="B61" s="150" t="s">
        <v>2200</v>
      </c>
      <c r="C61" s="83">
        <v>316.46607941201626</v>
      </c>
      <c r="D61" s="151">
        <v>47467</v>
      </c>
    </row>
    <row r="62" spans="2:4">
      <c r="B62" s="150" t="s">
        <v>2205</v>
      </c>
      <c r="C62" s="83">
        <v>1027.1083428718682</v>
      </c>
      <c r="D62" s="151">
        <v>47848</v>
      </c>
    </row>
    <row r="63" spans="2:4">
      <c r="B63" s="150" t="s">
        <v>3350</v>
      </c>
      <c r="C63" s="83">
        <v>255.08026263040003</v>
      </c>
      <c r="D63" s="151">
        <v>46601</v>
      </c>
    </row>
    <row r="64" spans="2:4">
      <c r="B64" s="150" t="s">
        <v>3351</v>
      </c>
      <c r="C64" s="83">
        <v>1189.296565184</v>
      </c>
      <c r="D64" s="151">
        <v>47209</v>
      </c>
    </row>
    <row r="65" spans="2:4">
      <c r="B65" s="150" t="s">
        <v>2209</v>
      </c>
      <c r="C65" s="83">
        <v>134.74810057599998</v>
      </c>
      <c r="D65" s="151">
        <v>47209</v>
      </c>
    </row>
    <row r="66" spans="2:4">
      <c r="B66" s="150" t="s">
        <v>3352</v>
      </c>
      <c r="C66" s="83">
        <v>1240.9752397343168</v>
      </c>
      <c r="D66" s="151">
        <v>45778</v>
      </c>
    </row>
    <row r="67" spans="2:4">
      <c r="B67" s="150" t="s">
        <v>3353</v>
      </c>
      <c r="C67" s="83">
        <v>2982.5769288879405</v>
      </c>
      <c r="D67" s="151">
        <v>46997</v>
      </c>
    </row>
    <row r="68" spans="2:4">
      <c r="B68" s="150" t="s">
        <v>3354</v>
      </c>
      <c r="C68" s="83">
        <v>3293.1542114564095</v>
      </c>
      <c r="D68" s="151">
        <v>46997</v>
      </c>
    </row>
    <row r="69" spans="2:4">
      <c r="B69" s="150" t="s">
        <v>3355</v>
      </c>
      <c r="C69" s="83">
        <v>400.97693234560001</v>
      </c>
      <c r="D69" s="151">
        <v>45343</v>
      </c>
    </row>
    <row r="70" spans="2:4">
      <c r="B70" s="150" t="s">
        <v>3356</v>
      </c>
      <c r="C70" s="83">
        <v>2707.58465312</v>
      </c>
      <c r="D70" s="151">
        <v>47082</v>
      </c>
    </row>
    <row r="71" spans="2:4">
      <c r="B71" s="150" t="s">
        <v>3357</v>
      </c>
      <c r="C71" s="83">
        <v>5027.0541852799997</v>
      </c>
      <c r="D71" s="151">
        <v>47398</v>
      </c>
    </row>
    <row r="72" spans="2:4">
      <c r="B72" s="150" t="s">
        <v>2213</v>
      </c>
      <c r="C72" s="83">
        <v>2186.6472473449994</v>
      </c>
      <c r="D72" s="151">
        <v>48054</v>
      </c>
    </row>
    <row r="73" spans="2:4">
      <c r="B73" s="150" t="s">
        <v>2214</v>
      </c>
      <c r="C73" s="83">
        <v>167.90016076227002</v>
      </c>
      <c r="D73" s="151">
        <v>47119</v>
      </c>
    </row>
    <row r="74" spans="2:4">
      <c r="B74" s="150" t="s">
        <v>2217</v>
      </c>
      <c r="C74" s="83">
        <v>1967.3270390947732</v>
      </c>
      <c r="D74" s="151">
        <v>48757</v>
      </c>
    </row>
    <row r="75" spans="2:4">
      <c r="B75" s="150" t="s">
        <v>3358</v>
      </c>
      <c r="C75" s="83">
        <v>198.79601687449866</v>
      </c>
      <c r="D75" s="151">
        <v>46326</v>
      </c>
    </row>
    <row r="76" spans="2:4">
      <c r="B76" s="150" t="s">
        <v>3359</v>
      </c>
      <c r="C76" s="83">
        <v>4077.2234836185007</v>
      </c>
      <c r="D76" s="151">
        <v>47301</v>
      </c>
    </row>
    <row r="77" spans="2:4">
      <c r="B77" s="150" t="s">
        <v>3360</v>
      </c>
      <c r="C77" s="83">
        <v>1753.07731328</v>
      </c>
      <c r="D77" s="151">
        <v>47301</v>
      </c>
    </row>
    <row r="78" spans="2:4">
      <c r="B78" s="150" t="s">
        <v>3361</v>
      </c>
      <c r="C78" s="83">
        <v>5.9623043200000003</v>
      </c>
      <c r="D78" s="151">
        <v>47119</v>
      </c>
    </row>
    <row r="79" spans="2:4">
      <c r="B79" s="150" t="s">
        <v>3362</v>
      </c>
      <c r="C79" s="83">
        <v>9.3049019619272233</v>
      </c>
      <c r="D79" s="151">
        <v>48122</v>
      </c>
    </row>
    <row r="80" spans="2:4">
      <c r="B80" s="150" t="s">
        <v>3363</v>
      </c>
      <c r="C80" s="83">
        <v>2582.0085379934217</v>
      </c>
      <c r="D80" s="151">
        <v>48395</v>
      </c>
    </row>
    <row r="81" spans="2:4">
      <c r="B81" s="150" t="s">
        <v>3364</v>
      </c>
      <c r="C81" s="83">
        <v>308.16168348320002</v>
      </c>
      <c r="D81" s="151">
        <v>47119</v>
      </c>
    </row>
    <row r="82" spans="2:4">
      <c r="B82" s="150" t="s">
        <v>2222</v>
      </c>
      <c r="C82" s="83">
        <v>5697.2850209600001</v>
      </c>
      <c r="D82" s="151">
        <v>48365</v>
      </c>
    </row>
    <row r="83" spans="2:4">
      <c r="B83" s="150" t="s">
        <v>2223</v>
      </c>
      <c r="C83" s="83">
        <v>487.81109684160003</v>
      </c>
      <c r="D83" s="151">
        <v>47119</v>
      </c>
    </row>
    <row r="84" spans="2:4">
      <c r="B84" s="150" t="s">
        <v>3365</v>
      </c>
      <c r="C84" s="83">
        <v>1.2230853679999998</v>
      </c>
      <c r="D84" s="151">
        <v>47119</v>
      </c>
    </row>
    <row r="85" spans="2:4">
      <c r="B85" s="150" t="s">
        <v>3366</v>
      </c>
      <c r="C85" s="83">
        <v>516.26149738079994</v>
      </c>
      <c r="D85" s="151">
        <v>46742</v>
      </c>
    </row>
    <row r="86" spans="2:4">
      <c r="B86" s="150" t="s">
        <v>3367</v>
      </c>
      <c r="C86" s="83">
        <v>60.906607039999997</v>
      </c>
      <c r="D86" s="151">
        <v>46742</v>
      </c>
    </row>
    <row r="87" spans="2:4">
      <c r="B87" s="150" t="s">
        <v>2165</v>
      </c>
      <c r="C87" s="83">
        <v>835.75450524174698</v>
      </c>
      <c r="D87" s="151">
        <v>48395</v>
      </c>
    </row>
    <row r="88" spans="2:4">
      <c r="B88" s="150" t="s">
        <v>3368</v>
      </c>
      <c r="C88" s="83">
        <v>3685.6620794662285</v>
      </c>
      <c r="D88" s="151">
        <v>48669</v>
      </c>
    </row>
    <row r="89" spans="2:4">
      <c r="B89" s="150" t="s">
        <v>2234</v>
      </c>
      <c r="C89" s="83">
        <v>521.81934902237322</v>
      </c>
      <c r="D89" s="151">
        <v>46753</v>
      </c>
    </row>
    <row r="90" spans="2:4">
      <c r="B90" s="150" t="s">
        <v>3369</v>
      </c>
      <c r="C90" s="83">
        <v>179.27879471999998</v>
      </c>
      <c r="D90" s="151">
        <v>47239</v>
      </c>
    </row>
    <row r="91" spans="2:4">
      <c r="B91" s="150" t="s">
        <v>3370</v>
      </c>
      <c r="C91" s="83">
        <v>1577.6243621104002</v>
      </c>
      <c r="D91" s="151">
        <v>47463</v>
      </c>
    </row>
    <row r="92" spans="2:4">
      <c r="B92" s="150" t="s">
        <v>3371</v>
      </c>
      <c r="C92" s="83">
        <v>4239.8848842950001</v>
      </c>
      <c r="D92" s="151">
        <v>49427</v>
      </c>
    </row>
    <row r="93" spans="2:4">
      <c r="B93" s="150" t="s">
        <v>3372</v>
      </c>
      <c r="C93" s="83">
        <v>1930.3180210875598</v>
      </c>
      <c r="D93" s="151">
        <v>50041</v>
      </c>
    </row>
    <row r="94" spans="2:4">
      <c r="B94" s="150" t="s">
        <v>3373</v>
      </c>
      <c r="C94" s="83">
        <v>7015.1163017769995</v>
      </c>
      <c r="D94" s="151">
        <v>50678</v>
      </c>
    </row>
    <row r="95" spans="2:4">
      <c r="B95" s="150" t="s">
        <v>3374</v>
      </c>
      <c r="C95" s="83">
        <v>194.53630692479999</v>
      </c>
      <c r="D95" s="151">
        <v>46971</v>
      </c>
    </row>
    <row r="96" spans="2:4">
      <c r="B96" s="150" t="s">
        <v>3375</v>
      </c>
      <c r="C96" s="83">
        <v>1819.3117595616</v>
      </c>
      <c r="D96" s="151">
        <v>45557</v>
      </c>
    </row>
    <row r="97" spans="2:4">
      <c r="B97" s="150" t="s">
        <v>2245</v>
      </c>
      <c r="C97" s="83">
        <v>3582.2524888863995</v>
      </c>
      <c r="D97" s="151">
        <v>46149</v>
      </c>
    </row>
    <row r="98" spans="2:4">
      <c r="B98" s="150" t="s">
        <v>3376</v>
      </c>
      <c r="C98" s="83">
        <v>228.40665692319996</v>
      </c>
      <c r="D98" s="151">
        <v>46012</v>
      </c>
    </row>
    <row r="99" spans="2:4">
      <c r="B99" s="150" t="s">
        <v>3377</v>
      </c>
      <c r="C99" s="83">
        <v>5603.2124994869637</v>
      </c>
      <c r="D99" s="151">
        <v>48693</v>
      </c>
    </row>
    <row r="100" spans="2:4">
      <c r="B100" s="150" t="s">
        <v>2247</v>
      </c>
      <c r="C100" s="83">
        <v>2568.69505665113</v>
      </c>
      <c r="D100" s="151">
        <v>47849</v>
      </c>
    </row>
    <row r="101" spans="2:4">
      <c r="B101" s="150" t="s">
        <v>2249</v>
      </c>
      <c r="C101" s="83">
        <v>5069.536010058192</v>
      </c>
      <c r="D101" s="151">
        <v>49126</v>
      </c>
    </row>
    <row r="102" spans="2:4">
      <c r="B102" s="150" t="s">
        <v>3378</v>
      </c>
      <c r="C102" s="83">
        <v>54.366869230311885</v>
      </c>
      <c r="D102" s="151">
        <v>49126</v>
      </c>
    </row>
    <row r="103" spans="2:4">
      <c r="B103" s="150" t="s">
        <v>3462</v>
      </c>
      <c r="C103" s="83">
        <v>42.318828086549281</v>
      </c>
      <c r="D103" s="151">
        <v>45515</v>
      </c>
    </row>
    <row r="104" spans="2:4">
      <c r="B104" s="150" t="s">
        <v>3463</v>
      </c>
      <c r="C104" s="83">
        <v>267.57826860290481</v>
      </c>
      <c r="D104" s="151">
        <v>45515</v>
      </c>
    </row>
    <row r="105" spans="2:4">
      <c r="B105" s="150" t="s">
        <v>2251</v>
      </c>
      <c r="C105" s="83">
        <v>4791.6511381898436</v>
      </c>
      <c r="D105" s="151">
        <v>47665</v>
      </c>
    </row>
    <row r="106" spans="2:4">
      <c r="B106" s="150" t="s">
        <v>3379</v>
      </c>
      <c r="C106" s="83">
        <v>3.0070857631999997</v>
      </c>
      <c r="D106" s="151">
        <v>46326</v>
      </c>
    </row>
    <row r="107" spans="2:4">
      <c r="B107" s="150" t="s">
        <v>3380</v>
      </c>
      <c r="C107" s="83">
        <v>16.984635953599998</v>
      </c>
      <c r="D107" s="151">
        <v>46326</v>
      </c>
    </row>
    <row r="108" spans="2:4">
      <c r="B108" s="150" t="s">
        <v>3381</v>
      </c>
      <c r="C108" s="83">
        <v>20.118865892799999</v>
      </c>
      <c r="D108" s="151">
        <v>46326</v>
      </c>
    </row>
    <row r="109" spans="2:4">
      <c r="B109" s="150" t="s">
        <v>3382</v>
      </c>
      <c r="C109" s="83">
        <v>29.726530140800001</v>
      </c>
      <c r="D109" s="151">
        <v>46326</v>
      </c>
    </row>
    <row r="110" spans="2:4">
      <c r="B110" s="150" t="s">
        <v>3383</v>
      </c>
      <c r="C110" s="83">
        <v>19.2209069472</v>
      </c>
      <c r="D110" s="151">
        <v>46326</v>
      </c>
    </row>
    <row r="111" spans="2:4">
      <c r="B111" s="150" t="s">
        <v>3384</v>
      </c>
      <c r="C111" s="83">
        <v>4812.0399365679996</v>
      </c>
      <c r="D111" s="151">
        <v>46752</v>
      </c>
    </row>
    <row r="112" spans="2:4">
      <c r="B112" s="150" t="s">
        <v>3385</v>
      </c>
      <c r="C112" s="83">
        <v>10517.023648472001</v>
      </c>
      <c r="D112" s="151">
        <v>47927</v>
      </c>
    </row>
    <row r="113" spans="2:4">
      <c r="B113" s="150" t="s">
        <v>3464</v>
      </c>
      <c r="C113" s="83">
        <v>555.33539999999994</v>
      </c>
      <c r="D113" s="151">
        <v>45615</v>
      </c>
    </row>
    <row r="114" spans="2:4">
      <c r="B114" s="150" t="s">
        <v>3386</v>
      </c>
      <c r="C114" s="83">
        <v>4068.3987300831996</v>
      </c>
      <c r="D114" s="151">
        <v>47528</v>
      </c>
    </row>
    <row r="115" spans="2:4">
      <c r="B115" s="150" t="s">
        <v>2262</v>
      </c>
      <c r="C115" s="83">
        <v>420.65544895999994</v>
      </c>
      <c r="D115" s="151">
        <v>47756</v>
      </c>
    </row>
    <row r="116" spans="2:4">
      <c r="B116" s="150" t="s">
        <v>3387</v>
      </c>
      <c r="C116" s="83">
        <v>4066.3147397616694</v>
      </c>
      <c r="D116" s="151">
        <v>48332</v>
      </c>
    </row>
    <row r="117" spans="2:4">
      <c r="B117" s="150" t="s">
        <v>3388</v>
      </c>
      <c r="C117" s="83">
        <v>5496.1473627199994</v>
      </c>
      <c r="D117" s="151">
        <v>47715</v>
      </c>
    </row>
    <row r="118" spans="2:4">
      <c r="B118" s="150" t="s">
        <v>3389</v>
      </c>
      <c r="C118" s="83">
        <v>2818.35748208</v>
      </c>
      <c r="D118" s="151">
        <v>47715</v>
      </c>
    </row>
    <row r="119" spans="2:4">
      <c r="B119" s="150" t="s">
        <v>3390</v>
      </c>
      <c r="C119" s="83">
        <v>157.19652473699998</v>
      </c>
      <c r="D119" s="151">
        <v>47715</v>
      </c>
    </row>
    <row r="120" spans="2:4">
      <c r="B120" s="150" t="s">
        <v>2269</v>
      </c>
      <c r="C120" s="83">
        <v>304.30788286799998</v>
      </c>
      <c r="D120" s="151">
        <v>48466</v>
      </c>
    </row>
    <row r="121" spans="2:4">
      <c r="B121" s="150" t="s">
        <v>2270</v>
      </c>
      <c r="C121" s="83">
        <v>327.35703808</v>
      </c>
      <c r="D121" s="151">
        <v>48466</v>
      </c>
    </row>
    <row r="122" spans="2:4">
      <c r="B122" s="150" t="s">
        <v>3391</v>
      </c>
      <c r="C122" s="83">
        <v>2329.2224476063998</v>
      </c>
      <c r="D122" s="151">
        <v>48446</v>
      </c>
    </row>
    <row r="123" spans="2:4">
      <c r="B123" s="150" t="s">
        <v>3392</v>
      </c>
      <c r="C123" s="83">
        <v>19.906902719999998</v>
      </c>
      <c r="D123" s="151">
        <v>48446</v>
      </c>
    </row>
    <row r="124" spans="2:4">
      <c r="B124" s="150" t="s">
        <v>2272</v>
      </c>
      <c r="C124" s="83">
        <v>147.59437538013</v>
      </c>
      <c r="D124" s="151">
        <v>48319</v>
      </c>
    </row>
    <row r="125" spans="2:4">
      <c r="B125" s="150" t="s">
        <v>3393</v>
      </c>
      <c r="C125" s="83">
        <v>3310.1739764799995</v>
      </c>
      <c r="D125" s="151">
        <v>50678</v>
      </c>
    </row>
    <row r="126" spans="2:4">
      <c r="B126" s="150" t="s">
        <v>3394</v>
      </c>
      <c r="C126" s="83">
        <v>1422.0522768096</v>
      </c>
      <c r="D126" s="151">
        <v>47392</v>
      </c>
    </row>
    <row r="127" spans="2:4">
      <c r="B127" s="150" t="s">
        <v>3465</v>
      </c>
      <c r="C127" s="83">
        <v>1337.4032802522629</v>
      </c>
      <c r="D127" s="151">
        <v>46418</v>
      </c>
    </row>
    <row r="128" spans="2:4">
      <c r="B128" s="150" t="s">
        <v>3395</v>
      </c>
      <c r="C128" s="83">
        <v>15.96440805023015</v>
      </c>
      <c r="D128" s="151">
        <v>48944</v>
      </c>
    </row>
    <row r="129" spans="2:4">
      <c r="B129" s="150" t="s">
        <v>2167</v>
      </c>
      <c r="C129" s="83">
        <v>2440.8676789335336</v>
      </c>
      <c r="D129" s="151">
        <v>48760</v>
      </c>
    </row>
    <row r="130" spans="2:4">
      <c r="B130" s="150" t="s">
        <v>2168</v>
      </c>
      <c r="C130" s="83">
        <v>7.5090740800000004</v>
      </c>
      <c r="D130" s="151">
        <v>47453</v>
      </c>
    </row>
    <row r="131" spans="2:4">
      <c r="B131" s="150" t="s">
        <v>2279</v>
      </c>
      <c r="C131" s="83">
        <v>47.261066854399999</v>
      </c>
      <c r="D131" s="151">
        <v>47262</v>
      </c>
    </row>
    <row r="132" spans="2:4">
      <c r="B132" s="150" t="s">
        <v>3466</v>
      </c>
      <c r="C132" s="83">
        <v>11.935044426026819</v>
      </c>
      <c r="D132" s="151">
        <v>45239</v>
      </c>
    </row>
    <row r="133" spans="2:4">
      <c r="B133" s="150" t="s">
        <v>3396</v>
      </c>
      <c r="C133" s="83">
        <v>22.283269740210002</v>
      </c>
      <c r="D133" s="151">
        <v>45777</v>
      </c>
    </row>
    <row r="134" spans="2:4">
      <c r="B134" s="150" t="s">
        <v>2280</v>
      </c>
      <c r="C134" s="83">
        <v>3316.5962964240007</v>
      </c>
      <c r="D134" s="151">
        <v>45930</v>
      </c>
    </row>
    <row r="135" spans="2:4">
      <c r="B135" s="150" t="s">
        <v>3397</v>
      </c>
      <c r="C135" s="83">
        <v>12202.18021854675</v>
      </c>
      <c r="D135" s="151">
        <v>47665</v>
      </c>
    </row>
    <row r="136" spans="2:4">
      <c r="B136" s="150" t="s">
        <v>3398</v>
      </c>
      <c r="C136" s="83">
        <v>1250.0308458547338</v>
      </c>
      <c r="D136" s="151">
        <v>45485</v>
      </c>
    </row>
    <row r="137" spans="2:4">
      <c r="B137" s="150" t="s">
        <v>3399</v>
      </c>
      <c r="C137" s="83">
        <v>3222.6904584195195</v>
      </c>
      <c r="D137" s="151">
        <v>46417</v>
      </c>
    </row>
    <row r="138" spans="2:4">
      <c r="B138" s="150" t="s">
        <v>3400</v>
      </c>
      <c r="C138" s="83">
        <v>520.16778412479994</v>
      </c>
      <c r="D138" s="151">
        <v>47178</v>
      </c>
    </row>
    <row r="139" spans="2:4">
      <c r="B139" s="150" t="s">
        <v>3401</v>
      </c>
      <c r="C139" s="83">
        <v>105.47265023999999</v>
      </c>
      <c r="D139" s="151">
        <v>47447</v>
      </c>
    </row>
    <row r="140" spans="2:4">
      <c r="B140" s="150" t="s">
        <v>3402</v>
      </c>
      <c r="C140" s="83">
        <v>1990.1075318751998</v>
      </c>
      <c r="D140" s="151">
        <v>47987</v>
      </c>
    </row>
    <row r="141" spans="2:4">
      <c r="B141" s="150" t="s">
        <v>2290</v>
      </c>
      <c r="C141" s="83">
        <v>2633.4673451758345</v>
      </c>
      <c r="D141" s="151">
        <v>48180</v>
      </c>
    </row>
    <row r="142" spans="2:4">
      <c r="B142" s="150" t="s">
        <v>3403</v>
      </c>
      <c r="C142" s="83">
        <v>5647.0257683199998</v>
      </c>
      <c r="D142" s="151">
        <v>47735</v>
      </c>
    </row>
    <row r="143" spans="2:4">
      <c r="B143" s="150" t="s">
        <v>3404</v>
      </c>
      <c r="C143" s="83">
        <v>159.8331769136</v>
      </c>
      <c r="D143" s="151">
        <v>48151</v>
      </c>
    </row>
    <row r="144" spans="2:4">
      <c r="B144" s="150" t="s">
        <v>3405</v>
      </c>
      <c r="C144" s="83">
        <v>2419.0893871674052</v>
      </c>
      <c r="D144" s="151">
        <v>47848</v>
      </c>
    </row>
    <row r="145" spans="2:4">
      <c r="B145" s="150" t="s">
        <v>3406</v>
      </c>
      <c r="C145" s="83">
        <v>126.30979512499999</v>
      </c>
      <c r="D145" s="151">
        <v>45710</v>
      </c>
    </row>
    <row r="146" spans="2:4">
      <c r="B146" s="150" t="s">
        <v>3407</v>
      </c>
      <c r="C146" s="83">
        <v>2681.9332301749996</v>
      </c>
      <c r="D146" s="151">
        <v>46573</v>
      </c>
    </row>
    <row r="147" spans="2:4">
      <c r="B147" s="150" t="s">
        <v>3408</v>
      </c>
      <c r="C147" s="83">
        <v>3286.4370322674699</v>
      </c>
      <c r="D147" s="151">
        <v>47832</v>
      </c>
    </row>
    <row r="148" spans="2:4">
      <c r="B148" s="150" t="s">
        <v>3409</v>
      </c>
      <c r="C148" s="83">
        <v>127.973025241</v>
      </c>
      <c r="D148" s="151">
        <v>46524</v>
      </c>
    </row>
    <row r="149" spans="2:4">
      <c r="B149" s="150" t="s">
        <v>3410</v>
      </c>
      <c r="C149" s="83">
        <v>3563.222622999062</v>
      </c>
      <c r="D149" s="151">
        <v>48121</v>
      </c>
    </row>
    <row r="150" spans="2:4">
      <c r="B150" s="150" t="s">
        <v>3411</v>
      </c>
      <c r="C150" s="83">
        <v>854.25984196629236</v>
      </c>
      <c r="D150" s="151">
        <v>48121</v>
      </c>
    </row>
    <row r="151" spans="2:4">
      <c r="B151" s="150" t="s">
        <v>3412</v>
      </c>
      <c r="C151" s="83">
        <v>290.07245413286995</v>
      </c>
      <c r="D151" s="151">
        <v>47255</v>
      </c>
    </row>
    <row r="152" spans="2:4">
      <c r="B152" s="150" t="s">
        <v>3413</v>
      </c>
      <c r="C152" s="83">
        <v>444.74143895940995</v>
      </c>
      <c r="D152" s="151">
        <v>48029</v>
      </c>
    </row>
    <row r="153" spans="2:4">
      <c r="B153" s="150" t="s">
        <v>3467</v>
      </c>
      <c r="C153" s="83">
        <v>13.93394950347288</v>
      </c>
      <c r="D153" s="151">
        <v>45371</v>
      </c>
    </row>
    <row r="154" spans="2:4">
      <c r="B154" s="150" t="s">
        <v>3414</v>
      </c>
      <c r="C154" s="83">
        <v>696.25850928</v>
      </c>
      <c r="D154" s="151">
        <v>48294</v>
      </c>
    </row>
    <row r="155" spans="2:4">
      <c r="B155" s="150" t="s">
        <v>2306</v>
      </c>
      <c r="C155" s="83">
        <v>4963.6219649704062</v>
      </c>
      <c r="D155" s="151">
        <v>47937</v>
      </c>
    </row>
    <row r="156" spans="2:4">
      <c r="B156" s="150" t="s">
        <v>3415</v>
      </c>
      <c r="C156" s="83">
        <v>1514.8445126362456</v>
      </c>
      <c r="D156" s="151">
        <v>46572</v>
      </c>
    </row>
    <row r="157" spans="2:4">
      <c r="B157" s="150" t="s">
        <v>3416</v>
      </c>
      <c r="C157" s="83">
        <v>11099.714279399999</v>
      </c>
      <c r="D157" s="151">
        <v>48781</v>
      </c>
    </row>
    <row r="158" spans="2:4">
      <c r="B158" s="150" t="s">
        <v>3468</v>
      </c>
      <c r="C158" s="83">
        <v>558.26597854388683</v>
      </c>
      <c r="D158" s="151">
        <v>45553</v>
      </c>
    </row>
    <row r="159" spans="2:4">
      <c r="B159" s="150" t="s">
        <v>3417</v>
      </c>
      <c r="C159" s="83">
        <v>404.29900443039998</v>
      </c>
      <c r="D159" s="151">
        <v>46844</v>
      </c>
    </row>
    <row r="160" spans="2:4">
      <c r="B160" s="150" t="s">
        <v>3469</v>
      </c>
      <c r="C160" s="83">
        <v>761.62047968016418</v>
      </c>
      <c r="D160" s="151">
        <v>45602</v>
      </c>
    </row>
    <row r="161" spans="2:4">
      <c r="B161" s="150" t="s">
        <v>3418</v>
      </c>
      <c r="C161" s="83">
        <v>1636.7687969929123</v>
      </c>
      <c r="D161" s="151">
        <v>50678</v>
      </c>
    </row>
    <row r="162" spans="2:4">
      <c r="B162" s="150" t="s">
        <v>3419</v>
      </c>
      <c r="C162" s="83">
        <v>290.80985933978002</v>
      </c>
      <c r="D162" s="151">
        <v>45869</v>
      </c>
    </row>
    <row r="163" spans="2:4">
      <c r="B163" s="150" t="s">
        <v>3420</v>
      </c>
      <c r="C163" s="83">
        <v>288.50821903999997</v>
      </c>
      <c r="D163" s="151">
        <v>46201</v>
      </c>
    </row>
    <row r="164" spans="2:4">
      <c r="B164" s="150" t="s">
        <v>3421</v>
      </c>
      <c r="C164" s="83">
        <v>1417.3878174399999</v>
      </c>
      <c r="D164" s="151">
        <v>46203</v>
      </c>
    </row>
    <row r="165" spans="2:4">
      <c r="B165" s="150" t="s">
        <v>2315</v>
      </c>
      <c r="C165" s="83">
        <v>5635.8470903838279</v>
      </c>
      <c r="D165" s="151">
        <v>47312</v>
      </c>
    </row>
    <row r="166" spans="2:4">
      <c r="B166" s="150" t="s">
        <v>3422</v>
      </c>
      <c r="C166" s="83">
        <v>2086.8643366159999</v>
      </c>
      <c r="D166" s="151">
        <v>46660</v>
      </c>
    </row>
    <row r="167" spans="2:4">
      <c r="B167" s="150" t="s">
        <v>2320</v>
      </c>
      <c r="C167" s="83">
        <v>1050.1591932799997</v>
      </c>
      <c r="D167" s="151">
        <v>47301</v>
      </c>
    </row>
    <row r="168" spans="2:4">
      <c r="B168" s="150" t="s">
        <v>3423</v>
      </c>
      <c r="C168" s="83">
        <v>3522.4040441117495</v>
      </c>
      <c r="D168" s="151">
        <v>50678</v>
      </c>
    </row>
    <row r="169" spans="2:4">
      <c r="B169" s="150" t="s">
        <v>3424</v>
      </c>
      <c r="C169" s="83">
        <v>3042.2899557551996</v>
      </c>
      <c r="D169" s="151">
        <v>48176</v>
      </c>
    </row>
    <row r="170" spans="2:4">
      <c r="B170" s="150" t="s">
        <v>3425</v>
      </c>
      <c r="C170" s="83">
        <v>53.274208960000003</v>
      </c>
      <c r="D170" s="151">
        <v>48213</v>
      </c>
    </row>
    <row r="171" spans="2:4">
      <c r="B171" s="150" t="s">
        <v>2325</v>
      </c>
      <c r="C171" s="83">
        <v>276.32075667039999</v>
      </c>
      <c r="D171" s="151">
        <v>47992</v>
      </c>
    </row>
    <row r="172" spans="2:4">
      <c r="B172" s="150" t="s">
        <v>3426</v>
      </c>
      <c r="C172" s="83">
        <v>509.25764368</v>
      </c>
      <c r="D172" s="151">
        <v>46601</v>
      </c>
    </row>
    <row r="173" spans="2:4">
      <c r="B173" s="150" t="s">
        <v>3427</v>
      </c>
      <c r="C173" s="83">
        <v>537.41367745608147</v>
      </c>
      <c r="D173" s="151">
        <v>46722</v>
      </c>
    </row>
    <row r="174" spans="2:4">
      <c r="B174" s="150" t="s">
        <v>3428</v>
      </c>
      <c r="C174" s="83">
        <v>771.28265987394059</v>
      </c>
      <c r="D174" s="151">
        <v>46794</v>
      </c>
    </row>
    <row r="175" spans="2:4">
      <c r="B175" s="150" t="s">
        <v>3429</v>
      </c>
      <c r="C175" s="83">
        <v>543.33860421700001</v>
      </c>
      <c r="D175" s="151">
        <v>47407</v>
      </c>
    </row>
    <row r="176" spans="2:4">
      <c r="B176" s="150" t="s">
        <v>3430</v>
      </c>
      <c r="C176" s="83">
        <v>3501.3826653389997</v>
      </c>
      <c r="D176" s="151">
        <v>48234</v>
      </c>
    </row>
    <row r="177" spans="2:4">
      <c r="B177" s="150" t="s">
        <v>2335</v>
      </c>
      <c r="C177" s="83">
        <v>558.99261236884911</v>
      </c>
      <c r="D177" s="151">
        <v>47467</v>
      </c>
    </row>
    <row r="178" spans="2:4">
      <c r="B178" s="150" t="s">
        <v>3431</v>
      </c>
      <c r="C178" s="83">
        <v>58.253095199999997</v>
      </c>
      <c r="D178" s="151">
        <v>47599</v>
      </c>
    </row>
    <row r="179" spans="2:4">
      <c r="B179" s="150" t="s">
        <v>3432</v>
      </c>
      <c r="C179" s="83">
        <v>9.7573438759178934</v>
      </c>
      <c r="D179" s="151">
        <v>46082</v>
      </c>
    </row>
    <row r="180" spans="2:4">
      <c r="B180" s="150" t="s">
        <v>3433</v>
      </c>
      <c r="C180" s="83">
        <v>1638.4982607004479</v>
      </c>
      <c r="D180" s="151">
        <v>47236</v>
      </c>
    </row>
    <row r="181" spans="2:4">
      <c r="B181" s="150" t="s">
        <v>3434</v>
      </c>
      <c r="C181" s="83">
        <v>2485.558630218</v>
      </c>
      <c r="D181" s="151">
        <v>46465</v>
      </c>
    </row>
    <row r="182" spans="2:4">
      <c r="B182" s="150" t="s">
        <v>3470</v>
      </c>
      <c r="C182" s="83">
        <v>18.17392882170012</v>
      </c>
      <c r="D182" s="151">
        <v>46014</v>
      </c>
    </row>
    <row r="183" spans="2:4">
      <c r="B183" s="150" t="s">
        <v>3435</v>
      </c>
      <c r="C183" s="83">
        <v>128.10849281759999</v>
      </c>
      <c r="D183" s="151">
        <v>48723</v>
      </c>
    </row>
    <row r="184" spans="2:4">
      <c r="B184" s="150" t="s">
        <v>3436</v>
      </c>
      <c r="C184" s="83">
        <v>910.81871344000001</v>
      </c>
      <c r="D184" s="151">
        <v>48268</v>
      </c>
    </row>
    <row r="185" spans="2:4">
      <c r="B185" s="150" t="s">
        <v>2354</v>
      </c>
      <c r="C185" s="83">
        <v>248.11828975999998</v>
      </c>
      <c r="D185" s="151">
        <v>47107</v>
      </c>
    </row>
    <row r="186" spans="2:4">
      <c r="B186" s="150" t="s">
        <v>3437</v>
      </c>
      <c r="C186" s="83">
        <v>196.00854004160001</v>
      </c>
      <c r="D186" s="151">
        <v>48213</v>
      </c>
    </row>
    <row r="187" spans="2:4">
      <c r="B187" s="150" t="s">
        <v>3438</v>
      </c>
      <c r="C187" s="83">
        <v>100.67560061192998</v>
      </c>
      <c r="D187" s="151">
        <v>45869</v>
      </c>
    </row>
    <row r="188" spans="2:4">
      <c r="B188" s="150" t="s">
        <v>2357</v>
      </c>
      <c r="C188" s="83">
        <v>815.25630055900001</v>
      </c>
      <c r="D188" s="151">
        <v>47848</v>
      </c>
    </row>
    <row r="189" spans="2:4">
      <c r="B189" s="150" t="s">
        <v>3439</v>
      </c>
      <c r="C189" s="83">
        <v>358.67811656639998</v>
      </c>
      <c r="D189" s="151">
        <v>46637</v>
      </c>
    </row>
    <row r="190" spans="2:4">
      <c r="B190" s="150" t="s">
        <v>2359</v>
      </c>
      <c r="C190" s="83">
        <v>1641.2828632169999</v>
      </c>
      <c r="D190" s="151">
        <v>47574</v>
      </c>
    </row>
    <row r="191" spans="2:4">
      <c r="B191" s="150" t="s">
        <v>3440</v>
      </c>
      <c r="C191" s="83">
        <v>1196.9808824767999</v>
      </c>
      <c r="D191" s="151">
        <v>48942</v>
      </c>
    </row>
    <row r="192" spans="2:4">
      <c r="B192" s="150" t="s">
        <v>3441</v>
      </c>
      <c r="C192" s="83">
        <v>1700.4009110048</v>
      </c>
      <c r="D192" s="151">
        <v>48942</v>
      </c>
    </row>
    <row r="193" spans="2:4">
      <c r="B193" s="150" t="s">
        <v>2362</v>
      </c>
      <c r="C193" s="83">
        <v>5834.8414900799999</v>
      </c>
      <c r="D193" s="151">
        <v>49405</v>
      </c>
    </row>
    <row r="194" spans="2:4">
      <c r="B194" s="150" t="s">
        <v>3442</v>
      </c>
      <c r="C194" s="83">
        <v>87.018681291199997</v>
      </c>
      <c r="D194" s="151">
        <v>48069</v>
      </c>
    </row>
    <row r="195" spans="2:4">
      <c r="B195" s="150" t="s">
        <v>3443</v>
      </c>
      <c r="C195" s="83">
        <v>2743.9311306879999</v>
      </c>
      <c r="D195" s="151">
        <v>46643</v>
      </c>
    </row>
    <row r="196" spans="2:4">
      <c r="B196" s="150" t="s">
        <v>3444</v>
      </c>
      <c r="C196" s="83">
        <v>1082.3366619200001</v>
      </c>
      <c r="D196" s="151">
        <v>48004</v>
      </c>
    </row>
    <row r="197" spans="2:4">
      <c r="B197" s="150" t="s">
        <v>3445</v>
      </c>
      <c r="C197" s="83">
        <v>5.1069462639999994</v>
      </c>
      <c r="D197" s="151">
        <v>47262</v>
      </c>
    </row>
    <row r="198" spans="2:4">
      <c r="B198" s="150" t="s">
        <v>3446</v>
      </c>
      <c r="C198" s="83">
        <v>1.2655589183999998</v>
      </c>
      <c r="D198" s="151">
        <v>45939</v>
      </c>
    </row>
    <row r="199" spans="2:4">
      <c r="B199" s="150" t="s">
        <v>2365</v>
      </c>
      <c r="C199" s="83">
        <v>2510.4379813119999</v>
      </c>
      <c r="D199" s="151">
        <v>46742</v>
      </c>
    </row>
    <row r="200" spans="2:4">
      <c r="B200" s="150" t="s">
        <v>3447</v>
      </c>
      <c r="C200" s="83">
        <v>2204.0578087999997</v>
      </c>
      <c r="D200" s="151">
        <v>46112</v>
      </c>
    </row>
    <row r="201" spans="2:4">
      <c r="B201" s="150" t="s">
        <v>2366</v>
      </c>
      <c r="C201" s="83">
        <v>7682.1474351263996</v>
      </c>
      <c r="D201" s="151">
        <v>46722</v>
      </c>
    </row>
    <row r="202" spans="2:4">
      <c r="B202" s="150" t="s">
        <v>2367</v>
      </c>
      <c r="C202" s="83">
        <v>593.92478943999993</v>
      </c>
      <c r="D202" s="151">
        <v>46722</v>
      </c>
    </row>
    <row r="203" spans="2:4">
      <c r="B203" s="150" t="s">
        <v>2177</v>
      </c>
      <c r="C203" s="83">
        <v>14.1585045472</v>
      </c>
      <c r="D203" s="151">
        <v>48030</v>
      </c>
    </row>
    <row r="204" spans="2:4">
      <c r="B204" s="76"/>
      <c r="C204" s="83"/>
      <c r="D204" s="138"/>
    </row>
    <row r="205" spans="2:4">
      <c r="B205" s="119"/>
      <c r="C205" s="120"/>
      <c r="D205" s="120"/>
    </row>
    <row r="206" spans="2:4">
      <c r="B206" s="119"/>
      <c r="C206" s="120"/>
      <c r="D206" s="120"/>
    </row>
    <row r="207" spans="2:4">
      <c r="B207" s="119"/>
      <c r="C207" s="120"/>
      <c r="D207" s="120"/>
    </row>
    <row r="208" spans="2:4">
      <c r="B208" s="119"/>
      <c r="C208" s="120"/>
      <c r="D208" s="120"/>
    </row>
    <row r="209" spans="2:4">
      <c r="B209" s="119"/>
      <c r="C209" s="120"/>
      <c r="D209" s="120"/>
    </row>
    <row r="210" spans="2:4">
      <c r="B210" s="119"/>
      <c r="C210" s="120"/>
      <c r="D210" s="120"/>
    </row>
    <row r="211" spans="2:4">
      <c r="B211" s="119"/>
      <c r="C211" s="120"/>
      <c r="D211" s="120"/>
    </row>
    <row r="212" spans="2:4">
      <c r="B212" s="119"/>
      <c r="C212" s="120"/>
      <c r="D212" s="120"/>
    </row>
    <row r="213" spans="2:4">
      <c r="B213" s="119"/>
      <c r="C213" s="120"/>
      <c r="D213" s="120"/>
    </row>
    <row r="214" spans="2:4">
      <c r="B214" s="119"/>
      <c r="C214" s="120"/>
      <c r="D214" s="120"/>
    </row>
    <row r="215" spans="2:4">
      <c r="B215" s="119"/>
      <c r="C215" s="120"/>
      <c r="D215" s="120"/>
    </row>
    <row r="216" spans="2:4">
      <c r="B216" s="119"/>
      <c r="C216" s="120"/>
      <c r="D216" s="120"/>
    </row>
    <row r="217" spans="2:4">
      <c r="B217" s="119"/>
      <c r="C217" s="120"/>
      <c r="D217" s="120"/>
    </row>
    <row r="218" spans="2:4">
      <c r="B218" s="119"/>
      <c r="C218" s="120"/>
      <c r="D218" s="120"/>
    </row>
    <row r="219" spans="2:4">
      <c r="B219" s="119"/>
      <c r="C219" s="120"/>
      <c r="D219" s="120"/>
    </row>
    <row r="220" spans="2:4">
      <c r="B220" s="119"/>
      <c r="C220" s="120"/>
      <c r="D220" s="120"/>
    </row>
    <row r="221" spans="2:4">
      <c r="B221" s="119"/>
      <c r="C221" s="120"/>
      <c r="D221" s="120"/>
    </row>
    <row r="222" spans="2:4">
      <c r="B222" s="119"/>
      <c r="C222" s="120"/>
      <c r="D222" s="120"/>
    </row>
    <row r="223" spans="2:4">
      <c r="B223" s="119"/>
      <c r="C223" s="120"/>
      <c r="D223" s="120"/>
    </row>
    <row r="224" spans="2:4">
      <c r="B224" s="119"/>
      <c r="C224" s="120"/>
      <c r="D224" s="120"/>
    </row>
    <row r="225" spans="2:4">
      <c r="B225" s="119"/>
      <c r="C225" s="120"/>
      <c r="D225" s="120"/>
    </row>
    <row r="226" spans="2:4">
      <c r="B226" s="119"/>
      <c r="C226" s="120"/>
      <c r="D226" s="120"/>
    </row>
    <row r="227" spans="2:4">
      <c r="B227" s="119"/>
      <c r="C227" s="120"/>
      <c r="D227" s="120"/>
    </row>
    <row r="228" spans="2:4">
      <c r="B228" s="119"/>
      <c r="C228" s="120"/>
      <c r="D228" s="120"/>
    </row>
    <row r="229" spans="2:4">
      <c r="B229" s="119"/>
      <c r="C229" s="120"/>
      <c r="D229" s="120"/>
    </row>
    <row r="230" spans="2:4">
      <c r="B230" s="119"/>
      <c r="C230" s="120"/>
      <c r="D230" s="120"/>
    </row>
    <row r="231" spans="2:4">
      <c r="B231" s="119"/>
      <c r="C231" s="120"/>
      <c r="D231" s="120"/>
    </row>
    <row r="232" spans="2:4">
      <c r="B232" s="119"/>
      <c r="C232" s="120"/>
      <c r="D232" s="120"/>
    </row>
    <row r="233" spans="2:4">
      <c r="B233" s="119"/>
      <c r="C233" s="120"/>
      <c r="D233" s="120"/>
    </row>
    <row r="234" spans="2:4">
      <c r="B234" s="119"/>
      <c r="C234" s="120"/>
      <c r="D234" s="120"/>
    </row>
    <row r="235" spans="2:4">
      <c r="B235" s="119"/>
      <c r="C235" s="120"/>
      <c r="D235" s="120"/>
    </row>
    <row r="236" spans="2:4">
      <c r="B236" s="119"/>
      <c r="C236" s="120"/>
      <c r="D236" s="120"/>
    </row>
    <row r="237" spans="2:4">
      <c r="B237" s="119"/>
      <c r="C237" s="120"/>
      <c r="D237" s="120"/>
    </row>
    <row r="238" spans="2:4">
      <c r="B238" s="119"/>
      <c r="C238" s="120"/>
      <c r="D238" s="120"/>
    </row>
    <row r="239" spans="2:4">
      <c r="B239" s="119"/>
      <c r="C239" s="120"/>
      <c r="D239" s="120"/>
    </row>
    <row r="240" spans="2:4">
      <c r="B240" s="119"/>
      <c r="C240" s="120"/>
      <c r="D240" s="120"/>
    </row>
    <row r="241" spans="2:4">
      <c r="B241" s="119"/>
      <c r="C241" s="120"/>
      <c r="D241" s="120"/>
    </row>
    <row r="242" spans="2:4">
      <c r="B242" s="119"/>
      <c r="C242" s="120"/>
      <c r="D242" s="120"/>
    </row>
    <row r="243" spans="2:4">
      <c r="B243" s="119"/>
      <c r="C243" s="120"/>
      <c r="D243" s="120"/>
    </row>
    <row r="244" spans="2:4">
      <c r="B244" s="119"/>
      <c r="C244" s="120"/>
      <c r="D244" s="120"/>
    </row>
    <row r="245" spans="2:4">
      <c r="B245" s="119"/>
      <c r="C245" s="120"/>
      <c r="D245" s="120"/>
    </row>
    <row r="246" spans="2:4">
      <c r="B246" s="119"/>
      <c r="C246" s="120"/>
      <c r="D246" s="120"/>
    </row>
    <row r="247" spans="2:4">
      <c r="B247" s="119"/>
      <c r="C247" s="120"/>
      <c r="D247" s="120"/>
    </row>
    <row r="248" spans="2:4">
      <c r="B248" s="119"/>
      <c r="C248" s="120"/>
      <c r="D248" s="120"/>
    </row>
    <row r="249" spans="2:4">
      <c r="B249" s="119"/>
      <c r="C249" s="120"/>
      <c r="D249" s="120"/>
    </row>
    <row r="250" spans="2:4">
      <c r="B250" s="119"/>
      <c r="C250" s="120"/>
      <c r="D250" s="120"/>
    </row>
    <row r="251" spans="2:4">
      <c r="B251" s="119"/>
      <c r="C251" s="120"/>
      <c r="D251" s="120"/>
    </row>
    <row r="252" spans="2:4">
      <c r="B252" s="119"/>
      <c r="C252" s="120"/>
      <c r="D252" s="120"/>
    </row>
    <row r="253" spans="2:4">
      <c r="B253" s="119"/>
      <c r="C253" s="120"/>
      <c r="D253" s="120"/>
    </row>
    <row r="254" spans="2:4">
      <c r="B254" s="119"/>
      <c r="C254" s="120"/>
      <c r="D254" s="120"/>
    </row>
    <row r="255" spans="2:4">
      <c r="B255" s="119"/>
      <c r="C255" s="120"/>
      <c r="D255" s="120"/>
    </row>
    <row r="256" spans="2:4">
      <c r="B256" s="119"/>
      <c r="C256" s="120"/>
      <c r="D256" s="120"/>
    </row>
    <row r="257" spans="2:4">
      <c r="B257" s="119"/>
      <c r="C257" s="120"/>
      <c r="D257" s="120"/>
    </row>
    <row r="258" spans="2:4">
      <c r="B258" s="119"/>
      <c r="C258" s="120"/>
      <c r="D258" s="120"/>
    </row>
    <row r="259" spans="2:4">
      <c r="B259" s="119"/>
      <c r="C259" s="120"/>
      <c r="D259" s="120"/>
    </row>
    <row r="260" spans="2:4">
      <c r="B260" s="119"/>
      <c r="C260" s="120"/>
      <c r="D260" s="120"/>
    </row>
    <row r="261" spans="2:4">
      <c r="B261" s="119"/>
      <c r="C261" s="120"/>
      <c r="D261" s="120"/>
    </row>
    <row r="262" spans="2:4">
      <c r="B262" s="119"/>
      <c r="C262" s="120"/>
      <c r="D262" s="120"/>
    </row>
    <row r="263" spans="2:4">
      <c r="B263" s="119"/>
      <c r="C263" s="120"/>
      <c r="D263" s="120"/>
    </row>
    <row r="264" spans="2:4">
      <c r="B264" s="119"/>
      <c r="C264" s="120"/>
      <c r="D264" s="120"/>
    </row>
    <row r="265" spans="2:4">
      <c r="B265" s="119"/>
      <c r="C265" s="120"/>
      <c r="D265" s="120"/>
    </row>
    <row r="266" spans="2:4">
      <c r="B266" s="119"/>
      <c r="C266" s="120"/>
      <c r="D266" s="120"/>
    </row>
    <row r="267" spans="2:4">
      <c r="B267" s="119"/>
      <c r="C267" s="120"/>
      <c r="D267" s="120"/>
    </row>
    <row r="268" spans="2:4">
      <c r="B268" s="119"/>
      <c r="C268" s="120"/>
      <c r="D268" s="120"/>
    </row>
    <row r="269" spans="2:4">
      <c r="B269" s="119"/>
      <c r="C269" s="120"/>
      <c r="D269" s="120"/>
    </row>
    <row r="270" spans="2:4">
      <c r="B270" s="119"/>
      <c r="C270" s="120"/>
      <c r="D270" s="120"/>
    </row>
    <row r="271" spans="2:4">
      <c r="B271" s="119"/>
      <c r="C271" s="120"/>
      <c r="D271" s="120"/>
    </row>
    <row r="272" spans="2:4">
      <c r="B272" s="119"/>
      <c r="C272" s="120"/>
      <c r="D272" s="120"/>
    </row>
    <row r="273" spans="2:4">
      <c r="B273" s="119"/>
      <c r="C273" s="120"/>
      <c r="D273" s="120"/>
    </row>
    <row r="274" spans="2:4">
      <c r="B274" s="119"/>
      <c r="C274" s="120"/>
      <c r="D274" s="120"/>
    </row>
    <row r="275" spans="2:4">
      <c r="B275" s="119"/>
      <c r="C275" s="120"/>
      <c r="D275" s="120"/>
    </row>
    <row r="276" spans="2:4">
      <c r="B276" s="119"/>
      <c r="C276" s="120"/>
      <c r="D276" s="120"/>
    </row>
    <row r="277" spans="2:4">
      <c r="B277" s="119"/>
      <c r="C277" s="120"/>
      <c r="D277" s="120"/>
    </row>
    <row r="278" spans="2:4">
      <c r="B278" s="119"/>
      <c r="C278" s="120"/>
      <c r="D278" s="120"/>
    </row>
    <row r="279" spans="2:4">
      <c r="B279" s="119"/>
      <c r="C279" s="120"/>
      <c r="D279" s="120"/>
    </row>
    <row r="280" spans="2:4">
      <c r="B280" s="119"/>
      <c r="C280" s="120"/>
      <c r="D280" s="120"/>
    </row>
    <row r="281" spans="2:4">
      <c r="B281" s="119"/>
      <c r="C281" s="120"/>
      <c r="D281" s="120"/>
    </row>
    <row r="282" spans="2:4">
      <c r="B282" s="119"/>
      <c r="C282" s="120"/>
      <c r="D282" s="120"/>
    </row>
    <row r="283" spans="2:4">
      <c r="B283" s="119"/>
      <c r="C283" s="120"/>
      <c r="D283" s="120"/>
    </row>
    <row r="284" spans="2:4">
      <c r="B284" s="119"/>
      <c r="C284" s="120"/>
      <c r="D284" s="120"/>
    </row>
    <row r="285" spans="2:4">
      <c r="B285" s="119"/>
      <c r="C285" s="120"/>
      <c r="D285" s="120"/>
    </row>
    <row r="286" spans="2:4">
      <c r="B286" s="119"/>
      <c r="C286" s="120"/>
      <c r="D286" s="120"/>
    </row>
    <row r="287" spans="2:4">
      <c r="B287" s="119"/>
      <c r="C287" s="120"/>
      <c r="D287" s="120"/>
    </row>
    <row r="288" spans="2:4">
      <c r="B288" s="119"/>
      <c r="C288" s="120"/>
      <c r="D288" s="120"/>
    </row>
    <row r="289" spans="2:4">
      <c r="B289" s="119"/>
      <c r="C289" s="120"/>
      <c r="D289" s="120"/>
    </row>
    <row r="290" spans="2:4">
      <c r="B290" s="119"/>
      <c r="C290" s="120"/>
      <c r="D290" s="120"/>
    </row>
    <row r="291" spans="2:4">
      <c r="B291" s="119"/>
      <c r="C291" s="120"/>
      <c r="D291" s="120"/>
    </row>
    <row r="292" spans="2:4">
      <c r="B292" s="119"/>
      <c r="C292" s="120"/>
      <c r="D292" s="120"/>
    </row>
    <row r="293" spans="2:4">
      <c r="B293" s="119"/>
      <c r="C293" s="120"/>
      <c r="D293" s="120"/>
    </row>
    <row r="294" spans="2:4">
      <c r="B294" s="119"/>
      <c r="C294" s="120"/>
      <c r="D294" s="120"/>
    </row>
    <row r="295" spans="2:4">
      <c r="B295" s="119"/>
      <c r="C295" s="120"/>
      <c r="D295" s="120"/>
    </row>
    <row r="296" spans="2:4">
      <c r="B296" s="119"/>
      <c r="C296" s="120"/>
      <c r="D296" s="120"/>
    </row>
    <row r="297" spans="2:4">
      <c r="B297" s="119"/>
      <c r="C297" s="120"/>
      <c r="D297" s="120"/>
    </row>
    <row r="298" spans="2:4">
      <c r="B298" s="119"/>
      <c r="C298" s="120"/>
      <c r="D298" s="120"/>
    </row>
    <row r="299" spans="2:4">
      <c r="B299" s="119"/>
      <c r="C299" s="120"/>
      <c r="D299" s="120"/>
    </row>
    <row r="300" spans="2:4">
      <c r="B300" s="119"/>
      <c r="C300" s="120"/>
      <c r="D300" s="120"/>
    </row>
    <row r="301" spans="2:4">
      <c r="B301" s="119"/>
      <c r="C301" s="120"/>
      <c r="D301" s="120"/>
    </row>
    <row r="302" spans="2:4">
      <c r="B302" s="119"/>
      <c r="C302" s="120"/>
      <c r="D302" s="120"/>
    </row>
    <row r="303" spans="2:4">
      <c r="B303" s="119"/>
      <c r="C303" s="120"/>
      <c r="D303" s="120"/>
    </row>
    <row r="304" spans="2:4">
      <c r="B304" s="119"/>
      <c r="C304" s="120"/>
      <c r="D304" s="120"/>
    </row>
    <row r="305" spans="2:4">
      <c r="B305" s="119"/>
      <c r="C305" s="120"/>
      <c r="D305" s="120"/>
    </row>
    <row r="306" spans="2:4">
      <c r="B306" s="119"/>
      <c r="C306" s="120"/>
      <c r="D306" s="120"/>
    </row>
    <row r="307" spans="2:4">
      <c r="B307" s="119"/>
      <c r="C307" s="120"/>
      <c r="D307" s="120"/>
    </row>
    <row r="308" spans="2:4">
      <c r="B308" s="119"/>
      <c r="C308" s="120"/>
      <c r="D308" s="120"/>
    </row>
    <row r="309" spans="2:4">
      <c r="B309" s="119"/>
      <c r="C309" s="120"/>
      <c r="D309" s="120"/>
    </row>
    <row r="310" spans="2:4">
      <c r="B310" s="119"/>
      <c r="C310" s="120"/>
      <c r="D310" s="120"/>
    </row>
    <row r="311" spans="2:4">
      <c r="B311" s="119"/>
      <c r="C311" s="120"/>
      <c r="D311" s="120"/>
    </row>
    <row r="312" spans="2:4">
      <c r="B312" s="119"/>
      <c r="C312" s="120"/>
      <c r="D312" s="120"/>
    </row>
    <row r="313" spans="2:4">
      <c r="B313" s="119"/>
      <c r="C313" s="120"/>
      <c r="D313" s="120"/>
    </row>
    <row r="314" spans="2:4">
      <c r="B314" s="119"/>
      <c r="C314" s="120"/>
      <c r="D314" s="120"/>
    </row>
    <row r="315" spans="2:4">
      <c r="B315" s="119"/>
      <c r="C315" s="120"/>
      <c r="D315" s="120"/>
    </row>
    <row r="316" spans="2:4">
      <c r="B316" s="119"/>
      <c r="C316" s="120"/>
      <c r="D316" s="120"/>
    </row>
    <row r="317" spans="2:4">
      <c r="B317" s="119"/>
      <c r="C317" s="120"/>
      <c r="D317" s="120"/>
    </row>
    <row r="318" spans="2:4">
      <c r="B318" s="119"/>
      <c r="C318" s="120"/>
      <c r="D318" s="120"/>
    </row>
    <row r="319" spans="2:4">
      <c r="B319" s="119"/>
      <c r="C319" s="120"/>
      <c r="D319" s="120"/>
    </row>
    <row r="320" spans="2:4">
      <c r="B320" s="119"/>
      <c r="C320" s="120"/>
      <c r="D320" s="120"/>
    </row>
    <row r="321" spans="2:4">
      <c r="B321" s="119"/>
      <c r="C321" s="120"/>
      <c r="D321" s="120"/>
    </row>
    <row r="322" spans="2:4">
      <c r="B322" s="119"/>
      <c r="C322" s="120"/>
      <c r="D322" s="120"/>
    </row>
    <row r="323" spans="2:4">
      <c r="B323" s="119"/>
      <c r="C323" s="120"/>
      <c r="D323" s="120"/>
    </row>
    <row r="324" spans="2:4">
      <c r="B324" s="119"/>
      <c r="C324" s="120"/>
      <c r="D324" s="120"/>
    </row>
    <row r="325" spans="2:4">
      <c r="B325" s="119"/>
      <c r="C325" s="120"/>
      <c r="D325" s="120"/>
    </row>
    <row r="326" spans="2:4">
      <c r="B326" s="119"/>
      <c r="C326" s="120"/>
      <c r="D326" s="120"/>
    </row>
    <row r="327" spans="2:4">
      <c r="B327" s="119"/>
      <c r="C327" s="120"/>
      <c r="D327" s="120"/>
    </row>
    <row r="328" spans="2:4">
      <c r="B328" s="119"/>
      <c r="C328" s="120"/>
      <c r="D328" s="120"/>
    </row>
    <row r="329" spans="2:4">
      <c r="B329" s="119"/>
      <c r="C329" s="120"/>
      <c r="D329" s="120"/>
    </row>
    <row r="330" spans="2:4">
      <c r="B330" s="119"/>
      <c r="C330" s="120"/>
      <c r="D330" s="120"/>
    </row>
    <row r="331" spans="2:4">
      <c r="B331" s="119"/>
      <c r="C331" s="120"/>
      <c r="D331" s="120"/>
    </row>
    <row r="332" spans="2:4">
      <c r="B332" s="119"/>
      <c r="C332" s="120"/>
      <c r="D332" s="120"/>
    </row>
    <row r="333" spans="2:4">
      <c r="B333" s="119"/>
      <c r="C333" s="120"/>
      <c r="D333" s="120"/>
    </row>
    <row r="334" spans="2:4">
      <c r="B334" s="119"/>
      <c r="C334" s="120"/>
      <c r="D334" s="120"/>
    </row>
    <row r="335" spans="2:4">
      <c r="B335" s="119"/>
      <c r="C335" s="120"/>
      <c r="D335" s="120"/>
    </row>
    <row r="336" spans="2:4">
      <c r="B336" s="119"/>
      <c r="C336" s="120"/>
      <c r="D336" s="120"/>
    </row>
    <row r="337" spans="2:4">
      <c r="B337" s="119"/>
      <c r="C337" s="120"/>
      <c r="D337" s="120"/>
    </row>
    <row r="338" spans="2:4">
      <c r="B338" s="119"/>
      <c r="C338" s="120"/>
      <c r="D338" s="120"/>
    </row>
    <row r="339" spans="2:4">
      <c r="B339" s="119"/>
      <c r="C339" s="120"/>
      <c r="D339" s="120"/>
    </row>
    <row r="340" spans="2:4">
      <c r="B340" s="119"/>
      <c r="C340" s="120"/>
      <c r="D340" s="120"/>
    </row>
    <row r="341" spans="2:4">
      <c r="B341" s="119"/>
      <c r="C341" s="120"/>
      <c r="D341" s="120"/>
    </row>
    <row r="342" spans="2:4">
      <c r="B342" s="119"/>
      <c r="C342" s="120"/>
      <c r="D342" s="120"/>
    </row>
    <row r="343" spans="2:4">
      <c r="B343" s="119"/>
      <c r="C343" s="120"/>
      <c r="D343" s="120"/>
    </row>
    <row r="344" spans="2:4">
      <c r="B344" s="119"/>
      <c r="C344" s="120"/>
      <c r="D344" s="120"/>
    </row>
    <row r="345" spans="2:4">
      <c r="B345" s="119"/>
      <c r="C345" s="120"/>
      <c r="D345" s="120"/>
    </row>
    <row r="346" spans="2:4">
      <c r="B346" s="119"/>
      <c r="C346" s="120"/>
      <c r="D346" s="120"/>
    </row>
    <row r="347" spans="2:4">
      <c r="B347" s="119"/>
      <c r="C347" s="120"/>
      <c r="D347" s="120"/>
    </row>
    <row r="348" spans="2:4">
      <c r="B348" s="119"/>
      <c r="C348" s="120"/>
      <c r="D348" s="120"/>
    </row>
    <row r="349" spans="2:4">
      <c r="B349" s="119"/>
      <c r="C349" s="120"/>
      <c r="D349" s="120"/>
    </row>
    <row r="350" spans="2:4">
      <c r="B350" s="119"/>
      <c r="C350" s="120"/>
      <c r="D350" s="120"/>
    </row>
    <row r="351" spans="2:4">
      <c r="B351" s="119"/>
      <c r="C351" s="120"/>
      <c r="D351" s="120"/>
    </row>
    <row r="352" spans="2:4">
      <c r="B352" s="119"/>
      <c r="C352" s="120"/>
      <c r="D352" s="120"/>
    </row>
    <row r="353" spans="2:4">
      <c r="B353" s="119"/>
      <c r="C353" s="120"/>
      <c r="D353" s="120"/>
    </row>
    <row r="354" spans="2:4">
      <c r="B354" s="119"/>
      <c r="C354" s="120"/>
      <c r="D354" s="120"/>
    </row>
    <row r="355" spans="2:4">
      <c r="B355" s="119"/>
      <c r="C355" s="120"/>
      <c r="D355" s="120"/>
    </row>
    <row r="356" spans="2:4">
      <c r="B356" s="119"/>
      <c r="C356" s="120"/>
      <c r="D356" s="120"/>
    </row>
    <row r="357" spans="2:4">
      <c r="B357" s="119"/>
      <c r="C357" s="120"/>
      <c r="D357" s="120"/>
    </row>
    <row r="358" spans="2:4">
      <c r="B358" s="119"/>
      <c r="C358" s="120"/>
      <c r="D358" s="120"/>
    </row>
    <row r="359" spans="2:4">
      <c r="B359" s="119"/>
      <c r="C359" s="120"/>
      <c r="D359" s="120"/>
    </row>
    <row r="360" spans="2:4">
      <c r="B360" s="119"/>
      <c r="C360" s="120"/>
      <c r="D360" s="120"/>
    </row>
    <row r="361" spans="2:4">
      <c r="B361" s="119"/>
      <c r="C361" s="120"/>
      <c r="D361" s="120"/>
    </row>
    <row r="362" spans="2:4">
      <c r="B362" s="119"/>
      <c r="C362" s="120"/>
      <c r="D362" s="120"/>
    </row>
    <row r="363" spans="2:4">
      <c r="B363" s="119"/>
      <c r="C363" s="120"/>
      <c r="D363" s="120"/>
    </row>
    <row r="364" spans="2:4">
      <c r="B364" s="119"/>
      <c r="C364" s="120"/>
      <c r="D364" s="120"/>
    </row>
    <row r="365" spans="2:4">
      <c r="B365" s="119"/>
      <c r="C365" s="120"/>
      <c r="D365" s="120"/>
    </row>
    <row r="366" spans="2:4">
      <c r="B366" s="119"/>
      <c r="C366" s="120"/>
      <c r="D366" s="120"/>
    </row>
    <row r="367" spans="2:4">
      <c r="B367" s="119"/>
      <c r="C367" s="120"/>
      <c r="D367" s="120"/>
    </row>
    <row r="368" spans="2:4">
      <c r="B368" s="119"/>
      <c r="C368" s="120"/>
      <c r="D368" s="120"/>
    </row>
    <row r="369" spans="2:4">
      <c r="B369" s="119"/>
      <c r="C369" s="120"/>
      <c r="D369" s="120"/>
    </row>
    <row r="370" spans="2:4">
      <c r="B370" s="119"/>
      <c r="C370" s="120"/>
      <c r="D370" s="120"/>
    </row>
    <row r="371" spans="2:4">
      <c r="B371" s="119"/>
      <c r="C371" s="120"/>
      <c r="D371" s="120"/>
    </row>
    <row r="372" spans="2:4">
      <c r="B372" s="119"/>
      <c r="C372" s="120"/>
      <c r="D372" s="120"/>
    </row>
    <row r="373" spans="2:4">
      <c r="B373" s="119"/>
      <c r="C373" s="120"/>
      <c r="D373" s="120"/>
    </row>
    <row r="374" spans="2:4">
      <c r="B374" s="119"/>
      <c r="C374" s="120"/>
      <c r="D374" s="120"/>
    </row>
    <row r="375" spans="2:4">
      <c r="B375" s="119"/>
      <c r="C375" s="120"/>
      <c r="D375" s="120"/>
    </row>
    <row r="376" spans="2:4">
      <c r="B376" s="119"/>
      <c r="C376" s="120"/>
      <c r="D376" s="120"/>
    </row>
    <row r="377" spans="2:4">
      <c r="B377" s="119"/>
      <c r="C377" s="120"/>
      <c r="D377" s="120"/>
    </row>
    <row r="378" spans="2:4">
      <c r="B378" s="119"/>
      <c r="C378" s="120"/>
      <c r="D378" s="120"/>
    </row>
    <row r="379" spans="2:4">
      <c r="B379" s="119"/>
      <c r="C379" s="120"/>
      <c r="D379" s="120"/>
    </row>
    <row r="380" spans="2:4">
      <c r="B380" s="119"/>
      <c r="C380" s="120"/>
      <c r="D380" s="120"/>
    </row>
    <row r="381" spans="2:4">
      <c r="B381" s="119"/>
      <c r="C381" s="120"/>
      <c r="D381" s="120"/>
    </row>
    <row r="382" spans="2:4">
      <c r="B382" s="119"/>
      <c r="C382" s="120"/>
      <c r="D382" s="120"/>
    </row>
    <row r="383" spans="2:4">
      <c r="B383" s="119"/>
      <c r="C383" s="120"/>
      <c r="D383" s="120"/>
    </row>
    <row r="384" spans="2:4">
      <c r="B384" s="119"/>
      <c r="C384" s="120"/>
      <c r="D384" s="120"/>
    </row>
    <row r="385" spans="2:4">
      <c r="B385" s="119"/>
      <c r="C385" s="120"/>
      <c r="D385" s="120"/>
    </row>
    <row r="386" spans="2:4">
      <c r="B386" s="119"/>
      <c r="C386" s="120"/>
      <c r="D386" s="120"/>
    </row>
    <row r="387" spans="2:4">
      <c r="B387" s="119"/>
      <c r="C387" s="120"/>
      <c r="D387" s="120"/>
    </row>
    <row r="388" spans="2:4">
      <c r="B388" s="119"/>
      <c r="C388" s="120"/>
      <c r="D388" s="120"/>
    </row>
    <row r="389" spans="2:4">
      <c r="B389" s="119"/>
      <c r="C389" s="120"/>
      <c r="D389" s="120"/>
    </row>
    <row r="390" spans="2:4">
      <c r="B390" s="119"/>
      <c r="C390" s="120"/>
      <c r="D390" s="120"/>
    </row>
    <row r="391" spans="2:4">
      <c r="B391" s="119"/>
      <c r="C391" s="120"/>
      <c r="D391" s="120"/>
    </row>
    <row r="392" spans="2:4">
      <c r="B392" s="119"/>
      <c r="C392" s="120"/>
      <c r="D392" s="120"/>
    </row>
    <row r="393" spans="2:4">
      <c r="B393" s="119"/>
      <c r="C393" s="120"/>
      <c r="D393" s="120"/>
    </row>
    <row r="394" spans="2:4">
      <c r="B394" s="119"/>
      <c r="C394" s="120"/>
      <c r="D394" s="120"/>
    </row>
    <row r="395" spans="2:4">
      <c r="B395" s="119"/>
      <c r="C395" s="120"/>
      <c r="D395" s="120"/>
    </row>
    <row r="396" spans="2:4">
      <c r="B396" s="119"/>
      <c r="C396" s="120"/>
      <c r="D396" s="120"/>
    </row>
    <row r="397" spans="2:4">
      <c r="B397" s="119"/>
      <c r="C397" s="120"/>
      <c r="D397" s="120"/>
    </row>
    <row r="398" spans="2:4">
      <c r="B398" s="119"/>
      <c r="C398" s="120"/>
      <c r="D398" s="120"/>
    </row>
    <row r="399" spans="2:4">
      <c r="B399" s="119"/>
      <c r="C399" s="120"/>
      <c r="D399" s="120"/>
    </row>
    <row r="400" spans="2:4">
      <c r="B400" s="119"/>
      <c r="C400" s="120"/>
      <c r="D400" s="120"/>
    </row>
    <row r="401" spans="2:4">
      <c r="B401" s="119"/>
      <c r="C401" s="120"/>
      <c r="D401" s="120"/>
    </row>
    <row r="402" spans="2:4">
      <c r="B402" s="119"/>
      <c r="C402" s="120"/>
      <c r="D402" s="120"/>
    </row>
    <row r="403" spans="2:4">
      <c r="B403" s="119"/>
      <c r="C403" s="120"/>
      <c r="D403" s="120"/>
    </row>
    <row r="404" spans="2:4">
      <c r="B404" s="119"/>
      <c r="C404" s="120"/>
      <c r="D404" s="120"/>
    </row>
    <row r="405" spans="2:4">
      <c r="B405" s="119"/>
      <c r="C405" s="120"/>
      <c r="D405" s="120"/>
    </row>
    <row r="406" spans="2:4">
      <c r="B406" s="119"/>
      <c r="C406" s="120"/>
      <c r="D406" s="120"/>
    </row>
    <row r="407" spans="2:4">
      <c r="B407" s="119"/>
      <c r="C407" s="120"/>
      <c r="D407" s="120"/>
    </row>
    <row r="408" spans="2:4">
      <c r="B408" s="119"/>
      <c r="C408" s="120"/>
      <c r="D408" s="120"/>
    </row>
    <row r="409" spans="2:4">
      <c r="B409" s="119"/>
      <c r="C409" s="120"/>
      <c r="D409" s="120"/>
    </row>
    <row r="410" spans="2:4">
      <c r="B410" s="119"/>
      <c r="C410" s="120"/>
      <c r="D410" s="120"/>
    </row>
    <row r="411" spans="2:4">
      <c r="B411" s="119"/>
      <c r="C411" s="120"/>
      <c r="D411" s="120"/>
    </row>
    <row r="412" spans="2:4">
      <c r="B412" s="119"/>
      <c r="C412" s="120"/>
      <c r="D412" s="120"/>
    </row>
    <row r="413" spans="2:4">
      <c r="B413" s="119"/>
      <c r="C413" s="120"/>
      <c r="D413" s="120"/>
    </row>
    <row r="414" spans="2:4">
      <c r="B414" s="119"/>
      <c r="C414" s="120"/>
      <c r="D414" s="120"/>
    </row>
    <row r="415" spans="2:4">
      <c r="B415" s="119"/>
      <c r="C415" s="120"/>
      <c r="D415" s="120"/>
    </row>
    <row r="416" spans="2:4">
      <c r="B416" s="119"/>
      <c r="C416" s="120"/>
      <c r="D416" s="120"/>
    </row>
    <row r="417" spans="2:4">
      <c r="B417" s="119"/>
      <c r="C417" s="120"/>
      <c r="D417" s="120"/>
    </row>
    <row r="418" spans="2:4">
      <c r="B418" s="119"/>
      <c r="C418" s="120"/>
      <c r="D418" s="120"/>
    </row>
    <row r="419" spans="2:4">
      <c r="B419" s="119"/>
      <c r="C419" s="120"/>
      <c r="D419" s="120"/>
    </row>
    <row r="420" spans="2:4">
      <c r="B420" s="119"/>
      <c r="C420" s="120"/>
      <c r="D420" s="120"/>
    </row>
    <row r="421" spans="2:4">
      <c r="B421" s="119"/>
      <c r="C421" s="120"/>
      <c r="D421" s="120"/>
    </row>
    <row r="422" spans="2:4">
      <c r="B422" s="119"/>
      <c r="C422" s="120"/>
      <c r="D422" s="120"/>
    </row>
    <row r="423" spans="2:4">
      <c r="B423" s="119"/>
      <c r="C423" s="120"/>
      <c r="D423" s="120"/>
    </row>
    <row r="424" spans="2:4">
      <c r="B424" s="119"/>
      <c r="C424" s="120"/>
      <c r="D424" s="120"/>
    </row>
    <row r="425" spans="2:4">
      <c r="B425" s="119"/>
      <c r="C425" s="120"/>
      <c r="D425" s="120"/>
    </row>
    <row r="426" spans="2:4">
      <c r="B426" s="119"/>
      <c r="C426" s="120"/>
      <c r="D426" s="120"/>
    </row>
    <row r="427" spans="2:4">
      <c r="B427" s="119"/>
      <c r="C427" s="120"/>
      <c r="D427" s="120"/>
    </row>
    <row r="428" spans="2:4">
      <c r="B428" s="119"/>
      <c r="C428" s="120"/>
      <c r="D428" s="120"/>
    </row>
    <row r="429" spans="2:4">
      <c r="B429" s="119"/>
      <c r="C429" s="120"/>
      <c r="D429" s="120"/>
    </row>
    <row r="430" spans="2:4">
      <c r="B430" s="119"/>
      <c r="C430" s="120"/>
      <c r="D430" s="120"/>
    </row>
    <row r="431" spans="2:4">
      <c r="B431" s="119"/>
      <c r="C431" s="120"/>
      <c r="D431" s="120"/>
    </row>
    <row r="432" spans="2:4">
      <c r="B432" s="119"/>
      <c r="C432" s="120"/>
      <c r="D432" s="120"/>
    </row>
    <row r="433" spans="2:4">
      <c r="B433" s="119"/>
      <c r="C433" s="120"/>
      <c r="D433" s="120"/>
    </row>
    <row r="434" spans="2:4">
      <c r="B434" s="119"/>
      <c r="C434" s="120"/>
      <c r="D434" s="120"/>
    </row>
    <row r="435" spans="2:4">
      <c r="B435" s="119"/>
      <c r="C435" s="120"/>
      <c r="D435" s="120"/>
    </row>
    <row r="436" spans="2:4">
      <c r="B436" s="119"/>
      <c r="C436" s="120"/>
      <c r="D436" s="120"/>
    </row>
    <row r="437" spans="2:4">
      <c r="B437" s="119"/>
      <c r="C437" s="120"/>
      <c r="D437" s="120"/>
    </row>
    <row r="438" spans="2:4">
      <c r="B438" s="119"/>
      <c r="C438" s="120"/>
      <c r="D438" s="120"/>
    </row>
    <row r="439" spans="2:4">
      <c r="B439" s="119"/>
      <c r="C439" s="120"/>
      <c r="D439" s="120"/>
    </row>
    <row r="440" spans="2:4">
      <c r="B440" s="119"/>
      <c r="C440" s="120"/>
      <c r="D440" s="120"/>
    </row>
    <row r="441" spans="2:4">
      <c r="B441" s="119"/>
      <c r="C441" s="120"/>
      <c r="D441" s="120"/>
    </row>
    <row r="442" spans="2:4">
      <c r="B442" s="119"/>
      <c r="C442" s="120"/>
      <c r="D442" s="120"/>
    </row>
    <row r="443" spans="2:4">
      <c r="B443" s="119"/>
      <c r="C443" s="120"/>
      <c r="D443" s="120"/>
    </row>
    <row r="444" spans="2:4">
      <c r="B444" s="119"/>
      <c r="C444" s="120"/>
      <c r="D444" s="120"/>
    </row>
    <row r="445" spans="2:4">
      <c r="B445" s="119"/>
      <c r="C445" s="120"/>
      <c r="D445" s="120"/>
    </row>
    <row r="446" spans="2:4">
      <c r="B446" s="119"/>
      <c r="C446" s="120"/>
      <c r="D446" s="120"/>
    </row>
    <row r="447" spans="2:4">
      <c r="B447" s="119"/>
      <c r="C447" s="120"/>
      <c r="D447" s="120"/>
    </row>
    <row r="448" spans="2:4">
      <c r="B448" s="119"/>
      <c r="C448" s="120"/>
      <c r="D448" s="120"/>
    </row>
    <row r="449" spans="2:4">
      <c r="B449" s="119"/>
      <c r="C449" s="120"/>
      <c r="D449" s="120"/>
    </row>
    <row r="450" spans="2:4">
      <c r="B450" s="119"/>
      <c r="C450" s="120"/>
      <c r="D450" s="120"/>
    </row>
    <row r="451" spans="2:4">
      <c r="B451" s="119"/>
      <c r="C451" s="120"/>
      <c r="D451" s="120"/>
    </row>
    <row r="452" spans="2:4">
      <c r="B452" s="119"/>
      <c r="C452" s="120"/>
      <c r="D452" s="120"/>
    </row>
    <row r="453" spans="2:4">
      <c r="B453" s="119"/>
      <c r="C453" s="120"/>
      <c r="D453" s="120"/>
    </row>
    <row r="454" spans="2:4">
      <c r="B454" s="119"/>
      <c r="C454" s="120"/>
      <c r="D454" s="120"/>
    </row>
    <row r="455" spans="2:4">
      <c r="B455" s="119"/>
      <c r="C455" s="120"/>
      <c r="D455" s="120"/>
    </row>
    <row r="456" spans="2:4">
      <c r="B456" s="119"/>
      <c r="C456" s="120"/>
      <c r="D456" s="120"/>
    </row>
    <row r="457" spans="2:4">
      <c r="B457" s="119"/>
      <c r="C457" s="120"/>
      <c r="D457" s="120"/>
    </row>
    <row r="458" spans="2:4">
      <c r="B458" s="119"/>
      <c r="C458" s="120"/>
      <c r="D458" s="120"/>
    </row>
    <row r="459" spans="2:4">
      <c r="B459" s="119"/>
      <c r="C459" s="120"/>
      <c r="D459" s="120"/>
    </row>
    <row r="460" spans="2:4">
      <c r="B460" s="119"/>
      <c r="C460" s="120"/>
      <c r="D460" s="120"/>
    </row>
    <row r="461" spans="2:4">
      <c r="B461" s="119"/>
      <c r="C461" s="120"/>
      <c r="D461" s="120"/>
    </row>
    <row r="462" spans="2:4">
      <c r="B462" s="119"/>
      <c r="C462" s="120"/>
      <c r="D462" s="120"/>
    </row>
    <row r="463" spans="2:4">
      <c r="B463" s="119"/>
      <c r="C463" s="120"/>
      <c r="D463" s="120"/>
    </row>
    <row r="464" spans="2:4">
      <c r="B464" s="119"/>
      <c r="C464" s="120"/>
      <c r="D464" s="120"/>
    </row>
    <row r="465" spans="2:4">
      <c r="B465" s="119"/>
      <c r="C465" s="120"/>
      <c r="D465" s="120"/>
    </row>
    <row r="466" spans="2:4">
      <c r="B466" s="119"/>
      <c r="C466" s="120"/>
      <c r="D466" s="120"/>
    </row>
    <row r="467" spans="2:4">
      <c r="B467" s="119"/>
      <c r="C467" s="120"/>
      <c r="D467" s="120"/>
    </row>
    <row r="468" spans="2:4">
      <c r="B468" s="119"/>
      <c r="C468" s="120"/>
      <c r="D468" s="120"/>
    </row>
    <row r="469" spans="2:4">
      <c r="B469" s="119"/>
      <c r="C469" s="120"/>
      <c r="D469" s="120"/>
    </row>
    <row r="470" spans="2:4">
      <c r="B470" s="119"/>
      <c r="C470" s="120"/>
      <c r="D470" s="120"/>
    </row>
    <row r="471" spans="2:4">
      <c r="B471" s="119"/>
      <c r="C471" s="120"/>
      <c r="D471" s="120"/>
    </row>
    <row r="472" spans="2:4">
      <c r="B472" s="119"/>
      <c r="C472" s="120"/>
      <c r="D472" s="120"/>
    </row>
    <row r="473" spans="2:4">
      <c r="B473" s="119"/>
      <c r="C473" s="120"/>
      <c r="D473" s="120"/>
    </row>
    <row r="474" spans="2:4">
      <c r="B474" s="119"/>
      <c r="C474" s="120"/>
      <c r="D474" s="120"/>
    </row>
    <row r="475" spans="2:4">
      <c r="B475" s="119"/>
      <c r="C475" s="120"/>
      <c r="D475" s="120"/>
    </row>
    <row r="476" spans="2:4">
      <c r="B476" s="119"/>
      <c r="C476" s="120"/>
      <c r="D476" s="120"/>
    </row>
    <row r="477" spans="2:4">
      <c r="B477" s="119"/>
      <c r="C477" s="120"/>
      <c r="D477" s="120"/>
    </row>
    <row r="478" spans="2:4">
      <c r="B478" s="119"/>
      <c r="C478" s="120"/>
      <c r="D478" s="120"/>
    </row>
    <row r="479" spans="2:4">
      <c r="B479" s="119"/>
      <c r="C479" s="120"/>
      <c r="D479" s="120"/>
    </row>
    <row r="480" spans="2:4">
      <c r="B480" s="119"/>
      <c r="C480" s="120"/>
      <c r="D480" s="120"/>
    </row>
    <row r="481" spans="2:4">
      <c r="B481" s="119"/>
      <c r="C481" s="120"/>
      <c r="D481" s="120"/>
    </row>
    <row r="482" spans="2:4">
      <c r="B482" s="119"/>
      <c r="C482" s="120"/>
      <c r="D482" s="120"/>
    </row>
    <row r="483" spans="2:4">
      <c r="B483" s="119"/>
      <c r="C483" s="120"/>
      <c r="D483" s="120"/>
    </row>
    <row r="484" spans="2:4">
      <c r="B484" s="119"/>
      <c r="C484" s="120"/>
      <c r="D484" s="120"/>
    </row>
    <row r="485" spans="2:4">
      <c r="B485" s="119"/>
      <c r="C485" s="120"/>
      <c r="D485" s="120"/>
    </row>
    <row r="486" spans="2:4">
      <c r="B486" s="119"/>
      <c r="C486" s="120"/>
      <c r="D486" s="120"/>
    </row>
    <row r="487" spans="2:4">
      <c r="B487" s="119"/>
      <c r="C487" s="120"/>
      <c r="D487" s="120"/>
    </row>
    <row r="488" spans="2:4">
      <c r="B488" s="119"/>
      <c r="C488" s="120"/>
      <c r="D488" s="120"/>
    </row>
    <row r="489" spans="2:4">
      <c r="B489" s="119"/>
      <c r="C489" s="120"/>
      <c r="D489" s="120"/>
    </row>
    <row r="490" spans="2:4">
      <c r="B490" s="119"/>
      <c r="C490" s="120"/>
      <c r="D490" s="120"/>
    </row>
    <row r="491" spans="2:4">
      <c r="B491" s="119"/>
      <c r="C491" s="120"/>
      <c r="D491" s="120"/>
    </row>
    <row r="492" spans="2:4">
      <c r="B492" s="119"/>
      <c r="C492" s="120"/>
      <c r="D492" s="120"/>
    </row>
    <row r="493" spans="2:4">
      <c r="B493" s="119"/>
      <c r="C493" s="120"/>
      <c r="D493" s="120"/>
    </row>
    <row r="494" spans="2:4">
      <c r="B494" s="119"/>
      <c r="C494" s="120"/>
      <c r="D494" s="120"/>
    </row>
    <row r="495" spans="2:4">
      <c r="B495" s="119"/>
      <c r="C495" s="120"/>
      <c r="D495" s="120"/>
    </row>
    <row r="496" spans="2:4">
      <c r="B496" s="119"/>
      <c r="C496" s="120"/>
      <c r="D496" s="120"/>
    </row>
    <row r="497" spans="2:4">
      <c r="B497" s="119"/>
      <c r="C497" s="120"/>
      <c r="D497" s="120"/>
    </row>
    <row r="498" spans="2:4">
      <c r="B498" s="119"/>
      <c r="C498" s="120"/>
      <c r="D498" s="120"/>
    </row>
    <row r="499" spans="2:4">
      <c r="B499" s="119"/>
      <c r="C499" s="120"/>
      <c r="D499" s="120"/>
    </row>
    <row r="500" spans="2:4">
      <c r="B500" s="119"/>
      <c r="C500" s="120"/>
      <c r="D500" s="120"/>
    </row>
    <row r="501" spans="2:4">
      <c r="B501" s="119"/>
      <c r="C501" s="120"/>
      <c r="D501" s="120"/>
    </row>
    <row r="502" spans="2:4">
      <c r="B502" s="119"/>
      <c r="C502" s="120"/>
      <c r="D502" s="120"/>
    </row>
    <row r="503" spans="2:4">
      <c r="B503" s="119"/>
      <c r="C503" s="120"/>
      <c r="D503" s="120"/>
    </row>
    <row r="504" spans="2:4">
      <c r="B504" s="119"/>
      <c r="C504" s="120"/>
      <c r="D504" s="120"/>
    </row>
    <row r="505" spans="2:4">
      <c r="B505" s="119"/>
      <c r="C505" s="120"/>
      <c r="D505" s="120"/>
    </row>
    <row r="506" spans="2:4">
      <c r="B506" s="119"/>
      <c r="C506" s="120"/>
      <c r="D506" s="120"/>
    </row>
    <row r="507" spans="2:4">
      <c r="B507" s="119"/>
      <c r="C507" s="120"/>
      <c r="D507" s="120"/>
    </row>
    <row r="508" spans="2:4">
      <c r="B508" s="119"/>
      <c r="C508" s="120"/>
      <c r="D508" s="120"/>
    </row>
    <row r="509" spans="2:4">
      <c r="B509" s="119"/>
      <c r="C509" s="120"/>
      <c r="D509" s="120"/>
    </row>
    <row r="510" spans="2:4">
      <c r="B510" s="119"/>
      <c r="C510" s="120"/>
      <c r="D510" s="120"/>
    </row>
    <row r="511" spans="2:4">
      <c r="B511" s="119"/>
      <c r="C511" s="120"/>
      <c r="D511" s="120"/>
    </row>
    <row r="512" spans="2:4">
      <c r="B512" s="119"/>
      <c r="C512" s="120"/>
      <c r="D512" s="120"/>
    </row>
    <row r="513" spans="2:4">
      <c r="B513" s="119"/>
      <c r="C513" s="120"/>
      <c r="D513" s="120"/>
    </row>
    <row r="514" spans="2:4">
      <c r="B514" s="119"/>
      <c r="C514" s="120"/>
      <c r="D514" s="120"/>
    </row>
    <row r="515" spans="2:4">
      <c r="B515" s="119"/>
      <c r="C515" s="120"/>
      <c r="D515" s="120"/>
    </row>
    <row r="516" spans="2:4">
      <c r="B516" s="119"/>
      <c r="C516" s="120"/>
      <c r="D516" s="120"/>
    </row>
    <row r="517" spans="2:4">
      <c r="B517" s="119"/>
      <c r="C517" s="120"/>
      <c r="D517" s="120"/>
    </row>
    <row r="518" spans="2:4">
      <c r="B518" s="119"/>
      <c r="C518" s="120"/>
      <c r="D518" s="120"/>
    </row>
    <row r="519" spans="2:4">
      <c r="B519" s="119"/>
      <c r="C519" s="120"/>
      <c r="D519" s="120"/>
    </row>
    <row r="520" spans="2:4">
      <c r="B520" s="119"/>
      <c r="C520" s="120"/>
      <c r="D520" s="120"/>
    </row>
    <row r="521" spans="2:4">
      <c r="B521" s="119"/>
      <c r="C521" s="120"/>
      <c r="D521" s="120"/>
    </row>
    <row r="522" spans="2:4">
      <c r="B522" s="119"/>
      <c r="C522" s="120"/>
      <c r="D522" s="120"/>
    </row>
    <row r="523" spans="2:4">
      <c r="B523" s="119"/>
      <c r="C523" s="120"/>
      <c r="D523" s="120"/>
    </row>
    <row r="524" spans="2:4">
      <c r="B524" s="119"/>
      <c r="C524" s="120"/>
      <c r="D524" s="120"/>
    </row>
    <row r="525" spans="2:4">
      <c r="B525" s="119"/>
      <c r="C525" s="120"/>
      <c r="D525" s="120"/>
    </row>
    <row r="526" spans="2:4">
      <c r="B526" s="119"/>
      <c r="C526" s="120"/>
      <c r="D526" s="120"/>
    </row>
    <row r="527" spans="2:4">
      <c r="B527" s="119"/>
      <c r="C527" s="120"/>
      <c r="D527" s="120"/>
    </row>
    <row r="528" spans="2:4">
      <c r="B528" s="119"/>
      <c r="C528" s="120"/>
      <c r="D528" s="120"/>
    </row>
    <row r="529" spans="2:4">
      <c r="B529" s="119"/>
      <c r="C529" s="120"/>
      <c r="D529" s="120"/>
    </row>
    <row r="530" spans="2:4">
      <c r="B530" s="119"/>
      <c r="C530" s="120"/>
      <c r="D530" s="120"/>
    </row>
    <row r="531" spans="2:4">
      <c r="B531" s="119"/>
      <c r="C531" s="120"/>
      <c r="D531" s="120"/>
    </row>
    <row r="532" spans="2:4">
      <c r="B532" s="119"/>
      <c r="C532" s="120"/>
      <c r="D532" s="120"/>
    </row>
    <row r="533" spans="2:4">
      <c r="B533" s="119"/>
      <c r="C533" s="120"/>
      <c r="D533" s="120"/>
    </row>
    <row r="534" spans="2:4">
      <c r="B534" s="119"/>
      <c r="C534" s="120"/>
      <c r="D534" s="120"/>
    </row>
    <row r="535" spans="2:4">
      <c r="B535" s="119"/>
      <c r="C535" s="120"/>
      <c r="D535" s="120"/>
    </row>
    <row r="536" spans="2:4">
      <c r="B536" s="119"/>
      <c r="C536" s="120"/>
      <c r="D536" s="120"/>
    </row>
    <row r="537" spans="2:4">
      <c r="B537" s="119"/>
      <c r="C537" s="120"/>
      <c r="D537" s="120"/>
    </row>
    <row r="538" spans="2:4">
      <c r="B538" s="119"/>
      <c r="C538" s="120"/>
      <c r="D538" s="120"/>
    </row>
    <row r="539" spans="2:4">
      <c r="B539" s="119"/>
      <c r="C539" s="120"/>
      <c r="D539" s="120"/>
    </row>
    <row r="540" spans="2:4">
      <c r="B540" s="119"/>
      <c r="C540" s="120"/>
      <c r="D540" s="120"/>
    </row>
    <row r="541" spans="2:4">
      <c r="B541" s="119"/>
      <c r="C541" s="120"/>
      <c r="D541" s="120"/>
    </row>
    <row r="542" spans="2:4">
      <c r="B542" s="119"/>
      <c r="C542" s="120"/>
      <c r="D542" s="120"/>
    </row>
    <row r="543" spans="2:4">
      <c r="B543" s="119"/>
      <c r="C543" s="120"/>
      <c r="D543" s="120"/>
    </row>
    <row r="544" spans="2:4">
      <c r="B544" s="119"/>
      <c r="C544" s="120"/>
      <c r="D544" s="120"/>
    </row>
    <row r="545" spans="2:4">
      <c r="B545" s="119"/>
      <c r="C545" s="120"/>
      <c r="D545" s="120"/>
    </row>
    <row r="546" spans="2:4">
      <c r="B546" s="119"/>
      <c r="C546" s="120"/>
      <c r="D546" s="120"/>
    </row>
    <row r="547" spans="2:4">
      <c r="B547" s="119"/>
      <c r="C547" s="120"/>
      <c r="D547" s="120"/>
    </row>
    <row r="548" spans="2:4">
      <c r="B548" s="119"/>
      <c r="C548" s="120"/>
      <c r="D548" s="120"/>
    </row>
    <row r="549" spans="2:4">
      <c r="B549" s="119"/>
      <c r="C549" s="120"/>
      <c r="D549" s="120"/>
    </row>
    <row r="550" spans="2:4">
      <c r="B550" s="119"/>
      <c r="C550" s="120"/>
      <c r="D550" s="120"/>
    </row>
    <row r="551" spans="2:4">
      <c r="B551" s="119"/>
      <c r="C551" s="120"/>
      <c r="D551" s="120"/>
    </row>
    <row r="552" spans="2:4">
      <c r="B552" s="119"/>
      <c r="C552" s="120"/>
      <c r="D552" s="120"/>
    </row>
    <row r="553" spans="2:4">
      <c r="B553" s="119"/>
      <c r="C553" s="120"/>
      <c r="D553" s="120"/>
    </row>
    <row r="554" spans="2:4">
      <c r="B554" s="119"/>
      <c r="C554" s="120"/>
      <c r="D554" s="120"/>
    </row>
    <row r="555" spans="2:4">
      <c r="B555" s="119"/>
      <c r="C555" s="120"/>
      <c r="D555" s="120"/>
    </row>
    <row r="556" spans="2:4">
      <c r="B556" s="119"/>
      <c r="C556" s="120"/>
      <c r="D556" s="120"/>
    </row>
    <row r="557" spans="2:4">
      <c r="B557" s="119"/>
      <c r="C557" s="120"/>
      <c r="D557" s="120"/>
    </row>
    <row r="558" spans="2:4">
      <c r="B558" s="119"/>
      <c r="C558" s="120"/>
      <c r="D558" s="120"/>
    </row>
    <row r="559" spans="2:4">
      <c r="B559" s="119"/>
      <c r="C559" s="120"/>
      <c r="D559" s="120"/>
    </row>
    <row r="560" spans="2:4">
      <c r="B560" s="119"/>
      <c r="C560" s="120"/>
      <c r="D560" s="120"/>
    </row>
    <row r="561" spans="2:4">
      <c r="B561" s="119"/>
      <c r="C561" s="120"/>
      <c r="D561" s="120"/>
    </row>
    <row r="562" spans="2:4">
      <c r="B562" s="119"/>
      <c r="C562" s="120"/>
      <c r="D562" s="120"/>
    </row>
    <row r="563" spans="2:4">
      <c r="B563" s="119"/>
      <c r="C563" s="120"/>
      <c r="D563" s="120"/>
    </row>
    <row r="564" spans="2:4">
      <c r="B564" s="119"/>
      <c r="C564" s="120"/>
      <c r="D564" s="120"/>
    </row>
    <row r="565" spans="2:4">
      <c r="B565" s="119"/>
      <c r="C565" s="120"/>
      <c r="D565" s="120"/>
    </row>
    <row r="566" spans="2:4">
      <c r="B566" s="119"/>
      <c r="C566" s="120"/>
      <c r="D566" s="120"/>
    </row>
    <row r="567" spans="2:4">
      <c r="B567" s="119"/>
      <c r="C567" s="120"/>
      <c r="D567" s="120"/>
    </row>
    <row r="568" spans="2:4">
      <c r="B568" s="119"/>
      <c r="C568" s="120"/>
      <c r="D568" s="120"/>
    </row>
    <row r="569" spans="2:4">
      <c r="B569" s="119"/>
      <c r="C569" s="120"/>
      <c r="D569" s="120"/>
    </row>
    <row r="570" spans="2:4">
      <c r="B570" s="119"/>
      <c r="C570" s="120"/>
      <c r="D570" s="120"/>
    </row>
    <row r="571" spans="2:4">
      <c r="B571" s="119"/>
      <c r="C571" s="120"/>
      <c r="D571" s="120"/>
    </row>
    <row r="572" spans="2:4">
      <c r="B572" s="119"/>
      <c r="C572" s="120"/>
      <c r="D572" s="120"/>
    </row>
    <row r="573" spans="2:4">
      <c r="B573" s="119"/>
      <c r="C573" s="120"/>
      <c r="D573" s="120"/>
    </row>
    <row r="574" spans="2:4">
      <c r="B574" s="119"/>
      <c r="C574" s="120"/>
      <c r="D574" s="120"/>
    </row>
    <row r="575" spans="2:4">
      <c r="B575" s="119"/>
      <c r="C575" s="120"/>
      <c r="D575" s="120"/>
    </row>
    <row r="576" spans="2:4">
      <c r="B576" s="119"/>
      <c r="C576" s="120"/>
      <c r="D576" s="120"/>
    </row>
    <row r="577" spans="2:4">
      <c r="B577" s="119"/>
      <c r="C577" s="120"/>
      <c r="D577" s="120"/>
    </row>
    <row r="578" spans="2:4">
      <c r="B578" s="119"/>
      <c r="C578" s="120"/>
      <c r="D578" s="120"/>
    </row>
    <row r="579" spans="2:4">
      <c r="B579" s="119"/>
      <c r="C579" s="120"/>
      <c r="D579" s="120"/>
    </row>
    <row r="580" spans="2:4">
      <c r="B580" s="119"/>
      <c r="C580" s="120"/>
      <c r="D580" s="120"/>
    </row>
    <row r="581" spans="2:4">
      <c r="B581" s="119"/>
      <c r="C581" s="120"/>
      <c r="D581" s="120"/>
    </row>
    <row r="582" spans="2:4">
      <c r="B582" s="119"/>
      <c r="C582" s="120"/>
      <c r="D582" s="120"/>
    </row>
    <row r="583" spans="2:4">
      <c r="B583" s="119"/>
      <c r="C583" s="120"/>
      <c r="D583" s="120"/>
    </row>
    <row r="584" spans="2:4">
      <c r="B584" s="119"/>
      <c r="C584" s="120"/>
      <c r="D584" s="120"/>
    </row>
    <row r="585" spans="2:4">
      <c r="B585" s="119"/>
      <c r="C585" s="120"/>
      <c r="D585" s="120"/>
    </row>
    <row r="586" spans="2:4">
      <c r="B586" s="119"/>
      <c r="C586" s="120"/>
      <c r="D586" s="120"/>
    </row>
    <row r="587" spans="2:4">
      <c r="B587" s="119"/>
      <c r="C587" s="120"/>
      <c r="D587" s="120"/>
    </row>
    <row r="588" spans="2:4">
      <c r="B588" s="119"/>
      <c r="C588" s="120"/>
      <c r="D588" s="120"/>
    </row>
    <row r="589" spans="2:4">
      <c r="B589" s="119"/>
      <c r="C589" s="120"/>
      <c r="D589" s="120"/>
    </row>
    <row r="590" spans="2:4">
      <c r="B590" s="119"/>
      <c r="C590" s="120"/>
      <c r="D590" s="120"/>
    </row>
    <row r="591" spans="2:4">
      <c r="B591" s="119"/>
      <c r="C591" s="120"/>
      <c r="D591" s="120"/>
    </row>
    <row r="592" spans="2:4">
      <c r="B592" s="119"/>
      <c r="C592" s="120"/>
      <c r="D592" s="120"/>
    </row>
    <row r="593" spans="2:4">
      <c r="B593" s="119"/>
      <c r="C593" s="120"/>
      <c r="D593" s="120"/>
    </row>
    <row r="594" spans="2:4">
      <c r="B594" s="119"/>
      <c r="C594" s="120"/>
      <c r="D594" s="120"/>
    </row>
    <row r="595" spans="2:4">
      <c r="B595" s="119"/>
      <c r="C595" s="120"/>
      <c r="D595" s="120"/>
    </row>
    <row r="596" spans="2:4">
      <c r="B596" s="119"/>
      <c r="C596" s="120"/>
      <c r="D596" s="120"/>
    </row>
    <row r="597" spans="2:4">
      <c r="B597" s="119"/>
      <c r="C597" s="120"/>
      <c r="D597" s="120"/>
    </row>
    <row r="598" spans="2:4">
      <c r="B598" s="119"/>
      <c r="C598" s="120"/>
      <c r="D598" s="120"/>
    </row>
    <row r="599" spans="2:4">
      <c r="B599" s="119"/>
      <c r="C599" s="120"/>
      <c r="D599" s="120"/>
    </row>
    <row r="600" spans="2:4">
      <c r="B600" s="119"/>
      <c r="C600" s="120"/>
      <c r="D600" s="120"/>
    </row>
    <row r="601" spans="2:4">
      <c r="B601" s="119"/>
      <c r="C601" s="120"/>
      <c r="D601" s="120"/>
    </row>
    <row r="602" spans="2:4">
      <c r="B602" s="119"/>
      <c r="C602" s="120"/>
      <c r="D602" s="120"/>
    </row>
    <row r="603" spans="2:4">
      <c r="B603" s="119"/>
      <c r="C603" s="120"/>
      <c r="D603" s="120"/>
    </row>
    <row r="604" spans="2:4">
      <c r="B604" s="119"/>
      <c r="C604" s="120"/>
      <c r="D604" s="120"/>
    </row>
    <row r="605" spans="2:4">
      <c r="B605" s="119"/>
      <c r="C605" s="120"/>
      <c r="D605" s="120"/>
    </row>
    <row r="606" spans="2:4">
      <c r="B606" s="119"/>
      <c r="C606" s="120"/>
      <c r="D606" s="120"/>
    </row>
    <row r="607" spans="2:4">
      <c r="B607" s="119"/>
      <c r="C607" s="120"/>
      <c r="D607" s="120"/>
    </row>
    <row r="608" spans="2:4">
      <c r="B608" s="119"/>
      <c r="C608" s="120"/>
      <c r="D608" s="120"/>
    </row>
    <row r="609" spans="2:4">
      <c r="B609" s="119"/>
      <c r="C609" s="120"/>
      <c r="D609" s="120"/>
    </row>
    <row r="610" spans="2:4">
      <c r="B610" s="119"/>
      <c r="C610" s="120"/>
      <c r="D610" s="120"/>
    </row>
    <row r="611" spans="2:4">
      <c r="B611" s="119"/>
      <c r="C611" s="120"/>
      <c r="D611" s="120"/>
    </row>
    <row r="612" spans="2:4">
      <c r="B612" s="119"/>
      <c r="C612" s="120"/>
      <c r="D612" s="120"/>
    </row>
    <row r="613" spans="2:4">
      <c r="B613" s="119"/>
      <c r="C613" s="120"/>
      <c r="D613" s="120"/>
    </row>
    <row r="614" spans="2:4">
      <c r="B614" s="119"/>
      <c r="C614" s="120"/>
      <c r="D614" s="120"/>
    </row>
    <row r="615" spans="2:4">
      <c r="B615" s="119"/>
      <c r="C615" s="120"/>
      <c r="D615" s="120"/>
    </row>
    <row r="616" spans="2:4">
      <c r="B616" s="119"/>
      <c r="C616" s="120"/>
      <c r="D616" s="120"/>
    </row>
    <row r="617" spans="2:4">
      <c r="B617" s="119"/>
      <c r="C617" s="120"/>
      <c r="D617" s="120"/>
    </row>
    <row r="618" spans="2:4">
      <c r="B618" s="119"/>
      <c r="C618" s="120"/>
      <c r="D618" s="120"/>
    </row>
    <row r="619" spans="2:4">
      <c r="B619" s="119"/>
      <c r="C619" s="120"/>
      <c r="D619" s="120"/>
    </row>
    <row r="620" spans="2:4">
      <c r="B620" s="119"/>
      <c r="C620" s="120"/>
      <c r="D620" s="120"/>
    </row>
    <row r="621" spans="2:4">
      <c r="B621" s="119"/>
      <c r="C621" s="120"/>
      <c r="D621" s="120"/>
    </row>
    <row r="622" spans="2:4">
      <c r="B622" s="119"/>
      <c r="C622" s="120"/>
      <c r="D622" s="120"/>
    </row>
    <row r="623" spans="2:4">
      <c r="B623" s="119"/>
      <c r="C623" s="120"/>
      <c r="D623" s="120"/>
    </row>
    <row r="624" spans="2:4">
      <c r="B624" s="119"/>
      <c r="C624" s="120"/>
      <c r="D624" s="120"/>
    </row>
    <row r="625" spans="2:4">
      <c r="B625" s="119"/>
      <c r="C625" s="120"/>
      <c r="D625" s="120"/>
    </row>
    <row r="626" spans="2:4">
      <c r="B626" s="119"/>
      <c r="C626" s="120"/>
      <c r="D626" s="120"/>
    </row>
    <row r="627" spans="2:4">
      <c r="B627" s="119"/>
      <c r="C627" s="120"/>
      <c r="D627" s="120"/>
    </row>
    <row r="628" spans="2:4">
      <c r="B628" s="119"/>
      <c r="C628" s="120"/>
      <c r="D628" s="120"/>
    </row>
    <row r="629" spans="2:4">
      <c r="B629" s="119"/>
      <c r="C629" s="120"/>
      <c r="D629" s="120"/>
    </row>
    <row r="630" spans="2:4">
      <c r="B630" s="119"/>
      <c r="C630" s="120"/>
      <c r="D630" s="120"/>
    </row>
    <row r="631" spans="2:4">
      <c r="B631" s="119"/>
      <c r="C631" s="120"/>
      <c r="D631" s="120"/>
    </row>
    <row r="632" spans="2:4">
      <c r="B632" s="119"/>
      <c r="C632" s="120"/>
      <c r="D632" s="120"/>
    </row>
    <row r="633" spans="2:4">
      <c r="B633" s="119"/>
      <c r="C633" s="120"/>
      <c r="D633" s="120"/>
    </row>
    <row r="634" spans="2:4">
      <c r="B634" s="119"/>
      <c r="C634" s="120"/>
      <c r="D634" s="120"/>
    </row>
    <row r="635" spans="2:4">
      <c r="B635" s="119"/>
      <c r="C635" s="120"/>
      <c r="D635" s="120"/>
    </row>
    <row r="636" spans="2:4">
      <c r="B636" s="119"/>
      <c r="C636" s="120"/>
      <c r="D636" s="120"/>
    </row>
    <row r="637" spans="2:4">
      <c r="B637" s="119"/>
      <c r="C637" s="120"/>
      <c r="D637" s="120"/>
    </row>
    <row r="638" spans="2:4">
      <c r="B638" s="119"/>
      <c r="C638" s="120"/>
      <c r="D638" s="120"/>
    </row>
    <row r="639" spans="2:4">
      <c r="B639" s="119"/>
      <c r="C639" s="120"/>
      <c r="D639" s="120"/>
    </row>
    <row r="640" spans="2:4">
      <c r="B640" s="119"/>
      <c r="C640" s="120"/>
      <c r="D640" s="120"/>
    </row>
    <row r="641" spans="2:4">
      <c r="B641" s="119"/>
      <c r="C641" s="120"/>
      <c r="D641" s="120"/>
    </row>
    <row r="642" spans="2:4">
      <c r="B642" s="119"/>
      <c r="C642" s="120"/>
      <c r="D642" s="120"/>
    </row>
    <row r="643" spans="2:4">
      <c r="B643" s="119"/>
      <c r="C643" s="120"/>
      <c r="D643" s="120"/>
    </row>
    <row r="644" spans="2:4">
      <c r="B644" s="119"/>
      <c r="C644" s="120"/>
      <c r="D644" s="120"/>
    </row>
    <row r="645" spans="2:4">
      <c r="B645" s="119"/>
      <c r="C645" s="120"/>
      <c r="D645" s="120"/>
    </row>
    <row r="646" spans="2:4">
      <c r="B646" s="119"/>
      <c r="C646" s="120"/>
      <c r="D646" s="120"/>
    </row>
    <row r="647" spans="2:4">
      <c r="B647" s="119"/>
      <c r="C647" s="120"/>
      <c r="D647" s="120"/>
    </row>
    <row r="648" spans="2:4">
      <c r="B648" s="119"/>
      <c r="C648" s="120"/>
      <c r="D648" s="120"/>
    </row>
    <row r="649" spans="2:4">
      <c r="B649" s="119"/>
      <c r="C649" s="120"/>
      <c r="D649" s="120"/>
    </row>
    <row r="650" spans="2:4">
      <c r="B650" s="119"/>
      <c r="C650" s="120"/>
      <c r="D650" s="120"/>
    </row>
    <row r="651" spans="2:4">
      <c r="B651" s="119"/>
      <c r="C651" s="120"/>
      <c r="D651" s="120"/>
    </row>
    <row r="652" spans="2:4">
      <c r="B652" s="119"/>
      <c r="C652" s="120"/>
      <c r="D652" s="120"/>
    </row>
    <row r="653" spans="2:4">
      <c r="B653" s="119"/>
      <c r="C653" s="120"/>
      <c r="D653" s="120"/>
    </row>
    <row r="654" spans="2:4">
      <c r="B654" s="119"/>
      <c r="C654" s="120"/>
      <c r="D654" s="120"/>
    </row>
    <row r="655" spans="2:4">
      <c r="B655" s="119"/>
      <c r="C655" s="120"/>
      <c r="D655" s="120"/>
    </row>
    <row r="656" spans="2:4">
      <c r="B656" s="119"/>
      <c r="C656" s="120"/>
      <c r="D656" s="120"/>
    </row>
    <row r="657" spans="2:4">
      <c r="B657" s="119"/>
      <c r="C657" s="120"/>
      <c r="D657" s="120"/>
    </row>
    <row r="658" spans="2:4">
      <c r="B658" s="119"/>
      <c r="C658" s="120"/>
      <c r="D658" s="120"/>
    </row>
    <row r="659" spans="2:4">
      <c r="B659" s="119"/>
      <c r="C659" s="120"/>
      <c r="D659" s="120"/>
    </row>
    <row r="660" spans="2:4">
      <c r="B660" s="119"/>
      <c r="C660" s="120"/>
      <c r="D660" s="120"/>
    </row>
    <row r="661" spans="2:4">
      <c r="B661" s="119"/>
      <c r="C661" s="120"/>
      <c r="D661" s="120"/>
    </row>
    <row r="662" spans="2:4">
      <c r="B662" s="119"/>
      <c r="C662" s="120"/>
      <c r="D662" s="120"/>
    </row>
    <row r="663" spans="2:4">
      <c r="B663" s="119"/>
      <c r="C663" s="120"/>
      <c r="D663" s="120"/>
    </row>
    <row r="664" spans="2:4">
      <c r="B664" s="119"/>
      <c r="C664" s="120"/>
      <c r="D664" s="120"/>
    </row>
    <row r="665" spans="2:4">
      <c r="B665" s="119"/>
      <c r="C665" s="120"/>
      <c r="D665" s="120"/>
    </row>
    <row r="666" spans="2:4">
      <c r="B666" s="119"/>
      <c r="C666" s="120"/>
      <c r="D666" s="120"/>
    </row>
    <row r="667" spans="2:4">
      <c r="B667" s="119"/>
      <c r="C667" s="120"/>
      <c r="D667" s="120"/>
    </row>
    <row r="668" spans="2:4">
      <c r="B668" s="119"/>
      <c r="C668" s="120"/>
      <c r="D668" s="120"/>
    </row>
    <row r="669" spans="2:4">
      <c r="B669" s="119"/>
      <c r="C669" s="120"/>
      <c r="D669" s="120"/>
    </row>
    <row r="670" spans="2:4">
      <c r="B670" s="119"/>
      <c r="C670" s="120"/>
      <c r="D670" s="120"/>
    </row>
    <row r="671" spans="2:4">
      <c r="B671" s="119"/>
      <c r="C671" s="120"/>
      <c r="D671" s="120"/>
    </row>
    <row r="672" spans="2:4">
      <c r="B672" s="119"/>
      <c r="C672" s="120"/>
      <c r="D672" s="120"/>
    </row>
    <row r="673" spans="2:4">
      <c r="B673" s="119"/>
      <c r="C673" s="120"/>
      <c r="D673" s="120"/>
    </row>
    <row r="674" spans="2:4">
      <c r="B674" s="119"/>
      <c r="C674" s="120"/>
      <c r="D674" s="120"/>
    </row>
    <row r="675" spans="2:4">
      <c r="B675" s="119"/>
      <c r="C675" s="120"/>
      <c r="D675" s="120"/>
    </row>
    <row r="676" spans="2:4">
      <c r="B676" s="119"/>
      <c r="C676" s="120"/>
      <c r="D676" s="120"/>
    </row>
    <row r="677" spans="2:4">
      <c r="B677" s="119"/>
      <c r="C677" s="120"/>
      <c r="D677" s="120"/>
    </row>
    <row r="678" spans="2:4">
      <c r="B678" s="119"/>
      <c r="C678" s="120"/>
      <c r="D678" s="120"/>
    </row>
    <row r="679" spans="2:4">
      <c r="B679" s="119"/>
      <c r="C679" s="120"/>
      <c r="D679" s="120"/>
    </row>
    <row r="680" spans="2:4">
      <c r="B680" s="119"/>
      <c r="C680" s="120"/>
      <c r="D680" s="120"/>
    </row>
    <row r="681" spans="2:4">
      <c r="B681" s="119"/>
      <c r="C681" s="120"/>
      <c r="D681" s="120"/>
    </row>
    <row r="682" spans="2:4">
      <c r="B682" s="119"/>
      <c r="C682" s="120"/>
      <c r="D682" s="120"/>
    </row>
    <row r="683" spans="2:4">
      <c r="B683" s="119"/>
      <c r="C683" s="120"/>
      <c r="D683" s="120"/>
    </row>
    <row r="684" spans="2:4">
      <c r="B684" s="119"/>
      <c r="C684" s="120"/>
      <c r="D684" s="120"/>
    </row>
    <row r="685" spans="2:4">
      <c r="B685" s="119"/>
      <c r="C685" s="120"/>
      <c r="D685" s="120"/>
    </row>
    <row r="686" spans="2:4">
      <c r="B686" s="119"/>
      <c r="C686" s="120"/>
      <c r="D686" s="120"/>
    </row>
    <row r="687" spans="2:4">
      <c r="B687" s="119"/>
      <c r="C687" s="120"/>
      <c r="D687" s="120"/>
    </row>
    <row r="688" spans="2:4">
      <c r="B688" s="119"/>
      <c r="C688" s="120"/>
      <c r="D688" s="120"/>
    </row>
    <row r="689" spans="2:4">
      <c r="B689" s="119"/>
      <c r="C689" s="120"/>
      <c r="D689" s="120"/>
    </row>
    <row r="690" spans="2:4">
      <c r="B690" s="119"/>
      <c r="C690" s="120"/>
      <c r="D690" s="120"/>
    </row>
    <row r="691" spans="2:4">
      <c r="B691" s="119"/>
      <c r="C691" s="120"/>
      <c r="D691" s="120"/>
    </row>
    <row r="692" spans="2:4">
      <c r="B692" s="119"/>
      <c r="C692" s="120"/>
      <c r="D692" s="120"/>
    </row>
    <row r="693" spans="2:4">
      <c r="B693" s="119"/>
      <c r="C693" s="120"/>
      <c r="D693" s="120"/>
    </row>
    <row r="694" spans="2:4">
      <c r="B694" s="119"/>
      <c r="C694" s="120"/>
      <c r="D694" s="120"/>
    </row>
    <row r="695" spans="2:4">
      <c r="B695" s="119"/>
      <c r="C695" s="120"/>
      <c r="D695" s="120"/>
    </row>
    <row r="696" spans="2:4">
      <c r="B696" s="119"/>
      <c r="C696" s="120"/>
      <c r="D696" s="120"/>
    </row>
    <row r="697" spans="2:4">
      <c r="B697" s="119"/>
      <c r="C697" s="120"/>
      <c r="D697" s="120"/>
    </row>
    <row r="698" spans="2:4">
      <c r="B698" s="119"/>
      <c r="C698" s="120"/>
      <c r="D698" s="120"/>
    </row>
    <row r="699" spans="2:4">
      <c r="B699" s="119"/>
      <c r="C699" s="120"/>
      <c r="D699" s="120"/>
    </row>
    <row r="700" spans="2:4">
      <c r="B700" s="119"/>
      <c r="C700" s="120"/>
      <c r="D700" s="120"/>
    </row>
    <row r="701" spans="2:4">
      <c r="B701" s="119"/>
      <c r="C701" s="120"/>
      <c r="D701" s="120"/>
    </row>
    <row r="702" spans="2:4">
      <c r="B702" s="119"/>
      <c r="C702" s="120"/>
      <c r="D702" s="120"/>
    </row>
    <row r="703" spans="2:4">
      <c r="B703" s="119"/>
      <c r="C703" s="120"/>
      <c r="D703" s="120"/>
    </row>
    <row r="704" spans="2:4">
      <c r="B704" s="119"/>
      <c r="C704" s="120"/>
      <c r="D704" s="120"/>
    </row>
    <row r="705" spans="2:4">
      <c r="B705" s="119"/>
      <c r="C705" s="120"/>
      <c r="D705" s="120"/>
    </row>
    <row r="706" spans="2:4">
      <c r="B706" s="119"/>
      <c r="C706" s="120"/>
      <c r="D706" s="120"/>
    </row>
    <row r="707" spans="2:4">
      <c r="B707" s="119"/>
      <c r="C707" s="120"/>
      <c r="D707" s="120"/>
    </row>
    <row r="708" spans="2:4">
      <c r="B708" s="119"/>
      <c r="C708" s="120"/>
      <c r="D708" s="120"/>
    </row>
    <row r="709" spans="2:4">
      <c r="B709" s="119"/>
      <c r="C709" s="120"/>
      <c r="D709" s="120"/>
    </row>
    <row r="710" spans="2:4">
      <c r="B710" s="119"/>
      <c r="C710" s="120"/>
      <c r="D710" s="120"/>
    </row>
    <row r="711" spans="2:4">
      <c r="B711" s="119"/>
      <c r="C711" s="120"/>
      <c r="D711" s="120"/>
    </row>
    <row r="712" spans="2:4">
      <c r="B712" s="119"/>
      <c r="C712" s="120"/>
      <c r="D712" s="120"/>
    </row>
    <row r="713" spans="2:4">
      <c r="B713" s="119"/>
      <c r="C713" s="120"/>
      <c r="D713" s="120"/>
    </row>
    <row r="714" spans="2:4">
      <c r="B714" s="119"/>
      <c r="C714" s="120"/>
      <c r="D714" s="120"/>
    </row>
    <row r="715" spans="2:4">
      <c r="B715" s="119"/>
      <c r="C715" s="120"/>
      <c r="D715" s="120"/>
    </row>
    <row r="716" spans="2:4">
      <c r="B716" s="119"/>
      <c r="C716" s="120"/>
      <c r="D716" s="120"/>
    </row>
    <row r="717" spans="2:4">
      <c r="B717" s="119"/>
      <c r="C717" s="120"/>
      <c r="D717" s="120"/>
    </row>
    <row r="718" spans="2:4">
      <c r="B718" s="119"/>
      <c r="C718" s="120"/>
      <c r="D718" s="120"/>
    </row>
    <row r="719" spans="2:4">
      <c r="B719" s="119"/>
      <c r="C719" s="120"/>
      <c r="D719" s="120"/>
    </row>
    <row r="720" spans="2:4">
      <c r="B720" s="119"/>
      <c r="C720" s="120"/>
      <c r="D720" s="120"/>
    </row>
    <row r="721" spans="2:4">
      <c r="B721" s="119"/>
      <c r="C721" s="120"/>
      <c r="D721" s="120"/>
    </row>
    <row r="722" spans="2:4">
      <c r="B722" s="119"/>
      <c r="C722" s="120"/>
      <c r="D722" s="120"/>
    </row>
    <row r="723" spans="2:4">
      <c r="B723" s="119"/>
      <c r="C723" s="120"/>
      <c r="D723" s="120"/>
    </row>
    <row r="724" spans="2:4">
      <c r="B724" s="119"/>
      <c r="C724" s="120"/>
      <c r="D724" s="120"/>
    </row>
    <row r="725" spans="2:4">
      <c r="B725" s="119"/>
      <c r="C725" s="120"/>
      <c r="D725" s="120"/>
    </row>
    <row r="726" spans="2:4">
      <c r="B726" s="119"/>
      <c r="C726" s="120"/>
      <c r="D726" s="120"/>
    </row>
    <row r="727" spans="2:4">
      <c r="B727" s="119"/>
      <c r="C727" s="120"/>
      <c r="D727" s="120"/>
    </row>
    <row r="728" spans="2:4">
      <c r="B728" s="119"/>
      <c r="C728" s="120"/>
      <c r="D728" s="120"/>
    </row>
    <row r="729" spans="2:4">
      <c r="B729" s="119"/>
      <c r="C729" s="120"/>
      <c r="D729" s="120"/>
    </row>
    <row r="730" spans="2:4">
      <c r="B730" s="119"/>
      <c r="C730" s="120"/>
      <c r="D730" s="120"/>
    </row>
    <row r="731" spans="2:4">
      <c r="B731" s="119"/>
      <c r="C731" s="120"/>
      <c r="D731" s="120"/>
    </row>
    <row r="732" spans="2:4">
      <c r="B732" s="119"/>
      <c r="C732" s="120"/>
      <c r="D732" s="120"/>
    </row>
    <row r="733" spans="2:4">
      <c r="B733" s="119"/>
      <c r="C733" s="120"/>
      <c r="D733" s="120"/>
    </row>
    <row r="734" spans="2:4">
      <c r="B734" s="119"/>
      <c r="C734" s="120"/>
      <c r="D734" s="120"/>
    </row>
    <row r="735" spans="2:4">
      <c r="B735" s="119"/>
      <c r="C735" s="120"/>
      <c r="D735" s="120"/>
    </row>
    <row r="736" spans="2:4">
      <c r="B736" s="119"/>
      <c r="C736" s="120"/>
      <c r="D736" s="120"/>
    </row>
    <row r="737" spans="2:4">
      <c r="B737" s="119"/>
      <c r="C737" s="120"/>
      <c r="D737" s="120"/>
    </row>
    <row r="738" spans="2:4">
      <c r="B738" s="119"/>
      <c r="C738" s="120"/>
      <c r="D738" s="120"/>
    </row>
    <row r="739" spans="2:4">
      <c r="B739" s="119"/>
      <c r="C739" s="120"/>
      <c r="D739" s="120"/>
    </row>
    <row r="740" spans="2:4">
      <c r="B740" s="119"/>
      <c r="C740" s="120"/>
      <c r="D740" s="120"/>
    </row>
    <row r="741" spans="2:4">
      <c r="B741" s="119"/>
      <c r="C741" s="120"/>
      <c r="D741" s="120"/>
    </row>
    <row r="742" spans="2:4">
      <c r="B742" s="119"/>
      <c r="C742" s="120"/>
      <c r="D742" s="120"/>
    </row>
    <row r="743" spans="2:4">
      <c r="B743" s="119"/>
      <c r="C743" s="120"/>
      <c r="D743" s="120"/>
    </row>
    <row r="744" spans="2:4">
      <c r="B744" s="119"/>
      <c r="C744" s="120"/>
      <c r="D744" s="120"/>
    </row>
    <row r="745" spans="2:4">
      <c r="B745" s="119"/>
      <c r="C745" s="120"/>
      <c r="D745" s="120"/>
    </row>
    <row r="746" spans="2:4">
      <c r="B746" s="119"/>
      <c r="C746" s="120"/>
      <c r="D746" s="120"/>
    </row>
    <row r="747" spans="2:4">
      <c r="B747" s="119"/>
      <c r="C747" s="120"/>
      <c r="D747" s="120"/>
    </row>
    <row r="748" spans="2:4">
      <c r="B748" s="119"/>
      <c r="C748" s="120"/>
      <c r="D748" s="120"/>
    </row>
    <row r="749" spans="2:4">
      <c r="B749" s="119"/>
      <c r="C749" s="120"/>
      <c r="D749" s="120"/>
    </row>
    <row r="750" spans="2:4">
      <c r="B750" s="119"/>
      <c r="C750" s="120"/>
      <c r="D750" s="120"/>
    </row>
    <row r="751" spans="2:4">
      <c r="B751" s="119"/>
      <c r="C751" s="120"/>
      <c r="D751" s="120"/>
    </row>
    <row r="752" spans="2:4">
      <c r="B752" s="119"/>
      <c r="C752" s="120"/>
      <c r="D752" s="120"/>
    </row>
    <row r="753" spans="2:4">
      <c r="B753" s="119"/>
      <c r="C753" s="120"/>
      <c r="D753" s="120"/>
    </row>
    <row r="754" spans="2:4">
      <c r="B754" s="119"/>
      <c r="C754" s="120"/>
      <c r="D754" s="120"/>
    </row>
    <row r="755" spans="2:4">
      <c r="B755" s="119"/>
      <c r="C755" s="120"/>
      <c r="D755" s="120"/>
    </row>
    <row r="756" spans="2:4">
      <c r="B756" s="119"/>
      <c r="C756" s="120"/>
      <c r="D756" s="120"/>
    </row>
    <row r="757" spans="2:4">
      <c r="B757" s="119"/>
      <c r="C757" s="120"/>
      <c r="D757" s="120"/>
    </row>
    <row r="758" spans="2:4">
      <c r="B758" s="119"/>
      <c r="C758" s="120"/>
      <c r="D758" s="120"/>
    </row>
    <row r="759" spans="2:4">
      <c r="B759" s="119"/>
      <c r="C759" s="120"/>
      <c r="D759" s="120"/>
    </row>
    <row r="760" spans="2:4">
      <c r="B760" s="119"/>
      <c r="C760" s="120"/>
      <c r="D760" s="120"/>
    </row>
    <row r="761" spans="2:4">
      <c r="B761" s="119"/>
      <c r="C761" s="120"/>
      <c r="D761" s="120"/>
    </row>
    <row r="762" spans="2:4">
      <c r="B762" s="119"/>
      <c r="C762" s="120"/>
      <c r="D762" s="120"/>
    </row>
    <row r="763" spans="2:4">
      <c r="B763" s="119"/>
      <c r="C763" s="120"/>
      <c r="D763" s="120"/>
    </row>
    <row r="764" spans="2:4">
      <c r="B764" s="119"/>
      <c r="C764" s="120"/>
      <c r="D764" s="120"/>
    </row>
    <row r="765" spans="2:4">
      <c r="B765" s="119"/>
      <c r="C765" s="120"/>
      <c r="D765" s="120"/>
    </row>
    <row r="766" spans="2:4">
      <c r="B766" s="119"/>
      <c r="C766" s="120"/>
      <c r="D766" s="120"/>
    </row>
    <row r="767" spans="2:4">
      <c r="B767" s="119"/>
      <c r="C767" s="120"/>
      <c r="D767" s="120"/>
    </row>
    <row r="768" spans="2:4">
      <c r="B768" s="119"/>
      <c r="C768" s="120"/>
      <c r="D768" s="120"/>
    </row>
    <row r="769" spans="2:4">
      <c r="B769" s="119"/>
      <c r="C769" s="120"/>
      <c r="D769" s="120"/>
    </row>
    <row r="770" spans="2:4">
      <c r="B770" s="119"/>
      <c r="C770" s="120"/>
      <c r="D770" s="120"/>
    </row>
    <row r="771" spans="2:4">
      <c r="B771" s="119"/>
      <c r="C771" s="120"/>
      <c r="D771" s="120"/>
    </row>
    <row r="772" spans="2:4">
      <c r="B772" s="119"/>
      <c r="C772" s="120"/>
      <c r="D772" s="120"/>
    </row>
    <row r="773" spans="2:4">
      <c r="B773" s="119"/>
      <c r="C773" s="120"/>
      <c r="D773" s="120"/>
    </row>
    <row r="774" spans="2:4">
      <c r="B774" s="119"/>
      <c r="C774" s="120"/>
      <c r="D774" s="120"/>
    </row>
    <row r="775" spans="2:4">
      <c r="B775" s="119"/>
      <c r="C775" s="120"/>
      <c r="D775" s="120"/>
    </row>
    <row r="776" spans="2:4">
      <c r="B776" s="119"/>
      <c r="C776" s="120"/>
      <c r="D776" s="120"/>
    </row>
    <row r="777" spans="2:4">
      <c r="B777" s="119"/>
      <c r="C777" s="120"/>
      <c r="D777" s="120"/>
    </row>
    <row r="778" spans="2:4">
      <c r="B778" s="119"/>
      <c r="C778" s="120"/>
      <c r="D778" s="120"/>
    </row>
    <row r="779" spans="2:4">
      <c r="B779" s="119"/>
      <c r="C779" s="120"/>
      <c r="D779" s="120"/>
    </row>
    <row r="780" spans="2:4">
      <c r="B780" s="119"/>
      <c r="C780" s="120"/>
      <c r="D780" s="120"/>
    </row>
    <row r="781" spans="2:4">
      <c r="B781" s="119"/>
      <c r="C781" s="120"/>
      <c r="D781" s="120"/>
    </row>
    <row r="782" spans="2:4">
      <c r="B782" s="119"/>
      <c r="C782" s="120"/>
      <c r="D782" s="120"/>
    </row>
    <row r="783" spans="2:4">
      <c r="B783" s="119"/>
      <c r="C783" s="120"/>
      <c r="D783" s="120"/>
    </row>
    <row r="784" spans="2:4">
      <c r="B784" s="119"/>
      <c r="C784" s="120"/>
      <c r="D784" s="120"/>
    </row>
    <row r="785" spans="2:4">
      <c r="B785" s="119"/>
      <c r="C785" s="120"/>
      <c r="D785" s="120"/>
    </row>
    <row r="786" spans="2:4">
      <c r="B786" s="119"/>
      <c r="C786" s="120"/>
      <c r="D786" s="120"/>
    </row>
    <row r="787" spans="2:4">
      <c r="B787" s="119"/>
      <c r="C787" s="120"/>
      <c r="D787" s="120"/>
    </row>
    <row r="788" spans="2:4">
      <c r="B788" s="119"/>
      <c r="C788" s="120"/>
      <c r="D788" s="120"/>
    </row>
    <row r="789" spans="2:4">
      <c r="B789" s="119"/>
      <c r="C789" s="120"/>
      <c r="D789" s="120"/>
    </row>
    <row r="790" spans="2:4">
      <c r="B790" s="119"/>
      <c r="C790" s="120"/>
      <c r="D790" s="120"/>
    </row>
    <row r="791" spans="2:4">
      <c r="B791" s="119"/>
      <c r="C791" s="120"/>
      <c r="D791" s="120"/>
    </row>
    <row r="792" spans="2:4">
      <c r="B792" s="119"/>
      <c r="C792" s="120"/>
      <c r="D792" s="120"/>
    </row>
    <row r="793" spans="2:4">
      <c r="B793" s="119"/>
      <c r="C793" s="120"/>
      <c r="D793" s="120"/>
    </row>
    <row r="794" spans="2:4">
      <c r="B794" s="119"/>
      <c r="C794" s="120"/>
      <c r="D794" s="120"/>
    </row>
    <row r="795" spans="2:4">
      <c r="B795" s="119"/>
      <c r="C795" s="120"/>
      <c r="D795" s="120"/>
    </row>
    <row r="796" spans="2:4">
      <c r="B796" s="119"/>
      <c r="C796" s="120"/>
      <c r="D796" s="120"/>
    </row>
    <row r="797" spans="2:4">
      <c r="B797" s="119"/>
      <c r="C797" s="120"/>
      <c r="D797" s="120"/>
    </row>
    <row r="798" spans="2:4">
      <c r="B798" s="119"/>
      <c r="C798" s="120"/>
      <c r="D798" s="120"/>
    </row>
    <row r="799" spans="2:4">
      <c r="B799" s="119"/>
      <c r="C799" s="120"/>
      <c r="D799" s="120"/>
    </row>
    <row r="800" spans="2:4">
      <c r="B800" s="119"/>
      <c r="C800" s="120"/>
      <c r="D800" s="120"/>
    </row>
    <row r="801" spans="2:4">
      <c r="B801" s="119"/>
      <c r="C801" s="120"/>
      <c r="D801" s="120"/>
    </row>
    <row r="802" spans="2:4">
      <c r="B802" s="119"/>
      <c r="C802" s="120"/>
      <c r="D802" s="120"/>
    </row>
    <row r="803" spans="2:4">
      <c r="B803" s="119"/>
      <c r="C803" s="120"/>
      <c r="D803" s="120"/>
    </row>
    <row r="804" spans="2:4">
      <c r="B804" s="119"/>
      <c r="C804" s="120"/>
      <c r="D804" s="120"/>
    </row>
    <row r="805" spans="2:4">
      <c r="B805" s="119"/>
      <c r="C805" s="120"/>
      <c r="D805" s="120"/>
    </row>
    <row r="806" spans="2:4">
      <c r="B806" s="119"/>
      <c r="C806" s="120"/>
      <c r="D806" s="120"/>
    </row>
    <row r="807" spans="2:4">
      <c r="B807" s="119"/>
      <c r="C807" s="120"/>
      <c r="D807" s="120"/>
    </row>
    <row r="808" spans="2:4">
      <c r="B808" s="119"/>
      <c r="C808" s="120"/>
      <c r="D808" s="120"/>
    </row>
    <row r="809" spans="2:4">
      <c r="B809" s="119"/>
      <c r="C809" s="120"/>
      <c r="D809" s="120"/>
    </row>
    <row r="810" spans="2:4">
      <c r="B810" s="119"/>
      <c r="C810" s="120"/>
      <c r="D810" s="120"/>
    </row>
    <row r="811" spans="2:4">
      <c r="B811" s="119"/>
      <c r="C811" s="120"/>
      <c r="D811" s="120"/>
    </row>
    <row r="812" spans="2:4">
      <c r="B812" s="119"/>
      <c r="C812" s="120"/>
      <c r="D812" s="120"/>
    </row>
    <row r="813" spans="2:4">
      <c r="B813" s="119"/>
      <c r="C813" s="120"/>
      <c r="D813" s="120"/>
    </row>
    <row r="814" spans="2:4">
      <c r="B814" s="119"/>
      <c r="C814" s="120"/>
      <c r="D814" s="120"/>
    </row>
    <row r="815" spans="2:4">
      <c r="B815" s="119"/>
      <c r="C815" s="120"/>
      <c r="D815" s="120"/>
    </row>
    <row r="816" spans="2:4">
      <c r="B816" s="119"/>
      <c r="C816" s="120"/>
      <c r="D816" s="120"/>
    </row>
    <row r="817" spans="2:4">
      <c r="B817" s="119"/>
      <c r="C817" s="120"/>
      <c r="D817" s="120"/>
    </row>
    <row r="818" spans="2:4">
      <c r="B818" s="119"/>
      <c r="C818" s="120"/>
      <c r="D818" s="120"/>
    </row>
    <row r="819" spans="2:4">
      <c r="B819" s="119"/>
      <c r="C819" s="120"/>
      <c r="D819" s="120"/>
    </row>
    <row r="820" spans="2:4">
      <c r="B820" s="119"/>
      <c r="C820" s="120"/>
      <c r="D820" s="120"/>
    </row>
    <row r="821" spans="2:4">
      <c r="B821" s="119"/>
      <c r="C821" s="120"/>
      <c r="D821" s="120"/>
    </row>
    <row r="822" spans="2:4">
      <c r="B822" s="119"/>
      <c r="C822" s="120"/>
      <c r="D822" s="120"/>
    </row>
    <row r="823" spans="2:4">
      <c r="B823" s="119"/>
      <c r="C823" s="120"/>
      <c r="D823" s="120"/>
    </row>
    <row r="824" spans="2:4">
      <c r="B824" s="119"/>
      <c r="C824" s="120"/>
      <c r="D824" s="120"/>
    </row>
    <row r="825" spans="2:4">
      <c r="B825" s="119"/>
      <c r="C825" s="120"/>
      <c r="D825" s="120"/>
    </row>
    <row r="826" spans="2:4">
      <c r="B826" s="119"/>
      <c r="C826" s="120"/>
      <c r="D826" s="120"/>
    </row>
    <row r="827" spans="2:4">
      <c r="B827" s="119"/>
      <c r="C827" s="120"/>
      <c r="D827" s="120"/>
    </row>
    <row r="828" spans="2:4">
      <c r="B828" s="119"/>
      <c r="C828" s="120"/>
      <c r="D828" s="120"/>
    </row>
    <row r="829" spans="2:4">
      <c r="B829" s="119"/>
      <c r="C829" s="120"/>
      <c r="D829" s="120"/>
    </row>
    <row r="830" spans="2:4">
      <c r="B830" s="119"/>
      <c r="C830" s="120"/>
      <c r="D830" s="120"/>
    </row>
    <row r="831" spans="2:4">
      <c r="B831" s="119"/>
      <c r="C831" s="120"/>
      <c r="D831" s="120"/>
    </row>
    <row r="832" spans="2:4">
      <c r="B832" s="119"/>
      <c r="C832" s="120"/>
      <c r="D832" s="120"/>
    </row>
    <row r="833" spans="2:4">
      <c r="B833" s="119"/>
      <c r="C833" s="120"/>
      <c r="D833" s="120"/>
    </row>
    <row r="834" spans="2:4">
      <c r="B834" s="119"/>
      <c r="C834" s="120"/>
      <c r="D834" s="120"/>
    </row>
    <row r="835" spans="2:4">
      <c r="B835" s="119"/>
      <c r="C835" s="120"/>
      <c r="D835" s="120"/>
    </row>
    <row r="836" spans="2:4">
      <c r="B836" s="119"/>
      <c r="C836" s="120"/>
      <c r="D836" s="120"/>
    </row>
    <row r="837" spans="2:4">
      <c r="B837" s="119"/>
      <c r="C837" s="120"/>
      <c r="D837" s="120"/>
    </row>
    <row r="838" spans="2:4">
      <c r="B838" s="119"/>
      <c r="C838" s="120"/>
      <c r="D838" s="120"/>
    </row>
    <row r="839" spans="2:4">
      <c r="B839" s="119"/>
      <c r="C839" s="120"/>
      <c r="D839" s="120"/>
    </row>
    <row r="840" spans="2:4">
      <c r="B840" s="119"/>
      <c r="C840" s="120"/>
      <c r="D840" s="120"/>
    </row>
    <row r="841" spans="2:4">
      <c r="B841" s="119"/>
      <c r="C841" s="120"/>
      <c r="D841" s="120"/>
    </row>
    <row r="842" spans="2:4">
      <c r="B842" s="119"/>
      <c r="C842" s="120"/>
      <c r="D842" s="120"/>
    </row>
    <row r="843" spans="2:4">
      <c r="B843" s="119"/>
      <c r="C843" s="120"/>
      <c r="D843" s="120"/>
    </row>
    <row r="844" spans="2:4">
      <c r="B844" s="119"/>
      <c r="C844" s="120"/>
      <c r="D844" s="120"/>
    </row>
    <row r="845" spans="2:4">
      <c r="B845" s="119"/>
      <c r="C845" s="120"/>
      <c r="D845" s="120"/>
    </row>
    <row r="846" spans="2:4">
      <c r="B846" s="119"/>
      <c r="C846" s="120"/>
      <c r="D846" s="120"/>
    </row>
    <row r="847" spans="2:4">
      <c r="B847" s="119"/>
      <c r="C847" s="120"/>
      <c r="D847" s="120"/>
    </row>
    <row r="848" spans="2:4">
      <c r="B848" s="119"/>
      <c r="C848" s="120"/>
      <c r="D848" s="120"/>
    </row>
    <row r="849" spans="2:4">
      <c r="B849" s="119"/>
      <c r="C849" s="120"/>
      <c r="D849" s="120"/>
    </row>
    <row r="850" spans="2:4">
      <c r="B850" s="119"/>
      <c r="C850" s="120"/>
      <c r="D850" s="120"/>
    </row>
    <row r="851" spans="2:4">
      <c r="B851" s="119"/>
      <c r="C851" s="120"/>
      <c r="D851" s="120"/>
    </row>
    <row r="852" spans="2:4">
      <c r="B852" s="119"/>
      <c r="C852" s="120"/>
      <c r="D852" s="120"/>
    </row>
    <row r="853" spans="2:4">
      <c r="B853" s="119"/>
      <c r="C853" s="120"/>
      <c r="D853" s="120"/>
    </row>
    <row r="854" spans="2:4">
      <c r="B854" s="119"/>
      <c r="C854" s="120"/>
      <c r="D854" s="120"/>
    </row>
    <row r="855" spans="2:4">
      <c r="B855" s="119"/>
      <c r="C855" s="120"/>
      <c r="D855" s="120"/>
    </row>
    <row r="856" spans="2:4">
      <c r="B856" s="119"/>
      <c r="C856" s="120"/>
      <c r="D856" s="120"/>
    </row>
    <row r="857" spans="2:4">
      <c r="B857" s="119"/>
      <c r="C857" s="120"/>
      <c r="D857" s="120"/>
    </row>
    <row r="858" spans="2:4">
      <c r="B858" s="119"/>
      <c r="C858" s="120"/>
      <c r="D858" s="120"/>
    </row>
    <row r="859" spans="2:4">
      <c r="B859" s="119"/>
      <c r="C859" s="120"/>
      <c r="D859" s="120"/>
    </row>
    <row r="860" spans="2:4">
      <c r="B860" s="119"/>
      <c r="C860" s="120"/>
      <c r="D860" s="120"/>
    </row>
    <row r="861" spans="2:4">
      <c r="B861" s="119"/>
      <c r="C861" s="120"/>
      <c r="D861" s="120"/>
    </row>
    <row r="862" spans="2:4">
      <c r="B862" s="119"/>
      <c r="C862" s="120"/>
      <c r="D862" s="120"/>
    </row>
    <row r="863" spans="2:4">
      <c r="B863" s="119"/>
      <c r="C863" s="120"/>
      <c r="D863" s="120"/>
    </row>
    <row r="864" spans="2:4">
      <c r="B864" s="119"/>
      <c r="C864" s="120"/>
      <c r="D864" s="120"/>
    </row>
    <row r="865" spans="2:4">
      <c r="B865" s="119"/>
      <c r="C865" s="120"/>
      <c r="D865" s="120"/>
    </row>
    <row r="866" spans="2:4">
      <c r="B866" s="119"/>
      <c r="C866" s="120"/>
      <c r="D866" s="120"/>
    </row>
    <row r="867" spans="2:4">
      <c r="B867" s="119"/>
      <c r="C867" s="120"/>
      <c r="D867" s="120"/>
    </row>
    <row r="868" spans="2:4">
      <c r="B868" s="119"/>
      <c r="C868" s="120"/>
      <c r="D868" s="120"/>
    </row>
    <row r="869" spans="2:4">
      <c r="B869" s="119"/>
      <c r="C869" s="120"/>
      <c r="D869" s="120"/>
    </row>
    <row r="870" spans="2:4">
      <c r="B870" s="119"/>
      <c r="C870" s="120"/>
      <c r="D870" s="120"/>
    </row>
    <row r="871" spans="2:4">
      <c r="B871" s="119"/>
      <c r="C871" s="120"/>
      <c r="D871" s="120"/>
    </row>
    <row r="872" spans="2:4">
      <c r="B872" s="119"/>
      <c r="C872" s="120"/>
      <c r="D872" s="120"/>
    </row>
    <row r="873" spans="2:4">
      <c r="B873" s="119"/>
      <c r="C873" s="120"/>
      <c r="D873" s="120"/>
    </row>
    <row r="874" spans="2:4">
      <c r="B874" s="119"/>
      <c r="C874" s="120"/>
      <c r="D874" s="120"/>
    </row>
    <row r="875" spans="2:4">
      <c r="B875" s="119"/>
      <c r="C875" s="120"/>
      <c r="D875" s="120"/>
    </row>
    <row r="876" spans="2:4">
      <c r="B876" s="119"/>
      <c r="C876" s="120"/>
      <c r="D876" s="120"/>
    </row>
    <row r="877" spans="2:4">
      <c r="B877" s="119"/>
      <c r="C877" s="120"/>
      <c r="D877" s="120"/>
    </row>
    <row r="878" spans="2:4">
      <c r="B878" s="119"/>
      <c r="C878" s="120"/>
      <c r="D878" s="120"/>
    </row>
    <row r="879" spans="2:4">
      <c r="B879" s="119"/>
      <c r="C879" s="120"/>
      <c r="D879" s="120"/>
    </row>
    <row r="880" spans="2:4">
      <c r="B880" s="119"/>
      <c r="C880" s="120"/>
      <c r="D880" s="120"/>
    </row>
    <row r="881" spans="2:4">
      <c r="B881" s="119"/>
      <c r="C881" s="120"/>
      <c r="D881" s="120"/>
    </row>
    <row r="882" spans="2:4">
      <c r="B882" s="119"/>
      <c r="C882" s="120"/>
      <c r="D882" s="120"/>
    </row>
    <row r="883" spans="2:4">
      <c r="B883" s="119"/>
      <c r="C883" s="120"/>
      <c r="D883" s="120"/>
    </row>
    <row r="884" spans="2:4">
      <c r="B884" s="119"/>
      <c r="C884" s="120"/>
      <c r="D884" s="120"/>
    </row>
    <row r="885" spans="2:4">
      <c r="B885" s="119"/>
      <c r="C885" s="120"/>
      <c r="D885" s="120"/>
    </row>
    <row r="886" spans="2:4">
      <c r="B886" s="119"/>
      <c r="C886" s="120"/>
      <c r="D886" s="120"/>
    </row>
    <row r="887" spans="2:4">
      <c r="B887" s="119"/>
      <c r="C887" s="120"/>
      <c r="D887" s="120"/>
    </row>
    <row r="888" spans="2:4">
      <c r="B888" s="119"/>
      <c r="C888" s="120"/>
      <c r="D888" s="120"/>
    </row>
    <row r="889" spans="2:4">
      <c r="B889" s="119"/>
      <c r="C889" s="120"/>
      <c r="D889" s="120"/>
    </row>
    <row r="890" spans="2:4">
      <c r="B890" s="119"/>
      <c r="C890" s="120"/>
      <c r="D890" s="120"/>
    </row>
    <row r="891" spans="2:4">
      <c r="B891" s="119"/>
      <c r="C891" s="120"/>
      <c r="D891" s="120"/>
    </row>
    <row r="892" spans="2:4">
      <c r="B892" s="119"/>
      <c r="C892" s="120"/>
      <c r="D892" s="120"/>
    </row>
    <row r="893" spans="2:4">
      <c r="B893" s="119"/>
      <c r="C893" s="120"/>
      <c r="D893" s="120"/>
    </row>
    <row r="894" spans="2:4">
      <c r="B894" s="119"/>
      <c r="C894" s="120"/>
      <c r="D894" s="120"/>
    </row>
    <row r="895" spans="2:4">
      <c r="B895" s="119"/>
      <c r="C895" s="120"/>
      <c r="D895" s="120"/>
    </row>
    <row r="896" spans="2:4">
      <c r="B896" s="119"/>
      <c r="C896" s="120"/>
      <c r="D896" s="120"/>
    </row>
    <row r="897" spans="2:4">
      <c r="B897" s="119"/>
      <c r="C897" s="120"/>
      <c r="D897" s="120"/>
    </row>
    <row r="898" spans="2:4">
      <c r="B898" s="119"/>
      <c r="C898" s="120"/>
      <c r="D898" s="120"/>
    </row>
    <row r="899" spans="2:4">
      <c r="B899" s="119"/>
      <c r="C899" s="120"/>
      <c r="D899" s="120"/>
    </row>
    <row r="900" spans="2:4">
      <c r="B900" s="119"/>
      <c r="C900" s="120"/>
      <c r="D900" s="120"/>
    </row>
    <row r="901" spans="2:4">
      <c r="B901" s="119"/>
      <c r="C901" s="120"/>
      <c r="D901" s="120"/>
    </row>
    <row r="902" spans="2:4">
      <c r="B902" s="119"/>
      <c r="C902" s="120"/>
      <c r="D902" s="120"/>
    </row>
    <row r="903" spans="2:4">
      <c r="B903" s="119"/>
      <c r="C903" s="120"/>
      <c r="D903" s="120"/>
    </row>
    <row r="904" spans="2:4">
      <c r="B904" s="119"/>
      <c r="C904" s="120"/>
      <c r="D904" s="120"/>
    </row>
    <row r="905" spans="2:4">
      <c r="B905" s="119"/>
      <c r="C905" s="120"/>
      <c r="D905" s="120"/>
    </row>
    <row r="906" spans="2:4">
      <c r="B906" s="119"/>
      <c r="C906" s="120"/>
      <c r="D906" s="120"/>
    </row>
    <row r="907" spans="2:4">
      <c r="B907" s="119"/>
      <c r="C907" s="120"/>
      <c r="D907" s="120"/>
    </row>
    <row r="908" spans="2:4">
      <c r="B908" s="119"/>
      <c r="C908" s="120"/>
      <c r="D908" s="120"/>
    </row>
    <row r="909" spans="2:4">
      <c r="B909" s="119"/>
      <c r="C909" s="120"/>
      <c r="D909" s="120"/>
    </row>
    <row r="910" spans="2:4">
      <c r="B910" s="119"/>
      <c r="C910" s="120"/>
      <c r="D910" s="120"/>
    </row>
    <row r="911" spans="2:4">
      <c r="B911" s="119"/>
      <c r="C911" s="120"/>
      <c r="D911" s="120"/>
    </row>
    <row r="912" spans="2:4">
      <c r="B912" s="119"/>
      <c r="C912" s="120"/>
      <c r="D912" s="120"/>
    </row>
    <row r="913" spans="2:4">
      <c r="B913" s="119"/>
      <c r="C913" s="120"/>
      <c r="D913" s="120"/>
    </row>
    <row r="914" spans="2:4">
      <c r="B914" s="119"/>
      <c r="C914" s="120"/>
      <c r="D914" s="120"/>
    </row>
    <row r="915" spans="2:4">
      <c r="B915" s="119"/>
      <c r="C915" s="120"/>
      <c r="D915" s="120"/>
    </row>
    <row r="916" spans="2:4">
      <c r="B916" s="119"/>
      <c r="C916" s="120"/>
      <c r="D916" s="120"/>
    </row>
    <row r="917" spans="2:4">
      <c r="B917" s="119"/>
      <c r="C917" s="120"/>
      <c r="D917" s="120"/>
    </row>
    <row r="918" spans="2:4">
      <c r="B918" s="119"/>
      <c r="C918" s="120"/>
      <c r="D918" s="120"/>
    </row>
    <row r="919" spans="2:4">
      <c r="B919" s="119"/>
      <c r="C919" s="120"/>
      <c r="D919" s="120"/>
    </row>
    <row r="920" spans="2:4">
      <c r="B920" s="119"/>
      <c r="C920" s="120"/>
      <c r="D920" s="120"/>
    </row>
    <row r="921" spans="2:4">
      <c r="B921" s="119"/>
      <c r="C921" s="120"/>
      <c r="D921" s="120"/>
    </row>
    <row r="922" spans="2:4">
      <c r="B922" s="119"/>
      <c r="C922" s="120"/>
      <c r="D922" s="120"/>
    </row>
    <row r="923" spans="2:4">
      <c r="B923" s="119"/>
      <c r="C923" s="120"/>
      <c r="D923" s="120"/>
    </row>
    <row r="924" spans="2:4">
      <c r="B924" s="119"/>
      <c r="C924" s="120"/>
      <c r="D924" s="120"/>
    </row>
    <row r="925" spans="2:4">
      <c r="B925" s="119"/>
      <c r="C925" s="120"/>
      <c r="D925" s="120"/>
    </row>
    <row r="926" spans="2:4">
      <c r="B926" s="119"/>
      <c r="C926" s="120"/>
      <c r="D926" s="120"/>
    </row>
    <row r="927" spans="2:4">
      <c r="B927" s="119"/>
      <c r="C927" s="120"/>
      <c r="D927" s="120"/>
    </row>
    <row r="928" spans="2:4">
      <c r="B928" s="119"/>
      <c r="C928" s="120"/>
      <c r="D928" s="120"/>
    </row>
    <row r="929" spans="2:4">
      <c r="B929" s="119"/>
      <c r="C929" s="120"/>
      <c r="D929" s="120"/>
    </row>
    <row r="930" spans="2:4">
      <c r="B930" s="119"/>
      <c r="C930" s="120"/>
      <c r="D930" s="120"/>
    </row>
    <row r="931" spans="2:4">
      <c r="B931" s="119"/>
      <c r="C931" s="120"/>
      <c r="D931" s="120"/>
    </row>
    <row r="932" spans="2:4">
      <c r="B932" s="119"/>
      <c r="C932" s="120"/>
      <c r="D932" s="120"/>
    </row>
    <row r="933" spans="2:4">
      <c r="B933" s="119"/>
      <c r="C933" s="120"/>
      <c r="D933" s="120"/>
    </row>
    <row r="934" spans="2:4">
      <c r="B934" s="119"/>
      <c r="C934" s="120"/>
      <c r="D934" s="120"/>
    </row>
    <row r="935" spans="2:4">
      <c r="B935" s="119"/>
      <c r="C935" s="120"/>
      <c r="D935" s="120"/>
    </row>
    <row r="936" spans="2:4">
      <c r="B936" s="119"/>
      <c r="C936" s="120"/>
      <c r="D936" s="120"/>
    </row>
    <row r="937" spans="2:4">
      <c r="B937" s="119"/>
      <c r="C937" s="120"/>
      <c r="D937" s="120"/>
    </row>
    <row r="938" spans="2:4">
      <c r="B938" s="119"/>
      <c r="C938" s="120"/>
      <c r="D938" s="120"/>
    </row>
    <row r="939" spans="2:4">
      <c r="B939" s="119"/>
      <c r="C939" s="120"/>
      <c r="D939" s="120"/>
    </row>
    <row r="940" spans="2:4">
      <c r="B940" s="119"/>
      <c r="C940" s="120"/>
      <c r="D940" s="120"/>
    </row>
    <row r="941" spans="2:4">
      <c r="B941" s="119"/>
      <c r="C941" s="120"/>
      <c r="D941" s="120"/>
    </row>
    <row r="942" spans="2:4">
      <c r="B942" s="119"/>
      <c r="C942" s="120"/>
      <c r="D942" s="120"/>
    </row>
    <row r="943" spans="2:4">
      <c r="B943" s="119"/>
      <c r="C943" s="120"/>
      <c r="D943" s="120"/>
    </row>
    <row r="944" spans="2:4">
      <c r="B944" s="119"/>
      <c r="C944" s="120"/>
      <c r="D944" s="120"/>
    </row>
    <row r="945" spans="2:4">
      <c r="B945" s="119"/>
      <c r="C945" s="120"/>
      <c r="D945" s="120"/>
    </row>
    <row r="946" spans="2:4">
      <c r="B946" s="119"/>
      <c r="C946" s="120"/>
      <c r="D946" s="120"/>
    </row>
    <row r="947" spans="2:4">
      <c r="B947" s="119"/>
      <c r="C947" s="120"/>
      <c r="D947" s="120"/>
    </row>
    <row r="948" spans="2:4">
      <c r="B948" s="119"/>
      <c r="C948" s="120"/>
      <c r="D948" s="120"/>
    </row>
    <row r="949" spans="2:4">
      <c r="B949" s="119"/>
      <c r="C949" s="120"/>
      <c r="D949" s="120"/>
    </row>
    <row r="950" spans="2:4">
      <c r="B950" s="119"/>
      <c r="C950" s="120"/>
      <c r="D950" s="120"/>
    </row>
    <row r="951" spans="2:4">
      <c r="B951" s="119"/>
      <c r="C951" s="120"/>
      <c r="D951" s="120"/>
    </row>
    <row r="952" spans="2:4">
      <c r="B952" s="119"/>
      <c r="C952" s="120"/>
      <c r="D952" s="120"/>
    </row>
    <row r="953" spans="2:4">
      <c r="B953" s="119"/>
      <c r="C953" s="120"/>
      <c r="D953" s="120"/>
    </row>
    <row r="954" spans="2:4">
      <c r="B954" s="119"/>
      <c r="C954" s="120"/>
      <c r="D954" s="120"/>
    </row>
    <row r="955" spans="2:4">
      <c r="B955" s="119"/>
      <c r="C955" s="120"/>
      <c r="D955" s="120"/>
    </row>
    <row r="956" spans="2:4">
      <c r="B956" s="119"/>
      <c r="C956" s="120"/>
      <c r="D956" s="120"/>
    </row>
    <row r="957" spans="2:4">
      <c r="B957" s="119"/>
      <c r="C957" s="120"/>
      <c r="D957" s="120"/>
    </row>
    <row r="958" spans="2:4">
      <c r="B958" s="119"/>
      <c r="C958" s="120"/>
      <c r="D958" s="120"/>
    </row>
    <row r="959" spans="2:4">
      <c r="B959" s="119"/>
      <c r="C959" s="120"/>
      <c r="D959" s="120"/>
    </row>
    <row r="960" spans="2:4">
      <c r="B960" s="119"/>
      <c r="C960" s="120"/>
      <c r="D960" s="120"/>
    </row>
    <row r="961" spans="2:4">
      <c r="B961" s="119"/>
      <c r="C961" s="120"/>
      <c r="D961" s="120"/>
    </row>
    <row r="962" spans="2:4">
      <c r="B962" s="119"/>
      <c r="C962" s="120"/>
      <c r="D962" s="120"/>
    </row>
    <row r="963" spans="2:4">
      <c r="B963" s="119"/>
      <c r="C963" s="120"/>
      <c r="D963" s="120"/>
    </row>
    <row r="964" spans="2:4">
      <c r="B964" s="119"/>
      <c r="C964" s="120"/>
      <c r="D964" s="120"/>
    </row>
    <row r="965" spans="2:4">
      <c r="B965" s="119"/>
      <c r="C965" s="120"/>
      <c r="D965" s="120"/>
    </row>
    <row r="966" spans="2:4">
      <c r="B966" s="119"/>
      <c r="C966" s="120"/>
      <c r="D966" s="120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8802</v>
      </c>
    </row>
    <row r="6" spans="2:16" ht="26.25" customHeight="1">
      <c r="B6" s="157" t="s">
        <v>185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3319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91"/>
      <c r="O10" s="133">
        <v>0</v>
      </c>
      <c r="P10" s="133">
        <v>0</v>
      </c>
    </row>
    <row r="11" spans="2:16" ht="20.25" customHeight="1">
      <c r="B11" s="12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4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8802</v>
      </c>
    </row>
    <row r="6" spans="2:16" ht="26.25" customHeight="1">
      <c r="B6" s="157" t="s">
        <v>186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3320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91"/>
      <c r="O10" s="133">
        <v>0</v>
      </c>
      <c r="P10" s="133">
        <v>0</v>
      </c>
    </row>
    <row r="11" spans="2:16" ht="20.25" customHeight="1">
      <c r="B11" s="12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4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28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28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2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8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147</v>
      </c>
      <c r="C1" s="67" t="s" vm="1">
        <v>233</v>
      </c>
    </row>
    <row r="2" spans="2:18">
      <c r="B2" s="46" t="s">
        <v>146</v>
      </c>
      <c r="C2" s="67" t="s">
        <v>234</v>
      </c>
    </row>
    <row r="3" spans="2:18">
      <c r="B3" s="46" t="s">
        <v>148</v>
      </c>
      <c r="C3" s="67" t="s">
        <v>235</v>
      </c>
    </row>
    <row r="4" spans="2:18">
      <c r="B4" s="46" t="s">
        <v>149</v>
      </c>
      <c r="C4" s="67">
        <v>8802</v>
      </c>
    </row>
    <row r="6" spans="2:18" ht="21.75" customHeight="1">
      <c r="B6" s="160" t="s">
        <v>175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27.75" customHeight="1">
      <c r="B7" s="163" t="s">
        <v>90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</row>
    <row r="8" spans="2:18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7.4235958762440051</v>
      </c>
      <c r="I11" s="69"/>
      <c r="J11" s="69"/>
      <c r="K11" s="78">
        <v>3.798692051548816E-2</v>
      </c>
      <c r="L11" s="77"/>
      <c r="M11" s="79"/>
      <c r="N11" s="69"/>
      <c r="O11" s="77">
        <v>265943.28659935703</v>
      </c>
      <c r="P11" s="69"/>
      <c r="Q11" s="78">
        <f>IFERROR(O11/$O$11,0)</f>
        <v>1</v>
      </c>
      <c r="R11" s="78">
        <f>O11/'סכום נכסי הקרן'!$C$42</f>
        <v>4.6372177048674308E-2</v>
      </c>
    </row>
    <row r="12" spans="2:18" ht="22.5" customHeight="1">
      <c r="B12" s="70" t="s">
        <v>201</v>
      </c>
      <c r="C12" s="71"/>
      <c r="D12" s="71"/>
      <c r="E12" s="71"/>
      <c r="F12" s="71"/>
      <c r="G12" s="71"/>
      <c r="H12" s="80">
        <v>7.3978429802623022</v>
      </c>
      <c r="I12" s="71"/>
      <c r="J12" s="71"/>
      <c r="K12" s="81">
        <v>3.7918107064589771E-2</v>
      </c>
      <c r="L12" s="80"/>
      <c r="M12" s="82"/>
      <c r="N12" s="71"/>
      <c r="O12" s="80">
        <v>265195.77596599102</v>
      </c>
      <c r="P12" s="71"/>
      <c r="Q12" s="81">
        <f t="shared" ref="Q12:Q56" si="0">IFERROR(O12/$O$11,0)</f>
        <v>0.99718921036539598</v>
      </c>
      <c r="R12" s="81">
        <f>O12/'סכום נכסי הקרן'!$C$42</f>
        <v>4.624183461409187E-2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5.2451433707186546</v>
      </c>
      <c r="I13" s="73"/>
      <c r="J13" s="73"/>
      <c r="K13" s="84">
        <v>1.5913937570721629E-2</v>
      </c>
      <c r="L13" s="83"/>
      <c r="M13" s="85"/>
      <c r="N13" s="73"/>
      <c r="O13" s="83">
        <v>56634.394267593001</v>
      </c>
      <c r="P13" s="73"/>
      <c r="Q13" s="84">
        <f t="shared" si="0"/>
        <v>0.21295666076697242</v>
      </c>
      <c r="R13" s="84">
        <f>O13/'סכום נכסי הקרן'!$C$42</f>
        <v>9.8752639767805198E-3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5.2451433707186546</v>
      </c>
      <c r="I14" s="71"/>
      <c r="J14" s="71"/>
      <c r="K14" s="81">
        <v>1.5913937570721629E-2</v>
      </c>
      <c r="L14" s="80"/>
      <c r="M14" s="82"/>
      <c r="N14" s="71"/>
      <c r="O14" s="80">
        <v>56634.394267593001</v>
      </c>
      <c r="P14" s="71"/>
      <c r="Q14" s="81">
        <f t="shared" si="0"/>
        <v>0.21295666076697242</v>
      </c>
      <c r="R14" s="81">
        <f>O14/'סכום נכסי הקרן'!$C$42</f>
        <v>9.8752639767805198E-3</v>
      </c>
    </row>
    <row r="15" spans="2:18">
      <c r="B15" s="75" t="s">
        <v>236</v>
      </c>
      <c r="C15" s="73" t="s">
        <v>237</v>
      </c>
      <c r="D15" s="86" t="s">
        <v>121</v>
      </c>
      <c r="E15" s="73" t="s">
        <v>238</v>
      </c>
      <c r="F15" s="73"/>
      <c r="G15" s="73"/>
      <c r="H15" s="83">
        <v>0.84000000000028274</v>
      </c>
      <c r="I15" s="86" t="s">
        <v>134</v>
      </c>
      <c r="J15" s="87">
        <v>0.04</v>
      </c>
      <c r="K15" s="84">
        <v>2.0299999999924365E-2</v>
      </c>
      <c r="L15" s="83">
        <v>100570.16129600002</v>
      </c>
      <c r="M15" s="85">
        <v>140.66999999999999</v>
      </c>
      <c r="N15" s="73"/>
      <c r="O15" s="83">
        <v>141.47204396900003</v>
      </c>
      <c r="P15" s="84">
        <v>7.1319026361049864E-6</v>
      </c>
      <c r="Q15" s="84">
        <f t="shared" si="0"/>
        <v>5.3196320831413709E-4</v>
      </c>
      <c r="R15" s="84">
        <f>O15/'סכום נכסי הקרן'!$C$42</f>
        <v>2.4668292079323979E-5</v>
      </c>
    </row>
    <row r="16" spans="2:18">
      <c r="B16" s="75" t="s">
        <v>239</v>
      </c>
      <c r="C16" s="73" t="s">
        <v>240</v>
      </c>
      <c r="D16" s="86" t="s">
        <v>121</v>
      </c>
      <c r="E16" s="73" t="s">
        <v>238</v>
      </c>
      <c r="F16" s="73"/>
      <c r="G16" s="73"/>
      <c r="H16" s="83">
        <v>3.6300000000002108</v>
      </c>
      <c r="I16" s="86" t="s">
        <v>134</v>
      </c>
      <c r="J16" s="87">
        <v>7.4999999999999997E-3</v>
      </c>
      <c r="K16" s="84">
        <v>1.5600000000001108E-2</v>
      </c>
      <c r="L16" s="83">
        <v>5268808.2824600013</v>
      </c>
      <c r="M16" s="85">
        <v>109.59</v>
      </c>
      <c r="N16" s="73"/>
      <c r="O16" s="83">
        <v>5774.087059806001</v>
      </c>
      <c r="P16" s="84">
        <v>2.516224185720787E-4</v>
      </c>
      <c r="Q16" s="84">
        <f t="shared" si="0"/>
        <v>2.171172332883383E-2</v>
      </c>
      <c r="R16" s="84">
        <f>O16/'סכום נכסי הקרן'!$C$42</f>
        <v>1.0068198782365147E-3</v>
      </c>
    </row>
    <row r="17" spans="2:18">
      <c r="B17" s="75" t="s">
        <v>241</v>
      </c>
      <c r="C17" s="73" t="s">
        <v>242</v>
      </c>
      <c r="D17" s="86" t="s">
        <v>121</v>
      </c>
      <c r="E17" s="73" t="s">
        <v>238</v>
      </c>
      <c r="F17" s="73"/>
      <c r="G17" s="73"/>
      <c r="H17" s="83">
        <v>5.6000000000001693</v>
      </c>
      <c r="I17" s="86" t="s">
        <v>134</v>
      </c>
      <c r="J17" s="87">
        <v>5.0000000000000001E-3</v>
      </c>
      <c r="K17" s="84">
        <v>1.5000000000000003E-2</v>
      </c>
      <c r="L17" s="83">
        <v>11222166.012994003</v>
      </c>
      <c r="M17" s="85">
        <v>105.57</v>
      </c>
      <c r="N17" s="73"/>
      <c r="O17" s="83">
        <v>11847.241050979999</v>
      </c>
      <c r="P17" s="84">
        <v>5.5212124372616515E-4</v>
      </c>
      <c r="Q17" s="84">
        <f t="shared" si="0"/>
        <v>4.4547998193418738E-2</v>
      </c>
      <c r="R17" s="84">
        <f>O17/'סכום נכסי הקרן'!$C$42</f>
        <v>2.0657876593892371E-3</v>
      </c>
    </row>
    <row r="18" spans="2:18">
      <c r="B18" s="75" t="s">
        <v>243</v>
      </c>
      <c r="C18" s="73" t="s">
        <v>244</v>
      </c>
      <c r="D18" s="86" t="s">
        <v>121</v>
      </c>
      <c r="E18" s="73" t="s">
        <v>238</v>
      </c>
      <c r="F18" s="73"/>
      <c r="G18" s="73"/>
      <c r="H18" s="83">
        <v>10.429999999998705</v>
      </c>
      <c r="I18" s="86" t="s">
        <v>134</v>
      </c>
      <c r="J18" s="87">
        <v>0.04</v>
      </c>
      <c r="K18" s="84">
        <v>1.4499999999994113E-2</v>
      </c>
      <c r="L18" s="83">
        <v>491452.18112000008</v>
      </c>
      <c r="M18" s="85">
        <v>172.93</v>
      </c>
      <c r="N18" s="73"/>
      <c r="O18" s="83">
        <v>849.86823467000022</v>
      </c>
      <c r="P18" s="84">
        <v>3.0846273832477332E-5</v>
      </c>
      <c r="Q18" s="84">
        <f t="shared" si="0"/>
        <v>3.1956747077068535E-3</v>
      </c>
      <c r="R18" s="84">
        <f>O18/'סכום נכסי הקרן'!$C$42</f>
        <v>1.4819039333575272E-4</v>
      </c>
    </row>
    <row r="19" spans="2:18">
      <c r="B19" s="75" t="s">
        <v>245</v>
      </c>
      <c r="C19" s="73" t="s">
        <v>246</v>
      </c>
      <c r="D19" s="86" t="s">
        <v>121</v>
      </c>
      <c r="E19" s="73" t="s">
        <v>238</v>
      </c>
      <c r="F19" s="73"/>
      <c r="G19" s="73"/>
      <c r="H19" s="83">
        <v>19.37000000002076</v>
      </c>
      <c r="I19" s="86" t="s">
        <v>134</v>
      </c>
      <c r="J19" s="87">
        <v>0.01</v>
      </c>
      <c r="K19" s="84">
        <v>1.6200000000018096E-2</v>
      </c>
      <c r="L19" s="83">
        <v>408895.65291000006</v>
      </c>
      <c r="M19" s="85">
        <v>100.01</v>
      </c>
      <c r="N19" s="73"/>
      <c r="O19" s="83">
        <v>408.93652752300011</v>
      </c>
      <c r="P19" s="84">
        <v>2.2584551456318621E-5</v>
      </c>
      <c r="Q19" s="84">
        <f t="shared" si="0"/>
        <v>1.5376832134103165E-3</v>
      </c>
      <c r="R19" s="84">
        <f>O19/'סכום נכסי הקרן'!$C$42</f>
        <v>7.1305718217037637E-5</v>
      </c>
    </row>
    <row r="20" spans="2:18">
      <c r="B20" s="75" t="s">
        <v>247</v>
      </c>
      <c r="C20" s="73" t="s">
        <v>248</v>
      </c>
      <c r="D20" s="86" t="s">
        <v>121</v>
      </c>
      <c r="E20" s="73" t="s">
        <v>238</v>
      </c>
      <c r="F20" s="73"/>
      <c r="G20" s="73"/>
      <c r="H20" s="83">
        <v>2.8399999999999466</v>
      </c>
      <c r="I20" s="86" t="s">
        <v>134</v>
      </c>
      <c r="J20" s="87">
        <v>1E-3</v>
      </c>
      <c r="K20" s="84">
        <v>1.6399999999999467E-2</v>
      </c>
      <c r="L20" s="83">
        <v>14119959.148315001</v>
      </c>
      <c r="M20" s="85">
        <v>106.72</v>
      </c>
      <c r="N20" s="73"/>
      <c r="O20" s="83">
        <v>15068.820413095003</v>
      </c>
      <c r="P20" s="84">
        <v>7.48243207742485E-4</v>
      </c>
      <c r="Q20" s="84">
        <f t="shared" si="0"/>
        <v>5.6661781561706231E-2</v>
      </c>
      <c r="R20" s="84">
        <f>O20/'סכום נכסי הקרן'!$C$42</f>
        <v>2.6275301664727508E-3</v>
      </c>
    </row>
    <row r="21" spans="2:18">
      <c r="B21" s="75" t="s">
        <v>249</v>
      </c>
      <c r="C21" s="73" t="s">
        <v>250</v>
      </c>
      <c r="D21" s="86" t="s">
        <v>121</v>
      </c>
      <c r="E21" s="73" t="s">
        <v>238</v>
      </c>
      <c r="F21" s="73"/>
      <c r="G21" s="73"/>
      <c r="H21" s="83">
        <v>14.710000000004388</v>
      </c>
      <c r="I21" s="86" t="s">
        <v>134</v>
      </c>
      <c r="J21" s="87">
        <v>2.75E-2</v>
      </c>
      <c r="K21" s="84">
        <v>1.5400000000004235E-2</v>
      </c>
      <c r="L21" s="83">
        <v>732046.10736899998</v>
      </c>
      <c r="M21" s="85">
        <v>141.94</v>
      </c>
      <c r="N21" s="73"/>
      <c r="O21" s="83">
        <v>1039.0662940640002</v>
      </c>
      <c r="P21" s="84">
        <v>4.0166109728162247E-5</v>
      </c>
      <c r="Q21" s="84">
        <f t="shared" si="0"/>
        <v>3.9070972888642658E-3</v>
      </c>
      <c r="R21" s="84">
        <f>O21/'סכום נכסי הקרן'!$C$42</f>
        <v>1.8118060722560909E-4</v>
      </c>
    </row>
    <row r="22" spans="2:18">
      <c r="B22" s="75" t="s">
        <v>251</v>
      </c>
      <c r="C22" s="73" t="s">
        <v>252</v>
      </c>
      <c r="D22" s="86" t="s">
        <v>121</v>
      </c>
      <c r="E22" s="73" t="s">
        <v>238</v>
      </c>
      <c r="F22" s="73"/>
      <c r="G22" s="73"/>
      <c r="H22" s="83">
        <v>2.0700000000000482</v>
      </c>
      <c r="I22" s="86" t="s">
        <v>134</v>
      </c>
      <c r="J22" s="87">
        <v>7.4999999999999997E-3</v>
      </c>
      <c r="K22" s="84">
        <v>1.7399999999999891E-2</v>
      </c>
      <c r="L22" s="83">
        <v>8377878.6955390014</v>
      </c>
      <c r="M22" s="85">
        <v>110.36</v>
      </c>
      <c r="N22" s="73"/>
      <c r="O22" s="83">
        <v>9245.8271699650031</v>
      </c>
      <c r="P22" s="84">
        <v>3.8602883274875007E-4</v>
      </c>
      <c r="Q22" s="84">
        <f t="shared" si="0"/>
        <v>3.4766161192456874E-2</v>
      </c>
      <c r="R22" s="84">
        <f>O22/'סכום נכסי הקרן'!$C$42</f>
        <v>1.6121825821193601E-3</v>
      </c>
    </row>
    <row r="23" spans="2:18">
      <c r="B23" s="75" t="s">
        <v>253</v>
      </c>
      <c r="C23" s="73" t="s">
        <v>254</v>
      </c>
      <c r="D23" s="86" t="s">
        <v>121</v>
      </c>
      <c r="E23" s="73" t="s">
        <v>238</v>
      </c>
      <c r="F23" s="73"/>
      <c r="G23" s="73"/>
      <c r="H23" s="83">
        <v>4.9700000000011366</v>
      </c>
      <c r="I23" s="86" t="s">
        <v>134</v>
      </c>
      <c r="J23" s="87">
        <v>1.1000000000000001E-2</v>
      </c>
      <c r="K23" s="84">
        <v>1.5000000000003488E-2</v>
      </c>
      <c r="L23" s="83">
        <v>1448151.6640000003</v>
      </c>
      <c r="M23" s="85">
        <v>99.03</v>
      </c>
      <c r="N23" s="73"/>
      <c r="O23" s="83">
        <v>1434.1046530210003</v>
      </c>
      <c r="P23" s="84">
        <v>5.5384282454735371E-4</v>
      </c>
      <c r="Q23" s="84">
        <f t="shared" si="0"/>
        <v>5.3925206060248315E-3</v>
      </c>
      <c r="R23" s="84">
        <f>O23/'סכום נכסי הקרן'!$C$42</f>
        <v>2.5006292028120796E-4</v>
      </c>
    </row>
    <row r="24" spans="2:18">
      <c r="B24" s="75" t="s">
        <v>255</v>
      </c>
      <c r="C24" s="73" t="s">
        <v>256</v>
      </c>
      <c r="D24" s="86" t="s">
        <v>121</v>
      </c>
      <c r="E24" s="73" t="s">
        <v>238</v>
      </c>
      <c r="F24" s="73"/>
      <c r="G24" s="73"/>
      <c r="H24" s="83">
        <v>8.1399999999995867</v>
      </c>
      <c r="I24" s="86" t="s">
        <v>134</v>
      </c>
      <c r="J24" s="87">
        <v>1E-3</v>
      </c>
      <c r="K24" s="84">
        <v>1.5199999999998966E-2</v>
      </c>
      <c r="L24" s="83">
        <v>9729040.6573980022</v>
      </c>
      <c r="M24" s="85">
        <v>99.42</v>
      </c>
      <c r="N24" s="73"/>
      <c r="O24" s="83">
        <v>9672.6119179000016</v>
      </c>
      <c r="P24" s="84">
        <v>4.5177783551622066E-4</v>
      </c>
      <c r="Q24" s="84">
        <f t="shared" si="0"/>
        <v>3.6370957287866303E-2</v>
      </c>
      <c r="R24" s="84">
        <f>O24/'סכום נכסי הקרן'!$C$42</f>
        <v>1.6866004707827074E-3</v>
      </c>
    </row>
    <row r="25" spans="2:18">
      <c r="B25" s="75" t="s">
        <v>257</v>
      </c>
      <c r="C25" s="73" t="s">
        <v>258</v>
      </c>
      <c r="D25" s="86" t="s">
        <v>121</v>
      </c>
      <c r="E25" s="73" t="s">
        <v>238</v>
      </c>
      <c r="F25" s="73"/>
      <c r="G25" s="73"/>
      <c r="H25" s="83">
        <v>25.829999999996527</v>
      </c>
      <c r="I25" s="86" t="s">
        <v>134</v>
      </c>
      <c r="J25" s="87">
        <v>5.0000000000000001E-3</v>
      </c>
      <c r="K25" s="84">
        <v>1.66E-2</v>
      </c>
      <c r="L25" s="83">
        <v>1389221.1871310002</v>
      </c>
      <c r="M25" s="85">
        <v>82.95</v>
      </c>
      <c r="N25" s="73"/>
      <c r="O25" s="83">
        <v>1152.3589026000002</v>
      </c>
      <c r="P25" s="84">
        <v>1.0086153452480075E-4</v>
      </c>
      <c r="Q25" s="84">
        <f t="shared" si="0"/>
        <v>4.3331001783700838E-3</v>
      </c>
      <c r="R25" s="84">
        <f>O25/'סכום נכסי הקרן'!$C$42</f>
        <v>2.0093528864101974E-4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7.9824039255042782</v>
      </c>
      <c r="I27" s="73"/>
      <c r="J27" s="73"/>
      <c r="K27" s="84">
        <v>4.3893291926228234E-2</v>
      </c>
      <c r="L27" s="83"/>
      <c r="M27" s="85"/>
      <c r="N27" s="73"/>
      <c r="O27" s="83">
        <v>208561.38169839807</v>
      </c>
      <c r="P27" s="73"/>
      <c r="Q27" s="84">
        <f t="shared" si="0"/>
        <v>0.7842325495984237</v>
      </c>
      <c r="R27" s="84">
        <f>O27/'סכום נכסי הקרן'!$C$42</f>
        <v>3.6366570637311357E-2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0.538530443252348</v>
      </c>
      <c r="I28" s="71"/>
      <c r="J28" s="71"/>
      <c r="K28" s="81">
        <v>4.7970858342675553E-2</v>
      </c>
      <c r="L28" s="80"/>
      <c r="M28" s="82"/>
      <c r="N28" s="71"/>
      <c r="O28" s="80">
        <v>32088.040074848006</v>
      </c>
      <c r="P28" s="71"/>
      <c r="Q28" s="81">
        <f t="shared" si="0"/>
        <v>0.12065745477225964</v>
      </c>
      <c r="R28" s="81">
        <f>O28/'סכום נכסי הקרן'!$C$42</f>
        <v>5.5951488549416369E-3</v>
      </c>
    </row>
    <row r="29" spans="2:18">
      <c r="B29" s="75" t="s">
        <v>259</v>
      </c>
      <c r="C29" s="73" t="s">
        <v>260</v>
      </c>
      <c r="D29" s="86" t="s">
        <v>121</v>
      </c>
      <c r="E29" s="73" t="s">
        <v>238</v>
      </c>
      <c r="F29" s="73"/>
      <c r="G29" s="73"/>
      <c r="H29" s="83">
        <v>0.51000000000002144</v>
      </c>
      <c r="I29" s="86" t="s">
        <v>134</v>
      </c>
      <c r="J29" s="87">
        <v>0</v>
      </c>
      <c r="K29" s="84">
        <v>4.7699999999999347E-2</v>
      </c>
      <c r="L29" s="83">
        <v>4757663.4750000006</v>
      </c>
      <c r="M29" s="85">
        <v>97.64</v>
      </c>
      <c r="N29" s="73"/>
      <c r="O29" s="83">
        <v>4645.3826169900012</v>
      </c>
      <c r="P29" s="84">
        <v>2.3788317375000002E-4</v>
      </c>
      <c r="Q29" s="84">
        <f t="shared" si="0"/>
        <v>1.7467568654922504E-2</v>
      </c>
      <c r="R29" s="84">
        <f>O29/'סכום נכסי הקרן'!$C$42</f>
        <v>8.1000918627594019E-4</v>
      </c>
    </row>
    <row r="30" spans="2:18">
      <c r="B30" s="75" t="s">
        <v>261</v>
      </c>
      <c r="C30" s="73" t="s">
        <v>262</v>
      </c>
      <c r="D30" s="86" t="s">
        <v>121</v>
      </c>
      <c r="E30" s="73" t="s">
        <v>238</v>
      </c>
      <c r="F30" s="73"/>
      <c r="G30" s="73"/>
      <c r="H30" s="83">
        <v>0.35999999999998722</v>
      </c>
      <c r="I30" s="86" t="s">
        <v>134</v>
      </c>
      <c r="J30" s="87">
        <v>0</v>
      </c>
      <c r="K30" s="84">
        <v>4.8000000000002555E-2</v>
      </c>
      <c r="L30" s="83">
        <v>6371539.048336002</v>
      </c>
      <c r="M30" s="85">
        <v>98.33</v>
      </c>
      <c r="N30" s="73"/>
      <c r="O30" s="83">
        <v>6265.134346228001</v>
      </c>
      <c r="P30" s="84">
        <v>1.9911059526050005E-4</v>
      </c>
      <c r="Q30" s="84">
        <f t="shared" si="0"/>
        <v>2.355815943444518E-2</v>
      </c>
      <c r="R30" s="84">
        <f>O30/'סכום נכסי הקרן'!$C$42</f>
        <v>1.0924431402349888E-3</v>
      </c>
    </row>
    <row r="31" spans="2:18">
      <c r="B31" s="75" t="s">
        <v>263</v>
      </c>
      <c r="C31" s="73" t="s">
        <v>264</v>
      </c>
      <c r="D31" s="86" t="s">
        <v>121</v>
      </c>
      <c r="E31" s="73" t="s">
        <v>238</v>
      </c>
      <c r="F31" s="73"/>
      <c r="G31" s="73"/>
      <c r="H31" s="83">
        <v>0.43999999999997585</v>
      </c>
      <c r="I31" s="86" t="s">
        <v>134</v>
      </c>
      <c r="J31" s="87">
        <v>0</v>
      </c>
      <c r="K31" s="84">
        <v>4.8200000000000486E-2</v>
      </c>
      <c r="L31" s="83">
        <v>8458068.4000000004</v>
      </c>
      <c r="M31" s="85">
        <v>97.97</v>
      </c>
      <c r="N31" s="73"/>
      <c r="O31" s="83">
        <v>8286.3696114800005</v>
      </c>
      <c r="P31" s="84">
        <v>2.7284091612903228E-4</v>
      </c>
      <c r="Q31" s="84">
        <f t="shared" si="0"/>
        <v>3.1158408687200281E-2</v>
      </c>
      <c r="R31" s="84">
        <f>O31/'סכום נכסי הקרן'!$C$42</f>
        <v>1.4448832441978031E-3</v>
      </c>
    </row>
    <row r="32" spans="2:18">
      <c r="B32" s="75" t="s">
        <v>265</v>
      </c>
      <c r="C32" s="73" t="s">
        <v>266</v>
      </c>
      <c r="D32" s="86" t="s">
        <v>121</v>
      </c>
      <c r="E32" s="73" t="s">
        <v>238</v>
      </c>
      <c r="F32" s="73"/>
      <c r="G32" s="73"/>
      <c r="H32" s="83">
        <v>0.60999999999995846</v>
      </c>
      <c r="I32" s="86" t="s">
        <v>134</v>
      </c>
      <c r="J32" s="87">
        <v>0</v>
      </c>
      <c r="K32" s="84">
        <v>4.7800000000000828E-2</v>
      </c>
      <c r="L32" s="83">
        <v>4969115.1849999996</v>
      </c>
      <c r="M32" s="85">
        <v>97.2</v>
      </c>
      <c r="N32" s="73"/>
      <c r="O32" s="83">
        <v>4829.9799598200016</v>
      </c>
      <c r="P32" s="84">
        <v>2.760619547222222E-4</v>
      </c>
      <c r="Q32" s="84">
        <f t="shared" si="0"/>
        <v>1.8161691620726474E-2</v>
      </c>
      <c r="R32" s="84">
        <f>O32/'סכום נכסי הקרן'!$C$42</f>
        <v>8.4219717933975262E-4</v>
      </c>
    </row>
    <row r="33" spans="2:18">
      <c r="B33" s="75" t="s">
        <v>267</v>
      </c>
      <c r="C33" s="73" t="s">
        <v>268</v>
      </c>
      <c r="D33" s="86" t="s">
        <v>121</v>
      </c>
      <c r="E33" s="73" t="s">
        <v>238</v>
      </c>
      <c r="F33" s="73"/>
      <c r="G33" s="73"/>
      <c r="H33" s="83">
        <v>0.68000000000007677</v>
      </c>
      <c r="I33" s="86" t="s">
        <v>134</v>
      </c>
      <c r="J33" s="87">
        <v>0</v>
      </c>
      <c r="K33" s="84">
        <v>4.8000000000000702E-2</v>
      </c>
      <c r="L33" s="83">
        <v>5920647.8800000008</v>
      </c>
      <c r="M33" s="85">
        <v>96.84</v>
      </c>
      <c r="N33" s="73"/>
      <c r="O33" s="83">
        <v>5733.5554069920008</v>
      </c>
      <c r="P33" s="84">
        <v>3.2892488222222227E-4</v>
      </c>
      <c r="Q33" s="84">
        <f t="shared" si="0"/>
        <v>2.1559316199733929E-2</v>
      </c>
      <c r="R33" s="84">
        <f>O33/'סכום נכסי הקרן'!$C$42</f>
        <v>9.9975242786241392E-4</v>
      </c>
    </row>
    <row r="34" spans="2:18">
      <c r="B34" s="75" t="s">
        <v>269</v>
      </c>
      <c r="C34" s="73" t="s">
        <v>270</v>
      </c>
      <c r="D34" s="86" t="s">
        <v>121</v>
      </c>
      <c r="E34" s="73" t="s">
        <v>238</v>
      </c>
      <c r="F34" s="73"/>
      <c r="G34" s="73"/>
      <c r="H34" s="83">
        <v>0.92999999999985394</v>
      </c>
      <c r="I34" s="86" t="s">
        <v>134</v>
      </c>
      <c r="J34" s="87">
        <v>0</v>
      </c>
      <c r="K34" s="84">
        <v>4.7899999999999915E-2</v>
      </c>
      <c r="L34" s="83">
        <v>2431694.6650000005</v>
      </c>
      <c r="M34" s="85">
        <v>95.72</v>
      </c>
      <c r="N34" s="73"/>
      <c r="O34" s="83">
        <v>2327.6181333380005</v>
      </c>
      <c r="P34" s="84">
        <v>1.3509414805555557E-4</v>
      </c>
      <c r="Q34" s="84">
        <f t="shared" si="0"/>
        <v>8.7523101752312784E-3</v>
      </c>
      <c r="R34" s="84">
        <f>O34/'סכום נכסי הקרן'!$C$42</f>
        <v>4.0586367703073845E-4</v>
      </c>
    </row>
    <row r="35" spans="2:18">
      <c r="B35" s="76"/>
      <c r="C35" s="73"/>
      <c r="D35" s="73"/>
      <c r="E35" s="73"/>
      <c r="F35" s="73"/>
      <c r="G35" s="73"/>
      <c r="H35" s="73"/>
      <c r="I35" s="73"/>
      <c r="J35" s="73"/>
      <c r="K35" s="84"/>
      <c r="L35" s="83"/>
      <c r="M35" s="85"/>
      <c r="N35" s="73"/>
      <c r="O35" s="73"/>
      <c r="P35" s="73"/>
      <c r="Q35" s="84"/>
      <c r="R35" s="73"/>
    </row>
    <row r="36" spans="2:18">
      <c r="B36" s="74" t="s">
        <v>23</v>
      </c>
      <c r="C36" s="71"/>
      <c r="D36" s="71"/>
      <c r="E36" s="71"/>
      <c r="F36" s="71"/>
      <c r="G36" s="71"/>
      <c r="H36" s="80">
        <v>9.3359189007016585</v>
      </c>
      <c r="I36" s="71"/>
      <c r="J36" s="71"/>
      <c r="K36" s="81">
        <v>4.3151870511667363E-2</v>
      </c>
      <c r="L36" s="80"/>
      <c r="M36" s="82"/>
      <c r="N36" s="71"/>
      <c r="O36" s="80">
        <v>176473.34162355005</v>
      </c>
      <c r="P36" s="71"/>
      <c r="Q36" s="81">
        <f t="shared" si="0"/>
        <v>0.66357509482616395</v>
      </c>
      <c r="R36" s="81">
        <f>O36/'סכום נכסי הקרן'!$C$42</f>
        <v>3.0771421782369718E-2</v>
      </c>
    </row>
    <row r="37" spans="2:18">
      <c r="B37" s="75" t="s">
        <v>271</v>
      </c>
      <c r="C37" s="73" t="s">
        <v>272</v>
      </c>
      <c r="D37" s="86" t="s">
        <v>121</v>
      </c>
      <c r="E37" s="73" t="s">
        <v>238</v>
      </c>
      <c r="F37" s="73"/>
      <c r="G37" s="73"/>
      <c r="H37" s="83">
        <v>12.049999999998516</v>
      </c>
      <c r="I37" s="86" t="s">
        <v>134</v>
      </c>
      <c r="J37" s="87">
        <v>5.5E-2</v>
      </c>
      <c r="K37" s="84">
        <v>4.3899999999996241E-2</v>
      </c>
      <c r="L37" s="83">
        <v>1523889.3913090003</v>
      </c>
      <c r="M37" s="85">
        <v>117.33</v>
      </c>
      <c r="N37" s="73"/>
      <c r="O37" s="83">
        <v>1787.9794813530004</v>
      </c>
      <c r="P37" s="84">
        <v>7.8925108226477931E-5</v>
      </c>
      <c r="Q37" s="84">
        <f t="shared" si="0"/>
        <v>6.7231608070129163E-3</v>
      </c>
      <c r="R37" s="84">
        <f>O37/'סכום נכסי הקרן'!$C$42</f>
        <v>3.1176760326951096E-4</v>
      </c>
    </row>
    <row r="38" spans="2:18">
      <c r="B38" s="75" t="s">
        <v>273</v>
      </c>
      <c r="C38" s="73" t="s">
        <v>274</v>
      </c>
      <c r="D38" s="86" t="s">
        <v>121</v>
      </c>
      <c r="E38" s="73" t="s">
        <v>238</v>
      </c>
      <c r="F38" s="73"/>
      <c r="G38" s="73"/>
      <c r="H38" s="83">
        <v>2.399999999999793</v>
      </c>
      <c r="I38" s="86" t="s">
        <v>134</v>
      </c>
      <c r="J38" s="87">
        <v>5.0000000000000001E-3</v>
      </c>
      <c r="K38" s="84">
        <v>4.5599999999997108E-2</v>
      </c>
      <c r="L38" s="83">
        <v>1057982.5606550002</v>
      </c>
      <c r="M38" s="85">
        <v>91.2</v>
      </c>
      <c r="N38" s="73"/>
      <c r="O38" s="83">
        <v>964.88010123800007</v>
      </c>
      <c r="P38" s="84">
        <v>5.0053740561840268E-5</v>
      </c>
      <c r="Q38" s="84">
        <f t="shared" si="0"/>
        <v>3.6281423516119427E-3</v>
      </c>
      <c r="R38" s="84">
        <f>O38/'סכום נכסי הקרן'!$C$42</f>
        <v>1.6824485948674256E-4</v>
      </c>
    </row>
    <row r="39" spans="2:18">
      <c r="B39" s="75" t="s">
        <v>275</v>
      </c>
      <c r="C39" s="73" t="s">
        <v>276</v>
      </c>
      <c r="D39" s="86" t="s">
        <v>121</v>
      </c>
      <c r="E39" s="73" t="s">
        <v>238</v>
      </c>
      <c r="F39" s="73"/>
      <c r="G39" s="73"/>
      <c r="H39" s="83">
        <v>0.5</v>
      </c>
      <c r="I39" s="86" t="s">
        <v>134</v>
      </c>
      <c r="J39" s="87">
        <v>3.7499999999999999E-2</v>
      </c>
      <c r="K39" s="84">
        <v>4.3399999988277684E-2</v>
      </c>
      <c r="L39" s="83">
        <v>1646.3418690000003</v>
      </c>
      <c r="M39" s="85">
        <v>101.56</v>
      </c>
      <c r="N39" s="73"/>
      <c r="O39" s="83">
        <v>1.6720247940000001</v>
      </c>
      <c r="P39" s="84">
        <v>8.4275809761278447E-8</v>
      </c>
      <c r="Q39" s="84">
        <f t="shared" si="0"/>
        <v>6.2871479682015878E-6</v>
      </c>
      <c r="R39" s="84">
        <f>O39/'סכום נכסי הקרן'!$C$42</f>
        <v>2.9154873871265696E-7</v>
      </c>
    </row>
    <row r="40" spans="2:18">
      <c r="B40" s="75" t="s">
        <v>277</v>
      </c>
      <c r="C40" s="73" t="s">
        <v>278</v>
      </c>
      <c r="D40" s="86" t="s">
        <v>121</v>
      </c>
      <c r="E40" s="73" t="s">
        <v>238</v>
      </c>
      <c r="F40" s="73"/>
      <c r="G40" s="73"/>
      <c r="H40" s="83">
        <v>3.3800000000000434</v>
      </c>
      <c r="I40" s="86" t="s">
        <v>134</v>
      </c>
      <c r="J40" s="87">
        <v>0.02</v>
      </c>
      <c r="K40" s="84">
        <v>4.3200000000000287E-2</v>
      </c>
      <c r="L40" s="83">
        <v>7413329.2215310009</v>
      </c>
      <c r="M40" s="85">
        <v>93.59</v>
      </c>
      <c r="N40" s="73"/>
      <c r="O40" s="83">
        <v>6938.1347982650004</v>
      </c>
      <c r="P40" s="84">
        <v>2.9595222482466576E-4</v>
      </c>
      <c r="Q40" s="84">
        <f t="shared" si="0"/>
        <v>2.6088775870162444E-2</v>
      </c>
      <c r="R40" s="84">
        <f>O40/'סכום נכסי הקרן'!$C$42</f>
        <v>1.209793333634355E-3</v>
      </c>
    </row>
    <row r="41" spans="2:18">
      <c r="B41" s="75" t="s">
        <v>279</v>
      </c>
      <c r="C41" s="73" t="s">
        <v>280</v>
      </c>
      <c r="D41" s="86" t="s">
        <v>121</v>
      </c>
      <c r="E41" s="73" t="s">
        <v>238</v>
      </c>
      <c r="F41" s="73"/>
      <c r="G41" s="73"/>
      <c r="H41" s="83">
        <v>6.2699999999998886</v>
      </c>
      <c r="I41" s="86" t="s">
        <v>134</v>
      </c>
      <c r="J41" s="87">
        <v>0.01</v>
      </c>
      <c r="K41" s="84">
        <v>4.2399999999999334E-2</v>
      </c>
      <c r="L41" s="83">
        <v>33152130.241306003</v>
      </c>
      <c r="M41" s="85">
        <v>82.4</v>
      </c>
      <c r="N41" s="73"/>
      <c r="O41" s="83">
        <v>27317.355299441002</v>
      </c>
      <c r="P41" s="84">
        <v>1.4038874748018338E-3</v>
      </c>
      <c r="Q41" s="84">
        <f t="shared" si="0"/>
        <v>0.10271872491594246</v>
      </c>
      <c r="R41" s="84">
        <f>O41/'סכום נכסי הקרן'!$C$42</f>
        <v>4.763290898016157E-3</v>
      </c>
    </row>
    <row r="42" spans="2:18">
      <c r="B42" s="75" t="s">
        <v>281</v>
      </c>
      <c r="C42" s="73" t="s">
        <v>282</v>
      </c>
      <c r="D42" s="86" t="s">
        <v>121</v>
      </c>
      <c r="E42" s="73" t="s">
        <v>238</v>
      </c>
      <c r="F42" s="73"/>
      <c r="G42" s="73"/>
      <c r="H42" s="83">
        <v>15.249999999999444</v>
      </c>
      <c r="I42" s="86" t="s">
        <v>134</v>
      </c>
      <c r="J42" s="87">
        <v>3.7499999999999999E-2</v>
      </c>
      <c r="K42" s="84">
        <v>4.4799999999998431E-2</v>
      </c>
      <c r="L42" s="83">
        <v>19218747.866464004</v>
      </c>
      <c r="M42" s="85">
        <v>91.42</v>
      </c>
      <c r="N42" s="73"/>
      <c r="O42" s="83">
        <v>17569.778720087004</v>
      </c>
      <c r="P42" s="84">
        <v>7.6202294647540608E-4</v>
      </c>
      <c r="Q42" s="84">
        <f t="shared" si="0"/>
        <v>6.6065885492931575E-2</v>
      </c>
      <c r="R42" s="84">
        <f>O42/'סכום נכסי הקרן'!$C$42</f>
        <v>3.0636189389556664E-3</v>
      </c>
    </row>
    <row r="43" spans="2:18">
      <c r="B43" s="75" t="s">
        <v>283</v>
      </c>
      <c r="C43" s="73" t="s">
        <v>284</v>
      </c>
      <c r="D43" s="86" t="s">
        <v>121</v>
      </c>
      <c r="E43" s="73" t="s">
        <v>238</v>
      </c>
      <c r="F43" s="73"/>
      <c r="G43" s="73"/>
      <c r="H43" s="83">
        <v>1.5799999999782532</v>
      </c>
      <c r="I43" s="86" t="s">
        <v>134</v>
      </c>
      <c r="J43" s="87">
        <v>5.0000000000000001E-3</v>
      </c>
      <c r="K43" s="84">
        <v>4.5899999999981879E-2</v>
      </c>
      <c r="L43" s="83">
        <v>23461.286160000003</v>
      </c>
      <c r="M43" s="85">
        <v>94.08</v>
      </c>
      <c r="N43" s="73"/>
      <c r="O43" s="83">
        <v>22.072377656000004</v>
      </c>
      <c r="P43" s="84">
        <v>9.9963843534568654E-7</v>
      </c>
      <c r="Q43" s="84">
        <f t="shared" si="0"/>
        <v>8.2996558921421437E-5</v>
      </c>
      <c r="R43" s="84">
        <f>O43/'סכום נכסי הקרן'!$C$42</f>
        <v>3.848731124734884E-6</v>
      </c>
    </row>
    <row r="44" spans="2:18">
      <c r="B44" s="75" t="s">
        <v>285</v>
      </c>
      <c r="C44" s="73" t="s">
        <v>286</v>
      </c>
      <c r="D44" s="86" t="s">
        <v>121</v>
      </c>
      <c r="E44" s="73" t="s">
        <v>238</v>
      </c>
      <c r="F44" s="73"/>
      <c r="G44" s="73"/>
      <c r="H44" s="83">
        <v>8.0700000000000696</v>
      </c>
      <c r="I44" s="86" t="s">
        <v>134</v>
      </c>
      <c r="J44" s="87">
        <v>1.3000000000000001E-2</v>
      </c>
      <c r="K44" s="84">
        <v>4.2400000000000236E-2</v>
      </c>
      <c r="L44" s="83">
        <v>59700381.111025006</v>
      </c>
      <c r="M44" s="85">
        <v>79.739999999999995</v>
      </c>
      <c r="N44" s="73"/>
      <c r="O44" s="83">
        <v>47605.085778683009</v>
      </c>
      <c r="P44" s="84">
        <v>3.5119271880975607E-3</v>
      </c>
      <c r="Q44" s="84">
        <f t="shared" si="0"/>
        <v>0.17900465316276234</v>
      </c>
      <c r="R44" s="84">
        <f>O44/'סכום נכסי הקרן'!$C$42</f>
        <v>8.3008354690001524E-3</v>
      </c>
    </row>
    <row r="45" spans="2:18">
      <c r="B45" s="75" t="s">
        <v>287</v>
      </c>
      <c r="C45" s="73" t="s">
        <v>288</v>
      </c>
      <c r="D45" s="86" t="s">
        <v>121</v>
      </c>
      <c r="E45" s="73" t="s">
        <v>238</v>
      </c>
      <c r="F45" s="73"/>
      <c r="G45" s="73"/>
      <c r="H45" s="83">
        <v>12.09999999999985</v>
      </c>
      <c r="I45" s="86" t="s">
        <v>134</v>
      </c>
      <c r="J45" s="87">
        <v>1.4999999999999999E-2</v>
      </c>
      <c r="K45" s="84">
        <v>4.3499999999999345E-2</v>
      </c>
      <c r="L45" s="83">
        <v>46492129.94185701</v>
      </c>
      <c r="M45" s="85">
        <v>71.599999999999994</v>
      </c>
      <c r="N45" s="73"/>
      <c r="O45" s="83">
        <v>33288.364783569006</v>
      </c>
      <c r="P45" s="84">
        <v>2.1051780044495606E-3</v>
      </c>
      <c r="Q45" s="84">
        <f t="shared" si="0"/>
        <v>0.12517091598449656</v>
      </c>
      <c r="R45" s="84">
        <f>O45/'סכום נכסי הקרן'!$C$42</f>
        <v>5.8044478773778109E-3</v>
      </c>
    </row>
    <row r="46" spans="2:18">
      <c r="B46" s="75" t="s">
        <v>289</v>
      </c>
      <c r="C46" s="73" t="s">
        <v>290</v>
      </c>
      <c r="D46" s="86" t="s">
        <v>121</v>
      </c>
      <c r="E46" s="73" t="s">
        <v>238</v>
      </c>
      <c r="F46" s="73"/>
      <c r="G46" s="73"/>
      <c r="H46" s="83">
        <v>1.9099999999431081</v>
      </c>
      <c r="I46" s="86" t="s">
        <v>134</v>
      </c>
      <c r="J46" s="87">
        <v>1.7500000000000002E-2</v>
      </c>
      <c r="K46" s="84">
        <v>4.5499999998577706E-2</v>
      </c>
      <c r="L46" s="83">
        <v>7393.9097580000016</v>
      </c>
      <c r="M46" s="85">
        <v>95.09</v>
      </c>
      <c r="N46" s="73"/>
      <c r="O46" s="83">
        <v>7.0308687400000007</v>
      </c>
      <c r="P46" s="84">
        <v>3.1098257223815026E-7</v>
      </c>
      <c r="Q46" s="84">
        <f t="shared" si="0"/>
        <v>2.6437474056609629E-5</v>
      </c>
      <c r="R46" s="84">
        <f>O46/'סכום נכסי הקרן'!$C$42</f>
        <v>1.2259632276728354E-6</v>
      </c>
    </row>
    <row r="47" spans="2:18">
      <c r="B47" s="75" t="s">
        <v>291</v>
      </c>
      <c r="C47" s="73" t="s">
        <v>292</v>
      </c>
      <c r="D47" s="86" t="s">
        <v>121</v>
      </c>
      <c r="E47" s="73" t="s">
        <v>238</v>
      </c>
      <c r="F47" s="73"/>
      <c r="G47" s="73"/>
      <c r="H47" s="83">
        <v>4.7799999999998297</v>
      </c>
      <c r="I47" s="86" t="s">
        <v>134</v>
      </c>
      <c r="J47" s="87">
        <v>2.2499999999999999E-2</v>
      </c>
      <c r="K47" s="84">
        <v>4.2499999999998934E-2</v>
      </c>
      <c r="L47" s="83">
        <v>17819122.520222005</v>
      </c>
      <c r="M47" s="85">
        <v>91.16</v>
      </c>
      <c r="N47" s="73"/>
      <c r="O47" s="83">
        <v>16243.912870651002</v>
      </c>
      <c r="P47" s="84">
        <v>7.3910221396535558E-4</v>
      </c>
      <c r="Q47" s="84">
        <f t="shared" si="0"/>
        <v>6.1080364458014763E-2</v>
      </c>
      <c r="R47" s="84">
        <f>O47/'סכום נכסי הקרן'!$C$42</f>
        <v>2.8324294748446142E-3</v>
      </c>
    </row>
    <row r="48" spans="2:18">
      <c r="B48" s="75" t="s">
        <v>293</v>
      </c>
      <c r="C48" s="73" t="s">
        <v>294</v>
      </c>
      <c r="D48" s="86" t="s">
        <v>121</v>
      </c>
      <c r="E48" s="73" t="s">
        <v>238</v>
      </c>
      <c r="F48" s="73"/>
      <c r="G48" s="73"/>
      <c r="H48" s="83">
        <v>1.0899999999882519</v>
      </c>
      <c r="I48" s="86" t="s">
        <v>134</v>
      </c>
      <c r="J48" s="87">
        <v>4.0000000000000001E-3</v>
      </c>
      <c r="K48" s="84">
        <v>4.5099999999781828E-2</v>
      </c>
      <c r="L48" s="83">
        <v>62015.382170000004</v>
      </c>
      <c r="M48" s="85">
        <v>96.08</v>
      </c>
      <c r="N48" s="73"/>
      <c r="O48" s="83">
        <v>59.584378530000009</v>
      </c>
      <c r="P48" s="84">
        <v>3.6409302365313126E-6</v>
      </c>
      <c r="Q48" s="84">
        <f t="shared" si="0"/>
        <v>2.2404919218646697E-4</v>
      </c>
      <c r="R48" s="84">
        <f>O48/'סכום נכסי הקרן'!$C$42</f>
        <v>1.0389648807683302E-5</v>
      </c>
    </row>
    <row r="49" spans="2:18">
      <c r="B49" s="75" t="s">
        <v>295</v>
      </c>
      <c r="C49" s="73" t="s">
        <v>296</v>
      </c>
      <c r="D49" s="86" t="s">
        <v>121</v>
      </c>
      <c r="E49" s="73" t="s">
        <v>238</v>
      </c>
      <c r="F49" s="73"/>
      <c r="G49" s="73"/>
      <c r="H49" s="83">
        <v>2.7600000000982181</v>
      </c>
      <c r="I49" s="86" t="s">
        <v>134</v>
      </c>
      <c r="J49" s="87">
        <v>6.25E-2</v>
      </c>
      <c r="K49" s="84">
        <v>4.3700000001555134E-2</v>
      </c>
      <c r="L49" s="83">
        <v>12107.634986000003</v>
      </c>
      <c r="M49" s="85">
        <v>111</v>
      </c>
      <c r="N49" s="73"/>
      <c r="O49" s="83">
        <v>13.439475043000002</v>
      </c>
      <c r="P49" s="84">
        <v>8.1280082812889714E-7</v>
      </c>
      <c r="Q49" s="84">
        <f t="shared" si="0"/>
        <v>5.053511677189483E-5</v>
      </c>
      <c r="R49" s="84">
        <f>O49/'סכום נכסי הקרן'!$C$42</f>
        <v>2.3434233821217375E-6</v>
      </c>
    </row>
    <row r="50" spans="2:18">
      <c r="B50" s="75" t="s">
        <v>297</v>
      </c>
      <c r="C50" s="73" t="s">
        <v>298</v>
      </c>
      <c r="D50" s="86" t="s">
        <v>121</v>
      </c>
      <c r="E50" s="73" t="s">
        <v>238</v>
      </c>
      <c r="F50" s="73"/>
      <c r="G50" s="73"/>
      <c r="H50" s="83">
        <v>0.17000000000651036</v>
      </c>
      <c r="I50" s="86" t="s">
        <v>134</v>
      </c>
      <c r="J50" s="87">
        <v>1.4999999999999999E-2</v>
      </c>
      <c r="K50" s="84">
        <v>4.3999999999674487E-2</v>
      </c>
      <c r="L50" s="83">
        <v>60977.048549000006</v>
      </c>
      <c r="M50" s="85">
        <v>100.76</v>
      </c>
      <c r="N50" s="73"/>
      <c r="O50" s="83">
        <v>61.440470980000015</v>
      </c>
      <c r="P50" s="84">
        <v>4.5876775373629615E-6</v>
      </c>
      <c r="Q50" s="84">
        <f t="shared" si="0"/>
        <v>2.3102847139194735E-4</v>
      </c>
      <c r="R50" s="84">
        <f>O50/'סכום נכסי הקרן'!$C$42</f>
        <v>1.071329317867197E-5</v>
      </c>
    </row>
    <row r="51" spans="2:18">
      <c r="B51" s="75" t="s">
        <v>299</v>
      </c>
      <c r="C51" s="73" t="s">
        <v>300</v>
      </c>
      <c r="D51" s="86" t="s">
        <v>121</v>
      </c>
      <c r="E51" s="73" t="s">
        <v>238</v>
      </c>
      <c r="F51" s="73"/>
      <c r="G51" s="73"/>
      <c r="H51" s="83">
        <v>17.950000000000912</v>
      </c>
      <c r="I51" s="86" t="s">
        <v>134</v>
      </c>
      <c r="J51" s="87">
        <v>2.7999999999999997E-2</v>
      </c>
      <c r="K51" s="84">
        <v>4.550000000000242E-2</v>
      </c>
      <c r="L51" s="83">
        <v>18089204.432686005</v>
      </c>
      <c r="M51" s="85">
        <v>74.349999999999994</v>
      </c>
      <c r="N51" s="73"/>
      <c r="O51" s="83">
        <v>13449.322777205001</v>
      </c>
      <c r="P51" s="84">
        <v>2.0362032867146476E-3</v>
      </c>
      <c r="Q51" s="84">
        <f t="shared" si="0"/>
        <v>5.0572146224042033E-2</v>
      </c>
      <c r="R51" s="84">
        <f>O51/'סכום נכסי הקרן'!$C$42</f>
        <v>2.3451405184327229E-3</v>
      </c>
    </row>
    <row r="52" spans="2:18">
      <c r="B52" s="75" t="s">
        <v>301</v>
      </c>
      <c r="C52" s="73" t="s">
        <v>302</v>
      </c>
      <c r="D52" s="86" t="s">
        <v>121</v>
      </c>
      <c r="E52" s="73" t="s">
        <v>238</v>
      </c>
      <c r="F52" s="73"/>
      <c r="G52" s="73"/>
      <c r="H52" s="83">
        <v>4.9199999999999289</v>
      </c>
      <c r="I52" s="86" t="s">
        <v>134</v>
      </c>
      <c r="J52" s="87">
        <v>3.7499999999999999E-2</v>
      </c>
      <c r="K52" s="84">
        <v>4.2299999999999595E-2</v>
      </c>
      <c r="L52" s="83">
        <v>11210551.231384002</v>
      </c>
      <c r="M52" s="85">
        <v>99.4</v>
      </c>
      <c r="N52" s="73"/>
      <c r="O52" s="83">
        <v>11143.287417315001</v>
      </c>
      <c r="P52" s="84">
        <v>1.4372536588722461E-3</v>
      </c>
      <c r="Q52" s="84">
        <f t="shared" si="0"/>
        <v>4.190099159789034E-2</v>
      </c>
      <c r="R52" s="84">
        <f>O52/'סכום נכסי הקרן'!$C$42</f>
        <v>1.9430402008923855E-3</v>
      </c>
    </row>
    <row r="53" spans="2:18">
      <c r="B53" s="76"/>
      <c r="C53" s="73"/>
      <c r="D53" s="73"/>
      <c r="E53" s="73"/>
      <c r="F53" s="73"/>
      <c r="G53" s="73"/>
      <c r="H53" s="73"/>
      <c r="I53" s="73"/>
      <c r="J53" s="73"/>
      <c r="K53" s="84"/>
      <c r="L53" s="83"/>
      <c r="M53" s="85"/>
      <c r="N53" s="73"/>
      <c r="O53" s="73"/>
      <c r="P53" s="73"/>
      <c r="Q53" s="84"/>
      <c r="R53" s="73"/>
    </row>
    <row r="54" spans="2:18">
      <c r="B54" s="70" t="s">
        <v>200</v>
      </c>
      <c r="C54" s="71"/>
      <c r="D54" s="71"/>
      <c r="E54" s="71"/>
      <c r="F54" s="71"/>
      <c r="G54" s="71"/>
      <c r="H54" s="80">
        <v>16.560000000002734</v>
      </c>
      <c r="I54" s="71"/>
      <c r="J54" s="71"/>
      <c r="K54" s="81">
        <v>6.2400000000015526E-2</v>
      </c>
      <c r="L54" s="80"/>
      <c r="M54" s="82"/>
      <c r="N54" s="71"/>
      <c r="O54" s="80">
        <v>747.51063336599998</v>
      </c>
      <c r="P54" s="71"/>
      <c r="Q54" s="81">
        <f t="shared" si="0"/>
        <v>2.810789634604024E-3</v>
      </c>
      <c r="R54" s="81">
        <f>O54/'סכום נכסי הקרן'!$C$42</f>
        <v>1.3034243458243637E-4</v>
      </c>
    </row>
    <row r="55" spans="2:18">
      <c r="B55" s="74" t="s">
        <v>64</v>
      </c>
      <c r="C55" s="71"/>
      <c r="D55" s="71"/>
      <c r="E55" s="71"/>
      <c r="F55" s="71"/>
      <c r="G55" s="71"/>
      <c r="H55" s="80">
        <v>16.560000000002734</v>
      </c>
      <c r="I55" s="71"/>
      <c r="J55" s="71"/>
      <c r="K55" s="81">
        <v>6.2400000000015526E-2</v>
      </c>
      <c r="L55" s="80"/>
      <c r="M55" s="82"/>
      <c r="N55" s="71"/>
      <c r="O55" s="80">
        <v>747.51063336599998</v>
      </c>
      <c r="P55" s="71"/>
      <c r="Q55" s="81">
        <f t="shared" si="0"/>
        <v>2.810789634604024E-3</v>
      </c>
      <c r="R55" s="81">
        <f>O55/'סכום נכסי הקרן'!$C$42</f>
        <v>1.3034243458243637E-4</v>
      </c>
    </row>
    <row r="56" spans="2:18">
      <c r="B56" s="75" t="s">
        <v>303</v>
      </c>
      <c r="C56" s="73" t="s">
        <v>304</v>
      </c>
      <c r="D56" s="86" t="s">
        <v>28</v>
      </c>
      <c r="E56" s="73" t="s">
        <v>305</v>
      </c>
      <c r="F56" s="73" t="s">
        <v>306</v>
      </c>
      <c r="G56" s="73"/>
      <c r="H56" s="83">
        <v>16.560000000002734</v>
      </c>
      <c r="I56" s="86" t="s">
        <v>133</v>
      </c>
      <c r="J56" s="87">
        <v>4.4999999999999998E-2</v>
      </c>
      <c r="K56" s="84">
        <v>6.2400000000015526E-2</v>
      </c>
      <c r="L56" s="83">
        <v>264340.82992800005</v>
      </c>
      <c r="M56" s="85">
        <v>73.9495</v>
      </c>
      <c r="N56" s="73"/>
      <c r="O56" s="83">
        <v>747.51063336599998</v>
      </c>
      <c r="P56" s="84">
        <v>2.6434082992800003E-4</v>
      </c>
      <c r="Q56" s="84">
        <f t="shared" si="0"/>
        <v>2.810789634604024E-3</v>
      </c>
      <c r="R56" s="84">
        <f>O56/'סכום נכסי הקרן'!$C$42</f>
        <v>1.3034243458243637E-4</v>
      </c>
    </row>
    <row r="57" spans="2:18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2:18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2:18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2:18">
      <c r="B60" s="121" t="s">
        <v>113</v>
      </c>
      <c r="C60" s="123"/>
      <c r="D60" s="123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2:18">
      <c r="B61" s="121" t="s">
        <v>207</v>
      </c>
      <c r="C61" s="123"/>
      <c r="D61" s="123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2:18">
      <c r="B62" s="166" t="s">
        <v>215</v>
      </c>
      <c r="C62" s="166"/>
      <c r="D62" s="1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2:18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2:18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2:18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2:18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2:18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2:18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2:18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2:18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2:18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2:18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2:18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2:18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2:18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2:18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2:18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2:18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2:18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2:18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2:18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2:18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2:18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2:18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2:18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2:18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2:18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2:18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2:18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2:18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2:18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2:18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2:18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2:18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2:18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2:18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2:18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2:18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2:18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2:18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2:18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2:18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2:18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2:18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2:18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2:18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2:18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2:18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2:18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2:18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2:18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2:18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2:18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2:18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2:18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2:18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2:18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18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18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18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2:18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2:18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2:18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2:18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2:18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2:18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2:18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2:18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2:18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2:18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2:18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2:18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2:18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2:18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2:18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2:18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2:18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2:18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2:18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2:18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2:18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2:18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2:18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2:18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2:18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2:18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2:18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2:18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2:18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2:18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2:18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2:18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2:18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2:18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2:18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2:18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2:18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2:18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2:18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2:18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2:18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2:18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2:18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2:18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2:18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2:18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2:18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2:18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2:18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2:18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2:18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2:18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2:18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2:18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2:18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2:18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2:18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2:18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2:18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2:18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2:18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2:18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2:18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2:18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2:18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2:18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2:18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2:18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2:18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2:18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2:18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2:18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2:18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2:18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2:18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2:18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2:18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2:18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2:18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2:18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2:18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2:18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2:18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2:18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2:18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2:18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2:18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2:18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2:18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2:18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2:18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2:18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2:18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2:18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2:18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2:18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2:18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2:18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2:18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2:18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2:18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2:18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2:18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2:18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2:18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2:18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2:18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2:18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2:18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2:18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2:18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2:18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2:18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2:18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2:18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2:18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2:18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2:18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2:18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2:18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2:18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2:18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2:18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2:18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2:18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2:18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2:18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2:18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2:18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2:18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2:18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2:18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2:18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2:18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2:18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2:18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2:18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2:18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2:18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2:18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2:18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2:18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2:18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2:18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2:18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2:18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2:18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2:18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2:18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2:18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2:18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  <row r="305" spans="2:18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</row>
    <row r="306" spans="2:18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</row>
    <row r="307" spans="2:18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</row>
    <row r="308" spans="2:18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</row>
    <row r="309" spans="2:18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</row>
    <row r="310" spans="2:18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</row>
    <row r="311" spans="2:18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</row>
    <row r="312" spans="2:18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</row>
    <row r="313" spans="2:18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</row>
    <row r="314" spans="2:18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</row>
    <row r="315" spans="2:18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</row>
    <row r="316" spans="2:18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</row>
    <row r="317" spans="2:18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</row>
    <row r="318" spans="2:18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2:18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</row>
    <row r="320" spans="2:18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2:18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</row>
    <row r="322" spans="2:18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</row>
    <row r="323" spans="2:18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</row>
    <row r="324" spans="2:18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</row>
    <row r="325" spans="2:18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</row>
    <row r="326" spans="2:18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</row>
    <row r="327" spans="2:18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</row>
    <row r="328" spans="2:18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</row>
    <row r="329" spans="2:18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</row>
    <row r="330" spans="2:18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</row>
    <row r="331" spans="2:18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</row>
    <row r="332" spans="2:18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</row>
    <row r="333" spans="2:18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</row>
    <row r="334" spans="2:18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</row>
    <row r="335" spans="2:18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</row>
    <row r="336" spans="2:18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</row>
    <row r="337" spans="2:18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</row>
    <row r="338" spans="2:18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</row>
    <row r="339" spans="2:18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</row>
    <row r="340" spans="2:18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</row>
    <row r="341" spans="2:18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</row>
    <row r="342" spans="2:18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</row>
    <row r="343" spans="2:18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</row>
    <row r="344" spans="2:18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2:18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2:18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2:18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2:18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</row>
    <row r="349" spans="2:18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</row>
    <row r="350" spans="2:18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</row>
    <row r="351" spans="2:18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</row>
    <row r="352" spans="2:18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</row>
    <row r="353" spans="2:18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</row>
    <row r="354" spans="2:18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</row>
    <row r="355" spans="2:18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</row>
    <row r="356" spans="2:18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2:D62"/>
  </mergeCells>
  <phoneticPr fontId="4" type="noConversion"/>
  <dataValidations count="1">
    <dataValidation allowBlank="1" showInputMessage="1" showErrorMessage="1" sqref="N10:Q10 N9 N1:N7 C5:C29 O1:Q9 E1:I30 D1:D29 C63:D1048576 C32:D61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8802</v>
      </c>
    </row>
    <row r="6" spans="2:16" ht="26.25" customHeight="1">
      <c r="B6" s="157" t="s">
        <v>188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3321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91"/>
      <c r="O10" s="133">
        <v>0</v>
      </c>
      <c r="P10" s="133">
        <v>0</v>
      </c>
    </row>
    <row r="11" spans="2:16" ht="20.25" customHeight="1">
      <c r="B11" s="12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4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28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28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2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2:16">
      <c r="B412" s="119"/>
      <c r="C412" s="119"/>
      <c r="D412" s="119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2:16">
      <c r="B413" s="119"/>
      <c r="C413" s="119"/>
      <c r="D413" s="119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2:16">
      <c r="B414" s="119"/>
      <c r="C414" s="119"/>
      <c r="D414" s="119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2:16">
      <c r="B415" s="119"/>
      <c r="C415" s="119"/>
      <c r="D415" s="119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2:16">
      <c r="B416" s="119"/>
      <c r="C416" s="119"/>
      <c r="D416" s="119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2:16">
      <c r="B417" s="119"/>
      <c r="C417" s="119"/>
      <c r="D417" s="119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2:16">
      <c r="B418" s="119"/>
      <c r="C418" s="119"/>
      <c r="D418" s="119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2:16">
      <c r="B419" s="119"/>
      <c r="C419" s="119"/>
      <c r="D419" s="119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2:16">
      <c r="B420" s="119"/>
      <c r="C420" s="119"/>
      <c r="D420" s="119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2:16">
      <c r="B421" s="119"/>
      <c r="C421" s="119"/>
      <c r="D421" s="119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2:16">
      <c r="B422" s="119"/>
      <c r="C422" s="119"/>
      <c r="D422" s="119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2:16">
      <c r="B423" s="119"/>
      <c r="C423" s="119"/>
      <c r="D423" s="119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2:16">
      <c r="B424" s="119"/>
      <c r="C424" s="119"/>
      <c r="D424" s="119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2:16">
      <c r="B425" s="119"/>
      <c r="C425" s="119"/>
      <c r="D425" s="119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2:16">
      <c r="B426" s="119"/>
      <c r="C426" s="119"/>
      <c r="D426" s="119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2:16">
      <c r="B427" s="119"/>
      <c r="C427" s="119"/>
      <c r="D427" s="119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2:16">
      <c r="B428" s="119"/>
      <c r="C428" s="119"/>
      <c r="D428" s="119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2:16">
      <c r="B429" s="119"/>
      <c r="C429" s="119"/>
      <c r="D429" s="119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2:16">
      <c r="B430" s="119"/>
      <c r="C430" s="119"/>
      <c r="D430" s="119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2:16">
      <c r="B431" s="119"/>
      <c r="C431" s="119"/>
      <c r="D431" s="119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2:16">
      <c r="B432" s="119"/>
      <c r="C432" s="119"/>
      <c r="D432" s="119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2:16">
      <c r="B433" s="119"/>
      <c r="C433" s="119"/>
      <c r="D433" s="119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2:16">
      <c r="B434" s="119"/>
      <c r="C434" s="119"/>
      <c r="D434" s="119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2:16">
      <c r="B435" s="119"/>
      <c r="C435" s="119"/>
      <c r="D435" s="119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2:16">
      <c r="B436" s="119"/>
      <c r="C436" s="119"/>
      <c r="D436" s="119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2:16">
      <c r="B437" s="119"/>
      <c r="C437" s="119"/>
      <c r="D437" s="119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2:16">
      <c r="B438" s="119"/>
      <c r="C438" s="119"/>
      <c r="D438" s="119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2:16">
      <c r="B439" s="119"/>
      <c r="C439" s="119"/>
      <c r="D439" s="119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2:16">
      <c r="B440" s="119"/>
      <c r="C440" s="119"/>
      <c r="D440" s="119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2:16">
      <c r="B441" s="119"/>
      <c r="C441" s="119"/>
      <c r="D441" s="119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2:16">
      <c r="B442" s="119"/>
      <c r="C442" s="119"/>
      <c r="D442" s="119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2:16">
      <c r="B443" s="119"/>
      <c r="C443" s="119"/>
      <c r="D443" s="119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2:16">
      <c r="B444" s="119"/>
      <c r="C444" s="119"/>
      <c r="D444" s="119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2:16">
      <c r="B445" s="119"/>
      <c r="C445" s="119"/>
      <c r="D445" s="119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2:16">
      <c r="B446" s="119"/>
      <c r="C446" s="119"/>
      <c r="D446" s="119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2:16">
      <c r="B447" s="119"/>
      <c r="C447" s="119"/>
      <c r="D447" s="119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2:16">
      <c r="B448" s="119"/>
      <c r="C448" s="119"/>
      <c r="D448" s="119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2:16">
      <c r="B449" s="119"/>
      <c r="C449" s="119"/>
      <c r="D449" s="119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2:16">
      <c r="B450" s="119"/>
      <c r="C450" s="119"/>
      <c r="D450" s="119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2:16">
      <c r="B451" s="119"/>
      <c r="C451" s="119"/>
      <c r="D451" s="119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2:16">
      <c r="B452" s="119"/>
      <c r="C452" s="119"/>
      <c r="D452" s="119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  <row r="453" spans="2:16">
      <c r="B453" s="119"/>
      <c r="C453" s="119"/>
      <c r="D453" s="119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</row>
    <row r="454" spans="2:16">
      <c r="B454" s="119"/>
      <c r="C454" s="119"/>
      <c r="D454" s="119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</row>
    <row r="455" spans="2:16">
      <c r="B455" s="119"/>
      <c r="C455" s="119"/>
      <c r="D455" s="119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</row>
    <row r="456" spans="2:16">
      <c r="B456" s="119"/>
      <c r="C456" s="119"/>
      <c r="D456" s="119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</row>
    <row r="457" spans="2:16">
      <c r="B457" s="119"/>
      <c r="C457" s="119"/>
      <c r="D457" s="119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</row>
    <row r="458" spans="2:16">
      <c r="B458" s="119"/>
      <c r="C458" s="119"/>
      <c r="D458" s="119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</row>
    <row r="459" spans="2:16">
      <c r="B459" s="119"/>
      <c r="C459" s="119"/>
      <c r="D459" s="119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</row>
    <row r="460" spans="2:16">
      <c r="B460" s="119"/>
      <c r="C460" s="119"/>
      <c r="D460" s="119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</row>
    <row r="461" spans="2:16">
      <c r="B461" s="119"/>
      <c r="C461" s="119"/>
      <c r="D461" s="119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</row>
    <row r="462" spans="2:16">
      <c r="B462" s="119"/>
      <c r="C462" s="119"/>
      <c r="D462" s="119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</row>
    <row r="463" spans="2:16">
      <c r="B463" s="119"/>
      <c r="C463" s="119"/>
      <c r="D463" s="119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5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9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147</v>
      </c>
      <c r="C1" s="67" t="s" vm="1">
        <v>233</v>
      </c>
    </row>
    <row r="2" spans="2:20">
      <c r="B2" s="46" t="s">
        <v>146</v>
      </c>
      <c r="C2" s="67" t="s">
        <v>234</v>
      </c>
    </row>
    <row r="3" spans="2:20">
      <c r="B3" s="46" t="s">
        <v>148</v>
      </c>
      <c r="C3" s="67" t="s">
        <v>235</v>
      </c>
    </row>
    <row r="4" spans="2:20">
      <c r="B4" s="46" t="s">
        <v>149</v>
      </c>
      <c r="C4" s="67">
        <v>8802</v>
      </c>
    </row>
    <row r="6" spans="2:20" ht="26.25" customHeight="1">
      <c r="B6" s="163" t="s">
        <v>175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</row>
    <row r="7" spans="2:20" ht="26.25" customHeight="1">
      <c r="B7" s="163" t="s">
        <v>91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8"/>
    </row>
    <row r="8" spans="2:20" s="3" customFormat="1" ht="78.75">
      <c r="B8" s="36" t="s">
        <v>116</v>
      </c>
      <c r="C8" s="12" t="s">
        <v>46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</row>
    <row r="11" spans="2:20" s="4" customFormat="1" ht="18" customHeight="1">
      <c r="B11" s="89" t="s">
        <v>47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0">
        <v>0</v>
      </c>
      <c r="R11" s="71"/>
      <c r="S11" s="81">
        <v>0</v>
      </c>
      <c r="T11" s="81">
        <v>0</v>
      </c>
    </row>
    <row r="12" spans="2:20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2:20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0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0">
      <c r="B15" s="124" t="s">
        <v>224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0">
      <c r="B16" s="124" t="s">
        <v>113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0">
      <c r="B17" s="124" t="s">
        <v>207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124" t="s">
        <v>215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29:B31 B17:B18" xr:uid="{00000000-0002-0000-0300-000000000000}"/>
    <dataValidation type="list" allowBlank="1" showInputMessage="1" showErrorMessage="1" sqref="E203:E710" xr:uid="{00000000-0002-0000-0300-000001000000}">
      <formula1>#REF!</formula1>
    </dataValidation>
    <dataValidation type="list" allowBlank="1" showInputMessage="1" showErrorMessage="1" sqref="I32:I485 I12:I30 L12:L485 G32:G703 G12:G30 E32:E202 E12:E30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3.85546875" style="2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1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5.7109375" style="1" bestFit="1" customWidth="1"/>
    <col min="16" max="16" width="13" style="1" bestFit="1" customWidth="1"/>
    <col min="17" max="17" width="10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147</v>
      </c>
      <c r="C1" s="67" t="s" vm="1">
        <v>233</v>
      </c>
    </row>
    <row r="2" spans="2:21">
      <c r="B2" s="46" t="s">
        <v>146</v>
      </c>
      <c r="C2" s="67" t="s">
        <v>234</v>
      </c>
    </row>
    <row r="3" spans="2:21">
      <c r="B3" s="46" t="s">
        <v>148</v>
      </c>
      <c r="C3" s="67" t="s">
        <v>235</v>
      </c>
    </row>
    <row r="4" spans="2:21">
      <c r="B4" s="46" t="s">
        <v>149</v>
      </c>
      <c r="C4" s="67">
        <v>8802</v>
      </c>
    </row>
    <row r="6" spans="2:21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21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2:21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218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4.5702191577199214</v>
      </c>
      <c r="L11" s="69"/>
      <c r="M11" s="69"/>
      <c r="N11" s="93">
        <v>5.2478024555812713E-2</v>
      </c>
      <c r="O11" s="77"/>
      <c r="P11" s="79"/>
      <c r="Q11" s="77">
        <v>2012.1576747770002</v>
      </c>
      <c r="R11" s="77">
        <f>R12+R258</f>
        <v>714078.17558612418</v>
      </c>
      <c r="S11" s="69"/>
      <c r="T11" s="78">
        <f>IFERROR(R11/$R$11,0)</f>
        <v>1</v>
      </c>
      <c r="U11" s="78">
        <f>R11/'סכום נכסי הקרן'!$C$42</f>
        <v>0.12451286140100724</v>
      </c>
    </row>
    <row r="12" spans="2:21">
      <c r="B12" s="70" t="s">
        <v>201</v>
      </c>
      <c r="C12" s="71"/>
      <c r="D12" s="71"/>
      <c r="E12" s="71"/>
      <c r="F12" s="71"/>
      <c r="G12" s="71"/>
      <c r="H12" s="71"/>
      <c r="I12" s="71"/>
      <c r="J12" s="71"/>
      <c r="K12" s="80">
        <v>4.3902424755919469</v>
      </c>
      <c r="L12" s="71"/>
      <c r="M12" s="71"/>
      <c r="N12" s="94">
        <v>4.0918799066127394E-2</v>
      </c>
      <c r="O12" s="80"/>
      <c r="P12" s="82"/>
      <c r="Q12" s="80">
        <v>2012.157674777</v>
      </c>
      <c r="R12" s="80">
        <f>R13+R168+R252</f>
        <v>492557.04542057513</v>
      </c>
      <c r="S12" s="71"/>
      <c r="T12" s="81">
        <f t="shared" ref="T12:T75" si="0">IFERROR(R12/$R$11,0)</f>
        <v>0.68978028213266462</v>
      </c>
      <c r="U12" s="81">
        <f>R12/'סכום נכסי הקרן'!$C$42</f>
        <v>8.5886516666332138E-2</v>
      </c>
    </row>
    <row r="13" spans="2:21">
      <c r="B13" s="92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4.4681543115432598</v>
      </c>
      <c r="L13" s="71"/>
      <c r="M13" s="71"/>
      <c r="N13" s="94">
        <v>3.7333624591402173E-2</v>
      </c>
      <c r="O13" s="80"/>
      <c r="P13" s="82"/>
      <c r="Q13" s="80">
        <v>1683.0035849320002</v>
      </c>
      <c r="R13" s="80">
        <f>SUM(R14:R166)</f>
        <v>416295.12313603109</v>
      </c>
      <c r="S13" s="71"/>
      <c r="T13" s="81">
        <f t="shared" si="0"/>
        <v>0.58298256040990315</v>
      </c>
      <c r="U13" s="81">
        <f>R13/'סכום נכסי הקרן'!$C$42</f>
        <v>7.2588826743522614E-2</v>
      </c>
    </row>
    <row r="14" spans="2:21">
      <c r="B14" s="76" t="s">
        <v>307</v>
      </c>
      <c r="C14" s="73">
        <v>6040372</v>
      </c>
      <c r="D14" s="86" t="s">
        <v>121</v>
      </c>
      <c r="E14" s="86" t="s">
        <v>28</v>
      </c>
      <c r="F14" s="73" t="s">
        <v>308</v>
      </c>
      <c r="G14" s="86" t="s">
        <v>309</v>
      </c>
      <c r="H14" s="73" t="s">
        <v>310</v>
      </c>
      <c r="I14" s="73" t="s">
        <v>132</v>
      </c>
      <c r="J14" s="73"/>
      <c r="K14" s="73">
        <v>1.7300002052678032</v>
      </c>
      <c r="L14" s="86" t="s">
        <v>134</v>
      </c>
      <c r="M14" s="87">
        <v>8.3000000000000001E-3</v>
      </c>
      <c r="N14" s="87">
        <v>2.4499814371055386E-2</v>
      </c>
      <c r="O14" s="83">
        <v>5.4365000000000004E-2</v>
      </c>
      <c r="P14" s="85">
        <v>108.5</v>
      </c>
      <c r="Q14" s="73"/>
      <c r="R14" s="83">
        <v>5.9258000000000008E-5</v>
      </c>
      <c r="S14" s="84">
        <v>1.7872077151881591E-11</v>
      </c>
      <c r="T14" s="84">
        <f t="shared" si="0"/>
        <v>8.2985311729153897E-11</v>
      </c>
      <c r="U14" s="84">
        <f>R14/'סכום נכסי הקרן'!$C$42</f>
        <v>1.033273861765152E-11</v>
      </c>
    </row>
    <row r="15" spans="2:21">
      <c r="B15" s="76" t="s">
        <v>311</v>
      </c>
      <c r="C15" s="73">
        <v>2310217</v>
      </c>
      <c r="D15" s="86" t="s">
        <v>121</v>
      </c>
      <c r="E15" s="86" t="s">
        <v>28</v>
      </c>
      <c r="F15" s="73" t="s">
        <v>312</v>
      </c>
      <c r="G15" s="86" t="s">
        <v>309</v>
      </c>
      <c r="H15" s="73" t="s">
        <v>310</v>
      </c>
      <c r="I15" s="73" t="s">
        <v>132</v>
      </c>
      <c r="J15" s="73"/>
      <c r="K15" s="85">
        <v>1</v>
      </c>
      <c r="L15" s="86" t="s">
        <v>134</v>
      </c>
      <c r="M15" s="87">
        <v>8.6E-3</v>
      </c>
      <c r="N15" s="87">
        <v>2.7199759205377746E-2</v>
      </c>
      <c r="O15" s="83">
        <v>2.7182000000000005E-2</v>
      </c>
      <c r="P15" s="85">
        <v>110.38</v>
      </c>
      <c r="Q15" s="73"/>
      <c r="R15" s="83">
        <v>2.9901000000000004E-5</v>
      </c>
      <c r="S15" s="84">
        <v>1.0866927512372316E-11</v>
      </c>
      <c r="T15" s="84">
        <f t="shared" si="0"/>
        <v>4.1873566539765616E-11</v>
      </c>
      <c r="U15" s="84">
        <f>R15/'סכום נכסי הקרן'!$C$42</f>
        <v>5.2137975869316906E-12</v>
      </c>
    </row>
    <row r="16" spans="2:21">
      <c r="B16" s="76" t="s">
        <v>313</v>
      </c>
      <c r="C16" s="73">
        <v>2310282</v>
      </c>
      <c r="D16" s="86" t="s">
        <v>121</v>
      </c>
      <c r="E16" s="86" t="s">
        <v>28</v>
      </c>
      <c r="F16" s="73" t="s">
        <v>312</v>
      </c>
      <c r="G16" s="86" t="s">
        <v>309</v>
      </c>
      <c r="H16" s="73" t="s">
        <v>310</v>
      </c>
      <c r="I16" s="73" t="s">
        <v>132</v>
      </c>
      <c r="J16" s="73"/>
      <c r="K16" s="83">
        <v>2.7199999999995157</v>
      </c>
      <c r="L16" s="86" t="s">
        <v>134</v>
      </c>
      <c r="M16" s="87">
        <v>3.8E-3</v>
      </c>
      <c r="N16" s="87">
        <v>2.3899999999998638E-2</v>
      </c>
      <c r="O16" s="83">
        <v>2543088.6372190006</v>
      </c>
      <c r="P16" s="85">
        <v>104.01</v>
      </c>
      <c r="Q16" s="73"/>
      <c r="R16" s="83">
        <v>2645.0663328240007</v>
      </c>
      <c r="S16" s="84">
        <v>8.4769621240633351E-4</v>
      </c>
      <c r="T16" s="84">
        <f t="shared" si="0"/>
        <v>3.7041691277749774E-3</v>
      </c>
      <c r="U16" s="84">
        <f>R16/'סכום נכסי הקרן'!$C$42</f>
        <v>4.6121669721253567E-4</v>
      </c>
    </row>
    <row r="17" spans="2:21">
      <c r="B17" s="76" t="s">
        <v>314</v>
      </c>
      <c r="C17" s="73">
        <v>2310381</v>
      </c>
      <c r="D17" s="86" t="s">
        <v>121</v>
      </c>
      <c r="E17" s="86" t="s">
        <v>28</v>
      </c>
      <c r="F17" s="73" t="s">
        <v>312</v>
      </c>
      <c r="G17" s="86" t="s">
        <v>309</v>
      </c>
      <c r="H17" s="73" t="s">
        <v>310</v>
      </c>
      <c r="I17" s="73" t="s">
        <v>132</v>
      </c>
      <c r="J17" s="73"/>
      <c r="K17" s="83">
        <v>6.7100000000004725</v>
      </c>
      <c r="L17" s="86" t="s">
        <v>134</v>
      </c>
      <c r="M17" s="87">
        <v>2E-3</v>
      </c>
      <c r="N17" s="87">
        <v>2.400000000000525E-2</v>
      </c>
      <c r="O17" s="83">
        <v>395457.25930400006</v>
      </c>
      <c r="P17" s="85">
        <v>96.35</v>
      </c>
      <c r="Q17" s="73"/>
      <c r="R17" s="83">
        <v>381.02306174200004</v>
      </c>
      <c r="S17" s="84">
        <v>4.1261718269804641E-4</v>
      </c>
      <c r="T17" s="84">
        <f t="shared" si="0"/>
        <v>5.3358732246543117E-4</v>
      </c>
      <c r="U17" s="84">
        <f>R17/'סכום נכסי הקרן'!$C$42</f>
        <v>6.6438484327472797E-5</v>
      </c>
    </row>
    <row r="18" spans="2:21">
      <c r="B18" s="76" t="s">
        <v>315</v>
      </c>
      <c r="C18" s="73">
        <v>1158476</v>
      </c>
      <c r="D18" s="86" t="s">
        <v>121</v>
      </c>
      <c r="E18" s="86" t="s">
        <v>28</v>
      </c>
      <c r="F18" s="73" t="s">
        <v>316</v>
      </c>
      <c r="G18" s="86" t="s">
        <v>130</v>
      </c>
      <c r="H18" s="73" t="s">
        <v>317</v>
      </c>
      <c r="I18" s="73" t="s">
        <v>318</v>
      </c>
      <c r="J18" s="73"/>
      <c r="K18" s="83">
        <v>12.1600000000001</v>
      </c>
      <c r="L18" s="86" t="s">
        <v>134</v>
      </c>
      <c r="M18" s="87">
        <v>2.07E-2</v>
      </c>
      <c r="N18" s="87">
        <v>2.6900000000000659E-2</v>
      </c>
      <c r="O18" s="83">
        <v>7118591.7165030017</v>
      </c>
      <c r="P18" s="85">
        <v>102.43</v>
      </c>
      <c r="Q18" s="73"/>
      <c r="R18" s="83">
        <v>7291.5736911080012</v>
      </c>
      <c r="S18" s="84">
        <v>2.0901651959439665E-3</v>
      </c>
      <c r="T18" s="84">
        <f t="shared" si="0"/>
        <v>1.021117006569062E-2</v>
      </c>
      <c r="U18" s="84">
        <f>R18/'סכום נכסי הקרן'!$C$42</f>
        <v>1.2714220031314501E-3</v>
      </c>
    </row>
    <row r="19" spans="2:21">
      <c r="B19" s="76" t="s">
        <v>319</v>
      </c>
      <c r="C19" s="73">
        <v>1145564</v>
      </c>
      <c r="D19" s="86" t="s">
        <v>121</v>
      </c>
      <c r="E19" s="86" t="s">
        <v>28</v>
      </c>
      <c r="F19" s="73" t="s">
        <v>320</v>
      </c>
      <c r="G19" s="86" t="s">
        <v>321</v>
      </c>
      <c r="H19" s="73" t="s">
        <v>310</v>
      </c>
      <c r="I19" s="73" t="s">
        <v>132</v>
      </c>
      <c r="J19" s="73"/>
      <c r="K19" s="85">
        <v>2.1300002722132607</v>
      </c>
      <c r="L19" s="86" t="s">
        <v>134</v>
      </c>
      <c r="M19" s="87">
        <v>8.3000000000000001E-3</v>
      </c>
      <c r="N19" s="87">
        <v>2.3399714704005412E-2</v>
      </c>
      <c r="O19" s="83">
        <v>4.8927999999999999E-2</v>
      </c>
      <c r="P19" s="85">
        <v>109</v>
      </c>
      <c r="Q19" s="73"/>
      <c r="R19" s="83">
        <v>5.3278000000000007E-5</v>
      </c>
      <c r="S19" s="84">
        <v>3.5499323141788771E-11</v>
      </c>
      <c r="T19" s="84">
        <f t="shared" si="0"/>
        <v>7.461087850257959E-11</v>
      </c>
      <c r="U19" s="84">
        <f>R19/'סכום נכסי הקרן'!$C$42</f>
        <v>9.2900139739990842E-12</v>
      </c>
    </row>
    <row r="20" spans="2:21">
      <c r="B20" s="76" t="s">
        <v>322</v>
      </c>
      <c r="C20" s="73">
        <v>6620496</v>
      </c>
      <c r="D20" s="86" t="s">
        <v>121</v>
      </c>
      <c r="E20" s="86" t="s">
        <v>28</v>
      </c>
      <c r="F20" s="73" t="s">
        <v>323</v>
      </c>
      <c r="G20" s="86" t="s">
        <v>309</v>
      </c>
      <c r="H20" s="73" t="s">
        <v>310</v>
      </c>
      <c r="I20" s="73" t="s">
        <v>132</v>
      </c>
      <c r="J20" s="73"/>
      <c r="K20" s="85">
        <v>4.04</v>
      </c>
      <c r="L20" s="86" t="s">
        <v>134</v>
      </c>
      <c r="M20" s="87">
        <v>1E-3</v>
      </c>
      <c r="N20" s="87">
        <v>2.3800429894179888E-2</v>
      </c>
      <c r="O20" s="83">
        <v>2.4464E-2</v>
      </c>
      <c r="P20" s="85">
        <v>99.07</v>
      </c>
      <c r="Q20" s="73"/>
      <c r="R20" s="83">
        <v>2.4192000000000005E-5</v>
      </c>
      <c r="S20" s="84">
        <v>8.2429119852155905E-12</v>
      </c>
      <c r="T20" s="84">
        <f t="shared" si="0"/>
        <v>3.3878643581485897E-11</v>
      </c>
      <c r="U20" s="84">
        <f>R20/'סכום נכסי הקרן'!$C$42</f>
        <v>4.2183268527156772E-12</v>
      </c>
    </row>
    <row r="21" spans="2:21">
      <c r="B21" s="76" t="s">
        <v>324</v>
      </c>
      <c r="C21" s="73">
        <v>1199850</v>
      </c>
      <c r="D21" s="86" t="s">
        <v>121</v>
      </c>
      <c r="E21" s="86" t="s">
        <v>28</v>
      </c>
      <c r="F21" s="73" t="s">
        <v>323</v>
      </c>
      <c r="G21" s="86" t="s">
        <v>309</v>
      </c>
      <c r="H21" s="73" t="s">
        <v>310</v>
      </c>
      <c r="I21" s="73" t="s">
        <v>132</v>
      </c>
      <c r="J21" s="73"/>
      <c r="K21" s="85">
        <v>2.5299999999999998</v>
      </c>
      <c r="L21" s="86" t="s">
        <v>134</v>
      </c>
      <c r="M21" s="87">
        <v>6.0000000000000001E-3</v>
      </c>
      <c r="N21" s="125">
        <v>2.35E-2</v>
      </c>
      <c r="O21" s="83">
        <v>6.1704000000000009E-2</v>
      </c>
      <c r="P21" s="85">
        <v>107.75</v>
      </c>
      <c r="Q21" s="73"/>
      <c r="R21" s="83">
        <v>6.6325000000000013E-5</v>
      </c>
      <c r="S21" s="84">
        <v>5.5485591042413526E-11</v>
      </c>
      <c r="T21" s="84">
        <f t="shared" si="0"/>
        <v>9.2881987249588796E-11</v>
      </c>
      <c r="U21" s="84">
        <f>R21/'סכום נכסי הקרן'!$C$42</f>
        <v>1.1565002005058171E-11</v>
      </c>
    </row>
    <row r="22" spans="2:21">
      <c r="B22" s="76" t="s">
        <v>325</v>
      </c>
      <c r="C22" s="73">
        <v>1199868</v>
      </c>
      <c r="D22" s="86" t="s">
        <v>121</v>
      </c>
      <c r="E22" s="86" t="s">
        <v>28</v>
      </c>
      <c r="F22" s="73" t="s">
        <v>323</v>
      </c>
      <c r="G22" s="86" t="s">
        <v>309</v>
      </c>
      <c r="H22" s="73" t="s">
        <v>310</v>
      </c>
      <c r="I22" s="73" t="s">
        <v>132</v>
      </c>
      <c r="J22" s="73"/>
      <c r="K22" s="85">
        <v>3.47</v>
      </c>
      <c r="L22" s="86" t="s">
        <v>134</v>
      </c>
      <c r="M22" s="87">
        <v>1.7500000000000002E-2</v>
      </c>
      <c r="N22" s="125">
        <v>2.4299999999999999E-2</v>
      </c>
      <c r="O22" s="83">
        <v>9.4867000000000021E-2</v>
      </c>
      <c r="P22" s="85">
        <v>109.67</v>
      </c>
      <c r="Q22" s="73"/>
      <c r="R22" s="83">
        <v>1.0383700000000002E-4</v>
      </c>
      <c r="S22" s="84">
        <v>2.8730723116373434E-11</v>
      </c>
      <c r="T22" s="84">
        <f t="shared" si="0"/>
        <v>1.4541405066016661E-10</v>
      </c>
      <c r="U22" s="84">
        <f>R22/'סכום נכסי הקרן'!$C$42</f>
        <v>1.8105919535608373E-11</v>
      </c>
    </row>
    <row r="23" spans="2:21">
      <c r="B23" s="76" t="s">
        <v>326</v>
      </c>
      <c r="C23" s="73">
        <v>6000210</v>
      </c>
      <c r="D23" s="86" t="s">
        <v>121</v>
      </c>
      <c r="E23" s="86" t="s">
        <v>28</v>
      </c>
      <c r="F23" s="73" t="s">
        <v>327</v>
      </c>
      <c r="G23" s="86" t="s">
        <v>328</v>
      </c>
      <c r="H23" s="73" t="s">
        <v>329</v>
      </c>
      <c r="I23" s="73" t="s">
        <v>132</v>
      </c>
      <c r="J23" s="73"/>
      <c r="K23" s="83">
        <v>4.2000000000000304</v>
      </c>
      <c r="L23" s="86" t="s">
        <v>134</v>
      </c>
      <c r="M23" s="87">
        <v>3.85E-2</v>
      </c>
      <c r="N23" s="87">
        <v>2.5200000000000479E-2</v>
      </c>
      <c r="O23" s="83">
        <v>5543612.0493689999</v>
      </c>
      <c r="P23" s="85">
        <v>120.55</v>
      </c>
      <c r="Q23" s="73"/>
      <c r="R23" s="83">
        <v>6682.8243732590008</v>
      </c>
      <c r="S23" s="84">
        <v>2.1464975830290728E-3</v>
      </c>
      <c r="T23" s="84">
        <f t="shared" si="0"/>
        <v>9.3586733242108349E-3</v>
      </c>
      <c r="U23" s="84">
        <f>R23/'סכום נכסי הקרן'!$C$42</f>
        <v>1.1652751945147675E-3</v>
      </c>
    </row>
    <row r="24" spans="2:21">
      <c r="B24" s="76" t="s">
        <v>330</v>
      </c>
      <c r="C24" s="73">
        <v>6000236</v>
      </c>
      <c r="D24" s="86" t="s">
        <v>121</v>
      </c>
      <c r="E24" s="86" t="s">
        <v>28</v>
      </c>
      <c r="F24" s="73" t="s">
        <v>327</v>
      </c>
      <c r="G24" s="86" t="s">
        <v>328</v>
      </c>
      <c r="H24" s="73" t="s">
        <v>329</v>
      </c>
      <c r="I24" s="73" t="s">
        <v>132</v>
      </c>
      <c r="J24" s="73"/>
      <c r="K24" s="83">
        <v>1.8600000000001826</v>
      </c>
      <c r="L24" s="86" t="s">
        <v>134</v>
      </c>
      <c r="M24" s="87">
        <v>4.4999999999999998E-2</v>
      </c>
      <c r="N24" s="87">
        <v>2.6299999999999088E-2</v>
      </c>
      <c r="O24" s="83">
        <v>2332967.4779800004</v>
      </c>
      <c r="P24" s="85">
        <v>117.23</v>
      </c>
      <c r="Q24" s="73"/>
      <c r="R24" s="83">
        <v>2734.9377244750003</v>
      </c>
      <c r="S24" s="84">
        <v>7.8933689780018887E-4</v>
      </c>
      <c r="T24" s="84">
        <f t="shared" si="0"/>
        <v>3.8300256442232389E-3</v>
      </c>
      <c r="U24" s="84">
        <f>R24/'סכום נכסי הקרן'!$C$42</f>
        <v>4.7688745220147164E-4</v>
      </c>
    </row>
    <row r="25" spans="2:21">
      <c r="B25" s="76" t="s">
        <v>331</v>
      </c>
      <c r="C25" s="73">
        <v>6000285</v>
      </c>
      <c r="D25" s="86" t="s">
        <v>121</v>
      </c>
      <c r="E25" s="86" t="s">
        <v>28</v>
      </c>
      <c r="F25" s="73" t="s">
        <v>327</v>
      </c>
      <c r="G25" s="86" t="s">
        <v>328</v>
      </c>
      <c r="H25" s="73" t="s">
        <v>329</v>
      </c>
      <c r="I25" s="73" t="s">
        <v>132</v>
      </c>
      <c r="J25" s="73"/>
      <c r="K25" s="83">
        <v>6.6600000000001982</v>
      </c>
      <c r="L25" s="86" t="s">
        <v>134</v>
      </c>
      <c r="M25" s="87">
        <v>2.3900000000000001E-2</v>
      </c>
      <c r="N25" s="87">
        <v>2.8200000000000589E-2</v>
      </c>
      <c r="O25" s="83">
        <v>8208285.1565430006</v>
      </c>
      <c r="P25" s="85">
        <v>108.05</v>
      </c>
      <c r="Q25" s="73"/>
      <c r="R25" s="83">
        <v>8869.051904664002</v>
      </c>
      <c r="S25" s="84">
        <v>2.1105612737141915E-3</v>
      </c>
      <c r="T25" s="84">
        <f t="shared" si="0"/>
        <v>1.2420281431209089E-2</v>
      </c>
      <c r="U25" s="84">
        <f>R25/'סכום נכסי הקרן'!$C$42</f>
        <v>1.5464847804056412E-3</v>
      </c>
    </row>
    <row r="26" spans="2:21">
      <c r="B26" s="76" t="s">
        <v>332</v>
      </c>
      <c r="C26" s="73">
        <v>6000384</v>
      </c>
      <c r="D26" s="86" t="s">
        <v>121</v>
      </c>
      <c r="E26" s="86" t="s">
        <v>28</v>
      </c>
      <c r="F26" s="73" t="s">
        <v>327</v>
      </c>
      <c r="G26" s="86" t="s">
        <v>328</v>
      </c>
      <c r="H26" s="73" t="s">
        <v>329</v>
      </c>
      <c r="I26" s="73" t="s">
        <v>132</v>
      </c>
      <c r="J26" s="73"/>
      <c r="K26" s="83">
        <v>3.7499999999985159</v>
      </c>
      <c r="L26" s="86" t="s">
        <v>134</v>
      </c>
      <c r="M26" s="87">
        <v>0.01</v>
      </c>
      <c r="N26" s="87">
        <v>2.3699999999995371E-2</v>
      </c>
      <c r="O26" s="83">
        <v>806228.65461000009</v>
      </c>
      <c r="P26" s="85">
        <v>104.44</v>
      </c>
      <c r="Q26" s="73"/>
      <c r="R26" s="83">
        <v>842.02516454700003</v>
      </c>
      <c r="S26" s="84">
        <v>6.708838714914446E-4</v>
      </c>
      <c r="T26" s="84">
        <f t="shared" si="0"/>
        <v>1.1791778454170727E-3</v>
      </c>
      <c r="U26" s="84">
        <f>R26/'סכום נכסי הקרן'!$C$42</f>
        <v>1.4682280763355431E-4</v>
      </c>
    </row>
    <row r="27" spans="2:21">
      <c r="B27" s="76" t="s">
        <v>333</v>
      </c>
      <c r="C27" s="73">
        <v>6000392</v>
      </c>
      <c r="D27" s="86" t="s">
        <v>121</v>
      </c>
      <c r="E27" s="86" t="s">
        <v>28</v>
      </c>
      <c r="F27" s="73" t="s">
        <v>327</v>
      </c>
      <c r="G27" s="86" t="s">
        <v>328</v>
      </c>
      <c r="H27" s="73" t="s">
        <v>329</v>
      </c>
      <c r="I27" s="73" t="s">
        <v>132</v>
      </c>
      <c r="J27" s="73"/>
      <c r="K27" s="83">
        <v>11.639999999999663</v>
      </c>
      <c r="L27" s="86" t="s">
        <v>134</v>
      </c>
      <c r="M27" s="87">
        <v>1.2500000000000001E-2</v>
      </c>
      <c r="N27" s="87">
        <v>2.8999999999999058E-2</v>
      </c>
      <c r="O27" s="83">
        <v>3506944.2662980002</v>
      </c>
      <c r="P27" s="85">
        <v>91.1</v>
      </c>
      <c r="Q27" s="73"/>
      <c r="R27" s="83">
        <v>3194.8261007970004</v>
      </c>
      <c r="S27" s="84">
        <v>8.1711353871658247E-4</v>
      </c>
      <c r="T27" s="84">
        <f t="shared" si="0"/>
        <v>4.4740564969299726E-3</v>
      </c>
      <c r="U27" s="84">
        <f>R27/'סכום נכסי הקרן'!$C$42</f>
        <v>5.5707757650251761E-4</v>
      </c>
    </row>
    <row r="28" spans="2:21">
      <c r="B28" s="76" t="s">
        <v>334</v>
      </c>
      <c r="C28" s="73">
        <v>1196781</v>
      </c>
      <c r="D28" s="86" t="s">
        <v>121</v>
      </c>
      <c r="E28" s="86" t="s">
        <v>28</v>
      </c>
      <c r="F28" s="73" t="s">
        <v>327</v>
      </c>
      <c r="G28" s="86" t="s">
        <v>328</v>
      </c>
      <c r="H28" s="73" t="s">
        <v>329</v>
      </c>
      <c r="I28" s="73" t="s">
        <v>132</v>
      </c>
      <c r="J28" s="73"/>
      <c r="K28" s="83">
        <v>8.4299999999904447</v>
      </c>
      <c r="L28" s="86" t="s">
        <v>134</v>
      </c>
      <c r="M28" s="87">
        <v>0.03</v>
      </c>
      <c r="N28" s="87">
        <v>2.889999999996876E-2</v>
      </c>
      <c r="O28" s="83">
        <v>425813.68000600004</v>
      </c>
      <c r="P28" s="85">
        <v>102.99</v>
      </c>
      <c r="Q28" s="73"/>
      <c r="R28" s="83">
        <v>438.54551133300009</v>
      </c>
      <c r="S28" s="84">
        <v>3.8236205596602139E-4</v>
      </c>
      <c r="T28" s="84">
        <f t="shared" si="0"/>
        <v>6.1414215743680516E-4</v>
      </c>
      <c r="U28" s="84">
        <f>R28/'סכום נכסי הקרן'!$C$42</f>
        <v>7.6468597329444493E-5</v>
      </c>
    </row>
    <row r="29" spans="2:21">
      <c r="B29" s="76" t="s">
        <v>335</v>
      </c>
      <c r="C29" s="73">
        <v>1196799</v>
      </c>
      <c r="D29" s="86" t="s">
        <v>121</v>
      </c>
      <c r="E29" s="86" t="s">
        <v>28</v>
      </c>
      <c r="F29" s="73" t="s">
        <v>327</v>
      </c>
      <c r="G29" s="86" t="s">
        <v>328</v>
      </c>
      <c r="H29" s="73" t="s">
        <v>329</v>
      </c>
      <c r="I29" s="73" t="s">
        <v>132</v>
      </c>
      <c r="J29" s="73"/>
      <c r="K29" s="83">
        <v>11.160000000000256</v>
      </c>
      <c r="L29" s="86" t="s">
        <v>134</v>
      </c>
      <c r="M29" s="87">
        <v>3.2000000000000001E-2</v>
      </c>
      <c r="N29" s="87">
        <v>2.9200000000000406E-2</v>
      </c>
      <c r="O29" s="83">
        <v>2807807.2475399999</v>
      </c>
      <c r="P29" s="85">
        <v>105.31</v>
      </c>
      <c r="Q29" s="73"/>
      <c r="R29" s="83">
        <v>2956.9019874390005</v>
      </c>
      <c r="S29" s="84">
        <v>2.0590863772258798E-3</v>
      </c>
      <c r="T29" s="84">
        <f t="shared" si="0"/>
        <v>4.1408659283165162E-3</v>
      </c>
      <c r="U29" s="84">
        <f>R29/'סכום נכסי הקרן'!$C$42</f>
        <v>5.155910654126276E-4</v>
      </c>
    </row>
    <row r="30" spans="2:21">
      <c r="B30" s="76" t="s">
        <v>336</v>
      </c>
      <c r="C30" s="73">
        <v>1147503</v>
      </c>
      <c r="D30" s="86" t="s">
        <v>121</v>
      </c>
      <c r="E30" s="86" t="s">
        <v>28</v>
      </c>
      <c r="F30" s="73" t="s">
        <v>337</v>
      </c>
      <c r="G30" s="86" t="s">
        <v>130</v>
      </c>
      <c r="H30" s="73" t="s">
        <v>329</v>
      </c>
      <c r="I30" s="73" t="s">
        <v>132</v>
      </c>
      <c r="J30" s="73"/>
      <c r="K30" s="83">
        <v>6.2399999999987754</v>
      </c>
      <c r="L30" s="86" t="s">
        <v>134</v>
      </c>
      <c r="M30" s="87">
        <v>2.6499999999999999E-2</v>
      </c>
      <c r="N30" s="87">
        <v>2.6499999999993668E-2</v>
      </c>
      <c r="O30" s="83">
        <v>839813.47357399995</v>
      </c>
      <c r="P30" s="85">
        <v>112.76</v>
      </c>
      <c r="Q30" s="73"/>
      <c r="R30" s="83">
        <v>946.97369228400009</v>
      </c>
      <c r="S30" s="84">
        <v>5.6156640043893646E-4</v>
      </c>
      <c r="T30" s="84">
        <f t="shared" si="0"/>
        <v>1.3261484871830908E-3</v>
      </c>
      <c r="U30" s="84">
        <f>R30/'סכום נכסי הקרן'!$C$42</f>
        <v>1.6512254278178363E-4</v>
      </c>
    </row>
    <row r="31" spans="2:21">
      <c r="B31" s="76" t="s">
        <v>338</v>
      </c>
      <c r="C31" s="73">
        <v>1134436</v>
      </c>
      <c r="D31" s="86" t="s">
        <v>121</v>
      </c>
      <c r="E31" s="86" t="s">
        <v>28</v>
      </c>
      <c r="F31" s="73" t="s">
        <v>339</v>
      </c>
      <c r="G31" s="86" t="s">
        <v>321</v>
      </c>
      <c r="H31" s="73" t="s">
        <v>340</v>
      </c>
      <c r="I31" s="73" t="s">
        <v>318</v>
      </c>
      <c r="J31" s="73"/>
      <c r="K31" s="83">
        <v>1</v>
      </c>
      <c r="L31" s="86" t="s">
        <v>134</v>
      </c>
      <c r="M31" s="87">
        <v>6.5000000000000006E-3</v>
      </c>
      <c r="N31" s="87">
        <v>2.5500000000043061E-2</v>
      </c>
      <c r="O31" s="83">
        <v>317808.61507900007</v>
      </c>
      <c r="P31" s="85">
        <v>109.23</v>
      </c>
      <c r="Q31" s="83">
        <v>1.2738520920000003</v>
      </c>
      <c r="R31" s="83">
        <v>348.41620317000002</v>
      </c>
      <c r="S31" s="84">
        <v>2.9109289511606451E-4</v>
      </c>
      <c r="T31" s="84">
        <f t="shared" si="0"/>
        <v>4.8792445292704221E-4</v>
      </c>
      <c r="U31" s="84">
        <f>R31/'סכום נכסי הקרן'!$C$42</f>
        <v>6.0752869781467089E-5</v>
      </c>
    </row>
    <row r="32" spans="2:21">
      <c r="B32" s="76" t="s">
        <v>341</v>
      </c>
      <c r="C32" s="73">
        <v>1138650</v>
      </c>
      <c r="D32" s="86" t="s">
        <v>121</v>
      </c>
      <c r="E32" s="86" t="s">
        <v>28</v>
      </c>
      <c r="F32" s="73" t="s">
        <v>339</v>
      </c>
      <c r="G32" s="86" t="s">
        <v>321</v>
      </c>
      <c r="H32" s="73" t="s">
        <v>329</v>
      </c>
      <c r="I32" s="73" t="s">
        <v>132</v>
      </c>
      <c r="J32" s="73"/>
      <c r="K32" s="83">
        <v>3.350000000000005</v>
      </c>
      <c r="L32" s="86" t="s">
        <v>134</v>
      </c>
      <c r="M32" s="87">
        <v>1.34E-2</v>
      </c>
      <c r="N32" s="87">
        <v>0.03</v>
      </c>
      <c r="O32" s="83">
        <v>9996166.3628380019</v>
      </c>
      <c r="P32" s="85">
        <v>107.07</v>
      </c>
      <c r="Q32" s="73"/>
      <c r="R32" s="83">
        <v>10702.895351797002</v>
      </c>
      <c r="S32" s="84">
        <v>3.2324506603691244E-3</v>
      </c>
      <c r="T32" s="84">
        <f t="shared" si="0"/>
        <v>1.4988408437230186E-2</v>
      </c>
      <c r="U32" s="84">
        <f>R32/'סכום נכסי הקרן'!$C$42</f>
        <v>1.8662496223665298E-3</v>
      </c>
    </row>
    <row r="33" spans="2:21">
      <c r="B33" s="76" t="s">
        <v>342</v>
      </c>
      <c r="C33" s="73">
        <v>1156603</v>
      </c>
      <c r="D33" s="86" t="s">
        <v>121</v>
      </c>
      <c r="E33" s="86" t="s">
        <v>28</v>
      </c>
      <c r="F33" s="73" t="s">
        <v>339</v>
      </c>
      <c r="G33" s="86" t="s">
        <v>321</v>
      </c>
      <c r="H33" s="73" t="s">
        <v>329</v>
      </c>
      <c r="I33" s="73" t="s">
        <v>132</v>
      </c>
      <c r="J33" s="73"/>
      <c r="K33" s="83">
        <v>3.3299999999999055</v>
      </c>
      <c r="L33" s="86" t="s">
        <v>134</v>
      </c>
      <c r="M33" s="87">
        <v>1.77E-2</v>
      </c>
      <c r="N33" s="87">
        <v>3.0099999999998097E-2</v>
      </c>
      <c r="O33" s="83">
        <v>5884220.4833430005</v>
      </c>
      <c r="P33" s="85">
        <v>107.4</v>
      </c>
      <c r="Q33" s="73"/>
      <c r="R33" s="83">
        <v>6319.6527275200015</v>
      </c>
      <c r="S33" s="84">
        <v>2.134374897551577E-3</v>
      </c>
      <c r="T33" s="84">
        <f t="shared" si="0"/>
        <v>8.850085247785024E-3</v>
      </c>
      <c r="U33" s="84">
        <f>R33/'סכום נכסי הקרן'!$C$42</f>
        <v>1.1019494378445556E-3</v>
      </c>
    </row>
    <row r="34" spans="2:21">
      <c r="B34" s="76" t="s">
        <v>343</v>
      </c>
      <c r="C34" s="73">
        <v>1156611</v>
      </c>
      <c r="D34" s="86" t="s">
        <v>121</v>
      </c>
      <c r="E34" s="86" t="s">
        <v>28</v>
      </c>
      <c r="F34" s="73" t="s">
        <v>339</v>
      </c>
      <c r="G34" s="86" t="s">
        <v>321</v>
      </c>
      <c r="H34" s="73" t="s">
        <v>329</v>
      </c>
      <c r="I34" s="73" t="s">
        <v>132</v>
      </c>
      <c r="J34" s="73"/>
      <c r="K34" s="83">
        <v>6.3300000000001235</v>
      </c>
      <c r="L34" s="86" t="s">
        <v>134</v>
      </c>
      <c r="M34" s="87">
        <v>2.4799999999999999E-2</v>
      </c>
      <c r="N34" s="87">
        <v>3.1400000000001191E-2</v>
      </c>
      <c r="O34" s="83">
        <v>11064125.438579001</v>
      </c>
      <c r="P34" s="85">
        <v>107.59</v>
      </c>
      <c r="Q34" s="73"/>
      <c r="R34" s="83">
        <v>11903.892649047002</v>
      </c>
      <c r="S34" s="84">
        <v>3.3583727492203651E-3</v>
      </c>
      <c r="T34" s="84">
        <f t="shared" si="0"/>
        <v>1.6670293332065694E-2</v>
      </c>
      <c r="U34" s="84">
        <f>R34/'סכום נכסי הקרן'!$C$42</f>
        <v>2.075665923169631E-3</v>
      </c>
    </row>
    <row r="35" spans="2:21">
      <c r="B35" s="76" t="s">
        <v>344</v>
      </c>
      <c r="C35" s="73">
        <v>1178672</v>
      </c>
      <c r="D35" s="86" t="s">
        <v>121</v>
      </c>
      <c r="E35" s="86" t="s">
        <v>28</v>
      </c>
      <c r="F35" s="73" t="s">
        <v>339</v>
      </c>
      <c r="G35" s="86" t="s">
        <v>321</v>
      </c>
      <c r="H35" s="73" t="s">
        <v>340</v>
      </c>
      <c r="I35" s="73" t="s">
        <v>318</v>
      </c>
      <c r="J35" s="73"/>
      <c r="K35" s="83">
        <v>7.6900000000003725</v>
      </c>
      <c r="L35" s="86" t="s">
        <v>134</v>
      </c>
      <c r="M35" s="87">
        <v>9.0000000000000011E-3</v>
      </c>
      <c r="N35" s="87">
        <v>3.2000000000000722E-2</v>
      </c>
      <c r="O35" s="83">
        <v>5913886.9388620006</v>
      </c>
      <c r="P35" s="85">
        <v>92.19</v>
      </c>
      <c r="Q35" s="73"/>
      <c r="R35" s="83">
        <v>5452.0125625130013</v>
      </c>
      <c r="S35" s="84">
        <v>3.1066922492283028E-3</v>
      </c>
      <c r="T35" s="84">
        <f t="shared" si="0"/>
        <v>7.6350359791320073E-3</v>
      </c>
      <c r="U35" s="84">
        <f>R35/'סכום נכסי הקרן'!$C$42</f>
        <v>9.5066017666136737E-4</v>
      </c>
    </row>
    <row r="36" spans="2:21">
      <c r="B36" s="76" t="s">
        <v>345</v>
      </c>
      <c r="C36" s="73">
        <v>1178680</v>
      </c>
      <c r="D36" s="86" t="s">
        <v>121</v>
      </c>
      <c r="E36" s="86" t="s">
        <v>28</v>
      </c>
      <c r="F36" s="73" t="s">
        <v>339</v>
      </c>
      <c r="G36" s="86" t="s">
        <v>321</v>
      </c>
      <c r="H36" s="73" t="s">
        <v>340</v>
      </c>
      <c r="I36" s="73" t="s">
        <v>318</v>
      </c>
      <c r="J36" s="73"/>
      <c r="K36" s="83">
        <v>11.179999999999641</v>
      </c>
      <c r="L36" s="86" t="s">
        <v>134</v>
      </c>
      <c r="M36" s="87">
        <v>1.6899999999999998E-2</v>
      </c>
      <c r="N36" s="87">
        <v>3.3199999999998474E-2</v>
      </c>
      <c r="O36" s="83">
        <v>7396162.865728002</v>
      </c>
      <c r="P36" s="85">
        <v>92.05</v>
      </c>
      <c r="Q36" s="73"/>
      <c r="R36" s="83">
        <v>6808.1675200470008</v>
      </c>
      <c r="S36" s="84">
        <v>2.7619161456986984E-3</v>
      </c>
      <c r="T36" s="84">
        <f t="shared" si="0"/>
        <v>9.5342047310979262E-3</v>
      </c>
      <c r="U36" s="84">
        <f>R36/'סכום נכסי הקרן'!$C$42</f>
        <v>1.1871311122520236E-3</v>
      </c>
    </row>
    <row r="37" spans="2:21">
      <c r="B37" s="76" t="s">
        <v>346</v>
      </c>
      <c r="C37" s="73">
        <v>1133149</v>
      </c>
      <c r="D37" s="86" t="s">
        <v>121</v>
      </c>
      <c r="E37" s="86" t="s">
        <v>28</v>
      </c>
      <c r="F37" s="73" t="s">
        <v>347</v>
      </c>
      <c r="G37" s="86" t="s">
        <v>321</v>
      </c>
      <c r="H37" s="73" t="s">
        <v>348</v>
      </c>
      <c r="I37" s="73" t="s">
        <v>132</v>
      </c>
      <c r="J37" s="73"/>
      <c r="K37" s="83">
        <v>2.519999999999841</v>
      </c>
      <c r="L37" s="86" t="s">
        <v>134</v>
      </c>
      <c r="M37" s="87">
        <v>3.2000000000000001E-2</v>
      </c>
      <c r="N37" s="87">
        <v>2.9899999999997678E-2</v>
      </c>
      <c r="O37" s="83">
        <v>3567619.6285920008</v>
      </c>
      <c r="P37" s="85">
        <v>112.5</v>
      </c>
      <c r="Q37" s="73"/>
      <c r="R37" s="83">
        <v>4013.5720808070005</v>
      </c>
      <c r="S37" s="84">
        <v>2.5431306400305214E-3</v>
      </c>
      <c r="T37" s="84">
        <f t="shared" si="0"/>
        <v>5.6206340118329636E-3</v>
      </c>
      <c r="U37" s="84">
        <f>R37/'סכום נכסי הקרן'!$C$42</f>
        <v>6.9984122370114516E-4</v>
      </c>
    </row>
    <row r="38" spans="2:21">
      <c r="B38" s="76" t="s">
        <v>349</v>
      </c>
      <c r="C38" s="73">
        <v>1158609</v>
      </c>
      <c r="D38" s="86" t="s">
        <v>121</v>
      </c>
      <c r="E38" s="86" t="s">
        <v>28</v>
      </c>
      <c r="F38" s="73" t="s">
        <v>347</v>
      </c>
      <c r="G38" s="86" t="s">
        <v>321</v>
      </c>
      <c r="H38" s="73" t="s">
        <v>348</v>
      </c>
      <c r="I38" s="73" t="s">
        <v>132</v>
      </c>
      <c r="J38" s="73"/>
      <c r="K38" s="83">
        <v>4.2899999999996732</v>
      </c>
      <c r="L38" s="86" t="s">
        <v>134</v>
      </c>
      <c r="M38" s="87">
        <v>1.1399999999999999E-2</v>
      </c>
      <c r="N38" s="87">
        <v>3.0999999999997484E-2</v>
      </c>
      <c r="O38" s="83">
        <v>3886842.2586080004</v>
      </c>
      <c r="P38" s="85">
        <v>100.96</v>
      </c>
      <c r="Q38" s="83">
        <v>48.592235697</v>
      </c>
      <c r="R38" s="83">
        <v>3972.7482416700004</v>
      </c>
      <c r="S38" s="84">
        <v>1.6448879482450784E-3</v>
      </c>
      <c r="T38" s="84">
        <f t="shared" si="0"/>
        <v>5.5634640260628599E-3</v>
      </c>
      <c r="U38" s="84">
        <f>R38/'סכום נכסי הקרן'!$C$42</f>
        <v>6.9272282518665468E-4</v>
      </c>
    </row>
    <row r="39" spans="2:21">
      <c r="B39" s="76" t="s">
        <v>350</v>
      </c>
      <c r="C39" s="73">
        <v>1172782</v>
      </c>
      <c r="D39" s="86" t="s">
        <v>121</v>
      </c>
      <c r="E39" s="86" t="s">
        <v>28</v>
      </c>
      <c r="F39" s="73" t="s">
        <v>347</v>
      </c>
      <c r="G39" s="86" t="s">
        <v>321</v>
      </c>
      <c r="H39" s="73" t="s">
        <v>348</v>
      </c>
      <c r="I39" s="73" t="s">
        <v>132</v>
      </c>
      <c r="J39" s="73"/>
      <c r="K39" s="83">
        <v>6.4999999999999067</v>
      </c>
      <c r="L39" s="86" t="s">
        <v>134</v>
      </c>
      <c r="M39" s="87">
        <v>9.1999999999999998E-3</v>
      </c>
      <c r="N39" s="87">
        <v>3.2899999999999791E-2</v>
      </c>
      <c r="O39" s="83">
        <v>5539084.3440450011</v>
      </c>
      <c r="P39" s="85">
        <v>96.51</v>
      </c>
      <c r="Q39" s="73"/>
      <c r="R39" s="83">
        <v>5345.7704520590005</v>
      </c>
      <c r="S39" s="84">
        <v>2.767449979837743E-3</v>
      </c>
      <c r="T39" s="84">
        <f t="shared" si="0"/>
        <v>7.4862537952110437E-3</v>
      </c>
      <c r="U39" s="84">
        <f>R39/'סכום נכסי הקרן'!$C$42</f>
        <v>9.3213488121587722E-4</v>
      </c>
    </row>
    <row r="40" spans="2:21">
      <c r="B40" s="76" t="s">
        <v>351</v>
      </c>
      <c r="C40" s="73">
        <v>1133487</v>
      </c>
      <c r="D40" s="86" t="s">
        <v>121</v>
      </c>
      <c r="E40" s="86" t="s">
        <v>28</v>
      </c>
      <c r="F40" s="73" t="s">
        <v>352</v>
      </c>
      <c r="G40" s="86" t="s">
        <v>321</v>
      </c>
      <c r="H40" s="73" t="s">
        <v>353</v>
      </c>
      <c r="I40" s="73" t="s">
        <v>318</v>
      </c>
      <c r="J40" s="73"/>
      <c r="K40" s="83">
        <v>2.6100000000002335</v>
      </c>
      <c r="L40" s="86" t="s">
        <v>134</v>
      </c>
      <c r="M40" s="87">
        <v>2.3399999999999997E-2</v>
      </c>
      <c r="N40" s="87">
        <v>3.1400000000002669E-2</v>
      </c>
      <c r="O40" s="83">
        <v>2714774.2317650006</v>
      </c>
      <c r="P40" s="85">
        <v>110.3</v>
      </c>
      <c r="Q40" s="73"/>
      <c r="R40" s="83">
        <v>2994.3957522300007</v>
      </c>
      <c r="S40" s="84">
        <v>1.0485794538082256E-3</v>
      </c>
      <c r="T40" s="84">
        <f t="shared" si="0"/>
        <v>4.193372455014696E-3</v>
      </c>
      <c r="U40" s="84">
        <f>R40/'סכום נכסי הקרן'!$C$42</f>
        <v>5.2212880329404637E-4</v>
      </c>
    </row>
    <row r="41" spans="2:21">
      <c r="B41" s="76" t="s">
        <v>354</v>
      </c>
      <c r="C41" s="73">
        <v>1160944</v>
      </c>
      <c r="D41" s="86" t="s">
        <v>121</v>
      </c>
      <c r="E41" s="86" t="s">
        <v>28</v>
      </c>
      <c r="F41" s="73" t="s">
        <v>352</v>
      </c>
      <c r="G41" s="86" t="s">
        <v>321</v>
      </c>
      <c r="H41" s="73" t="s">
        <v>353</v>
      </c>
      <c r="I41" s="73" t="s">
        <v>318</v>
      </c>
      <c r="J41" s="73"/>
      <c r="K41" s="83">
        <v>5.8900000000001906</v>
      </c>
      <c r="L41" s="86" t="s">
        <v>134</v>
      </c>
      <c r="M41" s="87">
        <v>6.5000000000000006E-3</v>
      </c>
      <c r="N41" s="87">
        <v>3.1800000000000883E-2</v>
      </c>
      <c r="O41" s="83">
        <v>7852057.6784610013</v>
      </c>
      <c r="P41" s="85">
        <v>95.32</v>
      </c>
      <c r="Q41" s="73"/>
      <c r="R41" s="83">
        <v>7484.581327013002</v>
      </c>
      <c r="S41" s="84">
        <v>3.6783108333141869E-3</v>
      </c>
      <c r="T41" s="84">
        <f t="shared" si="0"/>
        <v>1.0481459289621287E-2</v>
      </c>
      <c r="U41" s="84">
        <f>R41/'סכום נכסי הקרן'!$C$42</f>
        <v>1.3050764878089153E-3</v>
      </c>
    </row>
    <row r="42" spans="2:21">
      <c r="B42" s="76" t="s">
        <v>355</v>
      </c>
      <c r="C42" s="73">
        <v>1195999</v>
      </c>
      <c r="D42" s="86" t="s">
        <v>121</v>
      </c>
      <c r="E42" s="86" t="s">
        <v>28</v>
      </c>
      <c r="F42" s="73" t="s">
        <v>352</v>
      </c>
      <c r="G42" s="86" t="s">
        <v>321</v>
      </c>
      <c r="H42" s="73" t="s">
        <v>353</v>
      </c>
      <c r="I42" s="73" t="s">
        <v>318</v>
      </c>
      <c r="J42" s="73"/>
      <c r="K42" s="83">
        <v>8.7999999999912308</v>
      </c>
      <c r="L42" s="86" t="s">
        <v>134</v>
      </c>
      <c r="M42" s="87">
        <v>2.64E-2</v>
      </c>
      <c r="N42" s="87">
        <v>3.0299999999978081E-2</v>
      </c>
      <c r="O42" s="83">
        <v>343857.51179999998</v>
      </c>
      <c r="P42" s="85">
        <v>99.52</v>
      </c>
      <c r="Q42" s="73"/>
      <c r="R42" s="83">
        <v>342.20701232500005</v>
      </c>
      <c r="S42" s="84">
        <v>1.146191706E-3</v>
      </c>
      <c r="T42" s="84">
        <f t="shared" si="0"/>
        <v>4.7922905926107084E-4</v>
      </c>
      <c r="U42" s="84">
        <f>R42/'סכום נכסי הקרן'!$C$42</f>
        <v>5.9670181435108802E-5</v>
      </c>
    </row>
    <row r="43" spans="2:21">
      <c r="B43" s="76" t="s">
        <v>356</v>
      </c>
      <c r="C43" s="73">
        <v>1138924</v>
      </c>
      <c r="D43" s="86" t="s">
        <v>121</v>
      </c>
      <c r="E43" s="86" t="s">
        <v>28</v>
      </c>
      <c r="F43" s="73" t="s">
        <v>357</v>
      </c>
      <c r="G43" s="86" t="s">
        <v>321</v>
      </c>
      <c r="H43" s="73" t="s">
        <v>348</v>
      </c>
      <c r="I43" s="73" t="s">
        <v>132</v>
      </c>
      <c r="J43" s="73"/>
      <c r="K43" s="83">
        <v>2.2600000000006948</v>
      </c>
      <c r="L43" s="86" t="s">
        <v>134</v>
      </c>
      <c r="M43" s="87">
        <v>1.34E-2</v>
      </c>
      <c r="N43" s="87">
        <v>2.9600000000004779E-2</v>
      </c>
      <c r="O43" s="83">
        <v>843277.25222500006</v>
      </c>
      <c r="P43" s="85">
        <v>109.14</v>
      </c>
      <c r="Q43" s="73"/>
      <c r="R43" s="83">
        <v>920.35272593600018</v>
      </c>
      <c r="S43" s="84">
        <v>1.5815909761849769E-3</v>
      </c>
      <c r="T43" s="84">
        <f t="shared" si="0"/>
        <v>1.2888683023823872E-3</v>
      </c>
      <c r="U43" s="84">
        <f>R43/'סכום נכסי הקרן'!$C$42</f>
        <v>1.604806802986897E-4</v>
      </c>
    </row>
    <row r="44" spans="2:21">
      <c r="B44" s="76" t="s">
        <v>358</v>
      </c>
      <c r="C44" s="73">
        <v>1151117</v>
      </c>
      <c r="D44" s="86" t="s">
        <v>121</v>
      </c>
      <c r="E44" s="86" t="s">
        <v>28</v>
      </c>
      <c r="F44" s="73" t="s">
        <v>357</v>
      </c>
      <c r="G44" s="86" t="s">
        <v>321</v>
      </c>
      <c r="H44" s="73" t="s">
        <v>353</v>
      </c>
      <c r="I44" s="73" t="s">
        <v>318</v>
      </c>
      <c r="J44" s="73"/>
      <c r="K44" s="83">
        <v>3.5899999999994141</v>
      </c>
      <c r="L44" s="86" t="s">
        <v>134</v>
      </c>
      <c r="M44" s="87">
        <v>1.8200000000000001E-2</v>
      </c>
      <c r="N44" s="87">
        <v>2.9599999999996233E-2</v>
      </c>
      <c r="O44" s="83">
        <v>2267842.0629020003</v>
      </c>
      <c r="P44" s="85">
        <v>107.72</v>
      </c>
      <c r="Q44" s="73"/>
      <c r="R44" s="83">
        <v>2442.9194994770005</v>
      </c>
      <c r="S44" s="84">
        <v>4.2482795197348955E-3</v>
      </c>
      <c r="T44" s="84">
        <f t="shared" si="0"/>
        <v>3.4210813087402116E-3</v>
      </c>
      <c r="U44" s="84">
        <f>R44/'סכום נכסי הקרן'!$C$42</f>
        <v>4.2596862283674646E-4</v>
      </c>
    </row>
    <row r="45" spans="2:21">
      <c r="B45" s="76" t="s">
        <v>359</v>
      </c>
      <c r="C45" s="73">
        <v>1161512</v>
      </c>
      <c r="D45" s="86" t="s">
        <v>121</v>
      </c>
      <c r="E45" s="86" t="s">
        <v>28</v>
      </c>
      <c r="F45" s="73" t="s">
        <v>357</v>
      </c>
      <c r="G45" s="86" t="s">
        <v>321</v>
      </c>
      <c r="H45" s="73" t="s">
        <v>353</v>
      </c>
      <c r="I45" s="73" t="s">
        <v>318</v>
      </c>
      <c r="J45" s="73"/>
      <c r="K45" s="83">
        <v>2.0300000000000793</v>
      </c>
      <c r="L45" s="86" t="s">
        <v>134</v>
      </c>
      <c r="M45" s="87">
        <v>2E-3</v>
      </c>
      <c r="N45" s="87">
        <v>2.8900000000002379E-2</v>
      </c>
      <c r="O45" s="83">
        <v>1810662.232086</v>
      </c>
      <c r="P45" s="85">
        <v>104.5</v>
      </c>
      <c r="Q45" s="73"/>
      <c r="R45" s="83">
        <v>1892.1420885950006</v>
      </c>
      <c r="S45" s="84">
        <v>5.4868552487454545E-3</v>
      </c>
      <c r="T45" s="84">
        <f t="shared" si="0"/>
        <v>2.6497688254397455E-3</v>
      </c>
      <c r="U45" s="84">
        <f>R45/'סכום נכסי הקרן'!$C$42</f>
        <v>3.299302985066888E-4</v>
      </c>
    </row>
    <row r="46" spans="2:21">
      <c r="B46" s="76" t="s">
        <v>360</v>
      </c>
      <c r="C46" s="73">
        <v>7590128</v>
      </c>
      <c r="D46" s="86" t="s">
        <v>121</v>
      </c>
      <c r="E46" s="86" t="s">
        <v>28</v>
      </c>
      <c r="F46" s="73" t="s">
        <v>361</v>
      </c>
      <c r="G46" s="86" t="s">
        <v>321</v>
      </c>
      <c r="H46" s="73" t="s">
        <v>353</v>
      </c>
      <c r="I46" s="73" t="s">
        <v>318</v>
      </c>
      <c r="J46" s="73"/>
      <c r="K46" s="83">
        <v>1.4599999999999342</v>
      </c>
      <c r="L46" s="86" t="s">
        <v>134</v>
      </c>
      <c r="M46" s="87">
        <v>4.7500000000000001E-2</v>
      </c>
      <c r="N46" s="87">
        <v>3.2699999999988016E-2</v>
      </c>
      <c r="O46" s="83">
        <v>883364.79049500008</v>
      </c>
      <c r="P46" s="85">
        <v>137.97999999999999</v>
      </c>
      <c r="Q46" s="83"/>
      <c r="R46" s="83">
        <v>1218.8667389980003</v>
      </c>
      <c r="S46" s="84">
        <v>6.8441036670286381E-4</v>
      </c>
      <c r="T46" s="84">
        <f t="shared" si="0"/>
        <v>1.7069093842526967E-3</v>
      </c>
      <c r="U46" s="84">
        <f>R46/'סכום נכסי הקרן'!$C$42</f>
        <v>2.1253217158553466E-4</v>
      </c>
    </row>
    <row r="47" spans="2:21">
      <c r="B47" s="76" t="s">
        <v>362</v>
      </c>
      <c r="C47" s="73">
        <v>7590219</v>
      </c>
      <c r="D47" s="86" t="s">
        <v>121</v>
      </c>
      <c r="E47" s="86" t="s">
        <v>28</v>
      </c>
      <c r="F47" s="73" t="s">
        <v>361</v>
      </c>
      <c r="G47" s="86" t="s">
        <v>321</v>
      </c>
      <c r="H47" s="73" t="s">
        <v>353</v>
      </c>
      <c r="I47" s="73" t="s">
        <v>318</v>
      </c>
      <c r="J47" s="73"/>
      <c r="K47" s="83">
        <v>4.2800000000005207</v>
      </c>
      <c r="L47" s="86" t="s">
        <v>134</v>
      </c>
      <c r="M47" s="87">
        <v>5.0000000000000001E-3</v>
      </c>
      <c r="N47" s="87">
        <v>3.15000000000039E-2</v>
      </c>
      <c r="O47" s="83">
        <v>1938147.9466030002</v>
      </c>
      <c r="P47" s="85">
        <v>99.19</v>
      </c>
      <c r="Q47" s="73"/>
      <c r="R47" s="83">
        <v>1922.4488581750002</v>
      </c>
      <c r="S47" s="84">
        <v>1.0858781633095471E-3</v>
      </c>
      <c r="T47" s="84">
        <f t="shared" si="0"/>
        <v>2.692210634496749E-3</v>
      </c>
      <c r="U47" s="84">
        <f>R47/'סכום נכסי הקרן'!$C$42</f>
        <v>3.3521484959541146E-4</v>
      </c>
    </row>
    <row r="48" spans="2:21">
      <c r="B48" s="76" t="s">
        <v>363</v>
      </c>
      <c r="C48" s="73">
        <v>7590284</v>
      </c>
      <c r="D48" s="86" t="s">
        <v>121</v>
      </c>
      <c r="E48" s="86" t="s">
        <v>28</v>
      </c>
      <c r="F48" s="73" t="s">
        <v>361</v>
      </c>
      <c r="G48" s="86" t="s">
        <v>321</v>
      </c>
      <c r="H48" s="73" t="s">
        <v>353</v>
      </c>
      <c r="I48" s="73" t="s">
        <v>318</v>
      </c>
      <c r="J48" s="73"/>
      <c r="K48" s="83">
        <v>6.1000000000000574</v>
      </c>
      <c r="L48" s="86" t="s">
        <v>134</v>
      </c>
      <c r="M48" s="87">
        <v>5.8999999999999999E-3</v>
      </c>
      <c r="N48" s="87">
        <v>3.3700000000000771E-2</v>
      </c>
      <c r="O48" s="83">
        <v>5870515.5792940008</v>
      </c>
      <c r="P48" s="85">
        <v>91.47</v>
      </c>
      <c r="Q48" s="73"/>
      <c r="R48" s="83">
        <v>5369.7603058069999</v>
      </c>
      <c r="S48" s="84">
        <v>5.339769217882563E-3</v>
      </c>
      <c r="T48" s="84">
        <f t="shared" si="0"/>
        <v>7.5198493517876167E-3</v>
      </c>
      <c r="U48" s="84">
        <f>R48/'סכום נכסי הקרן'!$C$42</f>
        <v>9.363179600955857E-4</v>
      </c>
    </row>
    <row r="49" spans="2:21">
      <c r="B49" s="76" t="s">
        <v>364</v>
      </c>
      <c r="C49" s="73">
        <v>7670284</v>
      </c>
      <c r="D49" s="86" t="s">
        <v>121</v>
      </c>
      <c r="E49" s="86" t="s">
        <v>28</v>
      </c>
      <c r="F49" s="73" t="s">
        <v>365</v>
      </c>
      <c r="G49" s="86" t="s">
        <v>366</v>
      </c>
      <c r="H49" s="73" t="s">
        <v>348</v>
      </c>
      <c r="I49" s="73" t="s">
        <v>132</v>
      </c>
      <c r="J49" s="73"/>
      <c r="K49" s="83">
        <v>5.2799999999999683</v>
      </c>
      <c r="L49" s="86" t="s">
        <v>134</v>
      </c>
      <c r="M49" s="87">
        <v>4.4000000000000003E-3</v>
      </c>
      <c r="N49" s="87">
        <v>2.7400000000001465E-2</v>
      </c>
      <c r="O49" s="83">
        <v>1250189.9135990003</v>
      </c>
      <c r="P49" s="85">
        <v>98.69</v>
      </c>
      <c r="Q49" s="73"/>
      <c r="R49" s="83">
        <v>1233.8124826430001</v>
      </c>
      <c r="S49" s="84">
        <v>1.6519276065611577E-3</v>
      </c>
      <c r="T49" s="84">
        <f t="shared" si="0"/>
        <v>1.7278395066902465E-3</v>
      </c>
      <c r="U49" s="84">
        <f>R49/'סכום נכסי הקרן'!$C$42</f>
        <v>2.1513824101970739E-4</v>
      </c>
    </row>
    <row r="50" spans="2:21">
      <c r="B50" s="76" t="s">
        <v>367</v>
      </c>
      <c r="C50" s="73">
        <v>6130207</v>
      </c>
      <c r="D50" s="86" t="s">
        <v>121</v>
      </c>
      <c r="E50" s="86" t="s">
        <v>28</v>
      </c>
      <c r="F50" s="73" t="s">
        <v>368</v>
      </c>
      <c r="G50" s="86" t="s">
        <v>321</v>
      </c>
      <c r="H50" s="73" t="s">
        <v>348</v>
      </c>
      <c r="I50" s="73" t="s">
        <v>132</v>
      </c>
      <c r="J50" s="73"/>
      <c r="K50" s="83">
        <v>3.059999999999683</v>
      </c>
      <c r="L50" s="86" t="s">
        <v>134</v>
      </c>
      <c r="M50" s="87">
        <v>1.5800000000000002E-2</v>
      </c>
      <c r="N50" s="87">
        <v>2.9399999999995038E-2</v>
      </c>
      <c r="O50" s="83">
        <v>2264509.2934200005</v>
      </c>
      <c r="P50" s="85">
        <v>108.57</v>
      </c>
      <c r="Q50" s="73"/>
      <c r="R50" s="83">
        <v>2458.5777928130001</v>
      </c>
      <c r="S50" s="84">
        <v>4.8683219834105172E-3</v>
      </c>
      <c r="T50" s="84">
        <f t="shared" si="0"/>
        <v>3.4430092906774096E-3</v>
      </c>
      <c r="U50" s="84">
        <f>R50/'סכום נכסי הקרן'!$C$42</f>
        <v>4.2869893861249657E-4</v>
      </c>
    </row>
    <row r="51" spans="2:21">
      <c r="B51" s="76" t="s">
        <v>369</v>
      </c>
      <c r="C51" s="73">
        <v>6130280</v>
      </c>
      <c r="D51" s="86" t="s">
        <v>121</v>
      </c>
      <c r="E51" s="86" t="s">
        <v>28</v>
      </c>
      <c r="F51" s="73" t="s">
        <v>368</v>
      </c>
      <c r="G51" s="86" t="s">
        <v>321</v>
      </c>
      <c r="H51" s="73" t="s">
        <v>348</v>
      </c>
      <c r="I51" s="73" t="s">
        <v>132</v>
      </c>
      <c r="J51" s="73"/>
      <c r="K51" s="83">
        <v>5.4900000000008697</v>
      </c>
      <c r="L51" s="86" t="s">
        <v>134</v>
      </c>
      <c r="M51" s="87">
        <v>8.3999999999999995E-3</v>
      </c>
      <c r="N51" s="87">
        <v>3.010000000000802E-2</v>
      </c>
      <c r="O51" s="83">
        <v>1822481.7833390003</v>
      </c>
      <c r="P51" s="85">
        <v>98.55</v>
      </c>
      <c r="Q51" s="73"/>
      <c r="R51" s="83">
        <v>1796.055734456</v>
      </c>
      <c r="S51" s="84">
        <v>2.2201020627835308E-3</v>
      </c>
      <c r="T51" s="84">
        <f t="shared" si="0"/>
        <v>2.5152088326768638E-3</v>
      </c>
      <c r="U51" s="84">
        <f>R51/'סכום נכסי הקרן'!$C$42</f>
        <v>3.1317584877768356E-4</v>
      </c>
    </row>
    <row r="52" spans="2:21">
      <c r="B52" s="76" t="s">
        <v>370</v>
      </c>
      <c r="C52" s="73">
        <v>6040398</v>
      </c>
      <c r="D52" s="86" t="s">
        <v>121</v>
      </c>
      <c r="E52" s="86" t="s">
        <v>28</v>
      </c>
      <c r="F52" s="73" t="s">
        <v>308</v>
      </c>
      <c r="G52" s="86" t="s">
        <v>309</v>
      </c>
      <c r="H52" s="73" t="s">
        <v>353</v>
      </c>
      <c r="I52" s="73" t="s">
        <v>318</v>
      </c>
      <c r="J52" s="73"/>
      <c r="K52" s="83">
        <v>4.520000000000497</v>
      </c>
      <c r="L52" s="86" t="s">
        <v>134</v>
      </c>
      <c r="M52" s="87">
        <v>2.7799999999999998E-2</v>
      </c>
      <c r="N52" s="87">
        <v>3.3500000000000543E-2</v>
      </c>
      <c r="O52" s="83">
        <v>33.939475000000009</v>
      </c>
      <c r="P52" s="85">
        <v>5460000</v>
      </c>
      <c r="Q52" s="73"/>
      <c r="R52" s="83">
        <v>1853.0954652540001</v>
      </c>
      <c r="S52" s="84">
        <v>8.1156085604973723E-3</v>
      </c>
      <c r="T52" s="84">
        <f t="shared" si="0"/>
        <v>2.5950876649226207E-3</v>
      </c>
      <c r="U52" s="84">
        <f>R52/'סכום נכסי הקרן'!$C$42</f>
        <v>3.231217907459738E-4</v>
      </c>
    </row>
    <row r="53" spans="2:21">
      <c r="B53" s="76" t="s">
        <v>371</v>
      </c>
      <c r="C53" s="73">
        <v>6040430</v>
      </c>
      <c r="D53" s="86" t="s">
        <v>121</v>
      </c>
      <c r="E53" s="86" t="s">
        <v>28</v>
      </c>
      <c r="F53" s="73" t="s">
        <v>308</v>
      </c>
      <c r="G53" s="86" t="s">
        <v>309</v>
      </c>
      <c r="H53" s="73" t="s">
        <v>353</v>
      </c>
      <c r="I53" s="73" t="s">
        <v>318</v>
      </c>
      <c r="J53" s="73"/>
      <c r="K53" s="83">
        <v>1.4000000000001105</v>
      </c>
      <c r="L53" s="86" t="s">
        <v>134</v>
      </c>
      <c r="M53" s="87">
        <v>2.4199999999999999E-2</v>
      </c>
      <c r="N53" s="87">
        <v>3.5600000000001825E-2</v>
      </c>
      <c r="O53" s="83">
        <v>130.379695</v>
      </c>
      <c r="P53" s="85">
        <v>5556939</v>
      </c>
      <c r="Q53" s="73"/>
      <c r="R53" s="83">
        <v>7245.1202550530006</v>
      </c>
      <c r="S53" s="84">
        <v>4.5234602574332995E-3</v>
      </c>
      <c r="T53" s="84">
        <f t="shared" si="0"/>
        <v>1.0146116353585678E-2</v>
      </c>
      <c r="U53" s="84">
        <f>R53/'סכום נכסי הקרן'!$C$42</f>
        <v>1.2633219792925067E-3</v>
      </c>
    </row>
    <row r="54" spans="2:21">
      <c r="B54" s="76" t="s">
        <v>372</v>
      </c>
      <c r="C54" s="73">
        <v>6040471</v>
      </c>
      <c r="D54" s="86" t="s">
        <v>121</v>
      </c>
      <c r="E54" s="86" t="s">
        <v>28</v>
      </c>
      <c r="F54" s="73" t="s">
        <v>308</v>
      </c>
      <c r="G54" s="86" t="s">
        <v>309</v>
      </c>
      <c r="H54" s="73" t="s">
        <v>353</v>
      </c>
      <c r="I54" s="73" t="s">
        <v>318</v>
      </c>
      <c r="J54" s="73"/>
      <c r="K54" s="83">
        <v>1.0100000000002005</v>
      </c>
      <c r="L54" s="86" t="s">
        <v>134</v>
      </c>
      <c r="M54" s="87">
        <v>1.95E-2</v>
      </c>
      <c r="N54" s="87">
        <v>3.560000000000646E-2</v>
      </c>
      <c r="O54" s="83">
        <v>32.068795000000001</v>
      </c>
      <c r="P54" s="85">
        <v>5397000</v>
      </c>
      <c r="Q54" s="83">
        <v>63.577162482000013</v>
      </c>
      <c r="R54" s="83">
        <v>1794.3300417640005</v>
      </c>
      <c r="S54" s="84">
        <v>1.2921066521616503E-3</v>
      </c>
      <c r="T54" s="84">
        <f t="shared" si="0"/>
        <v>2.5127921607339312E-3</v>
      </c>
      <c r="U54" s="84">
        <f>R54/'סכום נכסי הקרן'!$C$42</f>
        <v>3.1287494203900148E-4</v>
      </c>
    </row>
    <row r="55" spans="2:21">
      <c r="B55" s="76" t="s">
        <v>373</v>
      </c>
      <c r="C55" s="73">
        <v>6040620</v>
      </c>
      <c r="D55" s="86" t="s">
        <v>121</v>
      </c>
      <c r="E55" s="86" t="s">
        <v>28</v>
      </c>
      <c r="F55" s="73" t="s">
        <v>308</v>
      </c>
      <c r="G55" s="86" t="s">
        <v>309</v>
      </c>
      <c r="H55" s="73" t="s">
        <v>348</v>
      </c>
      <c r="I55" s="73" t="s">
        <v>132</v>
      </c>
      <c r="J55" s="73"/>
      <c r="K55" s="83">
        <v>4.3400000000000807</v>
      </c>
      <c r="L55" s="86" t="s">
        <v>134</v>
      </c>
      <c r="M55" s="87">
        <v>1.4999999999999999E-2</v>
      </c>
      <c r="N55" s="87">
        <v>3.7999999999999631E-2</v>
      </c>
      <c r="O55" s="83">
        <v>110.23648400000002</v>
      </c>
      <c r="P55" s="85">
        <v>4910638</v>
      </c>
      <c r="Q55" s="73"/>
      <c r="R55" s="83">
        <v>5413.3146576340014</v>
      </c>
      <c r="S55" s="84">
        <v>3.9260803476031062E-3</v>
      </c>
      <c r="T55" s="84">
        <f t="shared" si="0"/>
        <v>7.5808431663531598E-3</v>
      </c>
      <c r="U55" s="84">
        <f>R55/'סכום נכסי הקרן'!$C$42</f>
        <v>9.439124744749039E-4</v>
      </c>
    </row>
    <row r="56" spans="2:21">
      <c r="B56" s="76" t="s">
        <v>374</v>
      </c>
      <c r="C56" s="73">
        <v>2260446</v>
      </c>
      <c r="D56" s="86" t="s">
        <v>121</v>
      </c>
      <c r="E56" s="86" t="s">
        <v>28</v>
      </c>
      <c r="F56" s="73" t="s">
        <v>375</v>
      </c>
      <c r="G56" s="86" t="s">
        <v>321</v>
      </c>
      <c r="H56" s="73" t="s">
        <v>348</v>
      </c>
      <c r="I56" s="73" t="s">
        <v>132</v>
      </c>
      <c r="J56" s="73"/>
      <c r="K56" s="83">
        <v>2.5999999999933103</v>
      </c>
      <c r="L56" s="86" t="s">
        <v>134</v>
      </c>
      <c r="M56" s="87">
        <v>3.7000000000000005E-2</v>
      </c>
      <c r="N56" s="87">
        <v>3.049999999993867E-2</v>
      </c>
      <c r="O56" s="83">
        <v>156849.88204300002</v>
      </c>
      <c r="P56" s="85">
        <v>114.36</v>
      </c>
      <c r="Q56" s="73"/>
      <c r="R56" s="83">
        <v>179.373531982</v>
      </c>
      <c r="S56" s="84">
        <v>4.1723056777294421E-4</v>
      </c>
      <c r="T56" s="84">
        <f t="shared" si="0"/>
        <v>2.5119593080234949E-4</v>
      </c>
      <c r="U56" s="84">
        <f>R56/'סכום נכסי הקרן'!$C$42</f>
        <v>3.1277124116489946E-5</v>
      </c>
    </row>
    <row r="57" spans="2:21">
      <c r="B57" s="76" t="s">
        <v>376</v>
      </c>
      <c r="C57" s="73">
        <v>2260495</v>
      </c>
      <c r="D57" s="86" t="s">
        <v>121</v>
      </c>
      <c r="E57" s="86" t="s">
        <v>28</v>
      </c>
      <c r="F57" s="73" t="s">
        <v>375</v>
      </c>
      <c r="G57" s="86" t="s">
        <v>321</v>
      </c>
      <c r="H57" s="73" t="s">
        <v>348</v>
      </c>
      <c r="I57" s="73" t="s">
        <v>132</v>
      </c>
      <c r="J57" s="73"/>
      <c r="K57" s="83">
        <v>4.0800000000015331</v>
      </c>
      <c r="L57" s="86" t="s">
        <v>134</v>
      </c>
      <c r="M57" s="87">
        <v>2.81E-2</v>
      </c>
      <c r="N57" s="87">
        <v>3.1200000000022998E-2</v>
      </c>
      <c r="O57" s="83">
        <v>604991.11480600014</v>
      </c>
      <c r="P57" s="85">
        <v>112.12</v>
      </c>
      <c r="Q57" s="73"/>
      <c r="R57" s="83">
        <v>678.31605961200012</v>
      </c>
      <c r="S57" s="84">
        <v>4.5318270378165182E-4</v>
      </c>
      <c r="T57" s="84">
        <f t="shared" si="0"/>
        <v>9.4991848624309224E-4</v>
      </c>
      <c r="U57" s="84">
        <f>R57/'סכום נכסי הקרן'!$C$42</f>
        <v>1.1827706881984076E-4</v>
      </c>
    </row>
    <row r="58" spans="2:21">
      <c r="B58" s="76" t="s">
        <v>377</v>
      </c>
      <c r="C58" s="73">
        <v>2260545</v>
      </c>
      <c r="D58" s="86" t="s">
        <v>121</v>
      </c>
      <c r="E58" s="86" t="s">
        <v>28</v>
      </c>
      <c r="F58" s="73" t="s">
        <v>375</v>
      </c>
      <c r="G58" s="86" t="s">
        <v>321</v>
      </c>
      <c r="H58" s="73" t="s">
        <v>353</v>
      </c>
      <c r="I58" s="73" t="s">
        <v>318</v>
      </c>
      <c r="J58" s="73"/>
      <c r="K58" s="83">
        <v>2.7199999999918991</v>
      </c>
      <c r="L58" s="86" t="s">
        <v>134</v>
      </c>
      <c r="M58" s="87">
        <v>2.4E-2</v>
      </c>
      <c r="N58" s="87">
        <v>2.9399999999964555E-2</v>
      </c>
      <c r="O58" s="83">
        <v>132223.71276500003</v>
      </c>
      <c r="P58" s="85">
        <v>110.4</v>
      </c>
      <c r="Q58" s="83">
        <v>12.038191081000001</v>
      </c>
      <c r="R58" s="83">
        <v>158.01316967400004</v>
      </c>
      <c r="S58" s="84">
        <v>2.4485121614113177E-4</v>
      </c>
      <c r="T58" s="84">
        <f t="shared" si="0"/>
        <v>2.2128273216626579E-4</v>
      </c>
      <c r="U58" s="84">
        <f>R58/'סכום נכסי הקרן'!$C$42</f>
        <v>2.7552546160654462E-5</v>
      </c>
    </row>
    <row r="59" spans="2:21">
      <c r="B59" s="76" t="s">
        <v>378</v>
      </c>
      <c r="C59" s="73">
        <v>2260552</v>
      </c>
      <c r="D59" s="86" t="s">
        <v>121</v>
      </c>
      <c r="E59" s="86" t="s">
        <v>28</v>
      </c>
      <c r="F59" s="73" t="s">
        <v>375</v>
      </c>
      <c r="G59" s="86" t="s">
        <v>321</v>
      </c>
      <c r="H59" s="73" t="s">
        <v>348</v>
      </c>
      <c r="I59" s="73" t="s">
        <v>132</v>
      </c>
      <c r="J59" s="73"/>
      <c r="K59" s="83">
        <v>3.8699999999991492</v>
      </c>
      <c r="L59" s="86" t="s">
        <v>134</v>
      </c>
      <c r="M59" s="87">
        <v>2.6000000000000002E-2</v>
      </c>
      <c r="N59" s="87">
        <v>2.929999999999542E-2</v>
      </c>
      <c r="O59" s="83">
        <v>2058801.9427520002</v>
      </c>
      <c r="P59" s="85">
        <v>111.25</v>
      </c>
      <c r="Q59" s="73"/>
      <c r="R59" s="83">
        <v>2290.4170867850003</v>
      </c>
      <c r="S59" s="84">
        <v>4.1995111509929668E-3</v>
      </c>
      <c r="T59" s="84">
        <f t="shared" si="0"/>
        <v>3.2075158786431159E-3</v>
      </c>
      <c r="U59" s="84">
        <f>R59/'סכום נכסי הקרן'!$C$42</f>
        <v>3.9937698003902027E-4</v>
      </c>
    </row>
    <row r="60" spans="2:21">
      <c r="B60" s="76" t="s">
        <v>379</v>
      </c>
      <c r="C60" s="73">
        <v>2260636</v>
      </c>
      <c r="D60" s="86" t="s">
        <v>121</v>
      </c>
      <c r="E60" s="86" t="s">
        <v>28</v>
      </c>
      <c r="F60" s="73" t="s">
        <v>375</v>
      </c>
      <c r="G60" s="86" t="s">
        <v>321</v>
      </c>
      <c r="H60" s="73" t="s">
        <v>348</v>
      </c>
      <c r="I60" s="73" t="s">
        <v>132</v>
      </c>
      <c r="J60" s="73"/>
      <c r="K60" s="83">
        <v>6.8200000000001673</v>
      </c>
      <c r="L60" s="86" t="s">
        <v>134</v>
      </c>
      <c r="M60" s="87">
        <v>3.4999999999999996E-3</v>
      </c>
      <c r="N60" s="87">
        <v>3.3000000000000494E-2</v>
      </c>
      <c r="O60" s="83">
        <v>10567672.460264001</v>
      </c>
      <c r="P60" s="85">
        <v>88.99</v>
      </c>
      <c r="Q60" s="83">
        <v>625.71366573600005</v>
      </c>
      <c r="R60" s="83">
        <v>10029.885388165003</v>
      </c>
      <c r="S60" s="84">
        <v>3.8195841230449726E-3</v>
      </c>
      <c r="T60" s="84">
        <f t="shared" si="0"/>
        <v>1.4045920644378117E-2</v>
      </c>
      <c r="U60" s="84">
        <f>R60/'סכום נכסי הקרן'!$C$42</f>
        <v>1.7488977704429988E-3</v>
      </c>
    </row>
    <row r="61" spans="2:21">
      <c r="B61" s="76" t="s">
        <v>380</v>
      </c>
      <c r="C61" s="73">
        <v>3230125</v>
      </c>
      <c r="D61" s="86" t="s">
        <v>121</v>
      </c>
      <c r="E61" s="86" t="s">
        <v>28</v>
      </c>
      <c r="F61" s="73" t="s">
        <v>381</v>
      </c>
      <c r="G61" s="86" t="s">
        <v>321</v>
      </c>
      <c r="H61" s="73" t="s">
        <v>353</v>
      </c>
      <c r="I61" s="73" t="s">
        <v>318</v>
      </c>
      <c r="J61" s="73"/>
      <c r="K61" s="85">
        <v>3.0000094189130064E-2</v>
      </c>
      <c r="L61" s="86" t="s">
        <v>134</v>
      </c>
      <c r="M61" s="87">
        <v>4.9000000000000002E-2</v>
      </c>
      <c r="N61" s="87">
        <v>5.0399729121291433E-2</v>
      </c>
      <c r="O61" s="83">
        <v>4.6754000000000004E-2</v>
      </c>
      <c r="P61" s="85">
        <v>117.36</v>
      </c>
      <c r="Q61" s="73"/>
      <c r="R61" s="83">
        <v>5.4637000000000006E-5</v>
      </c>
      <c r="S61" s="84">
        <v>3.5152681726541475E-10</v>
      </c>
      <c r="T61" s="84">
        <f t="shared" si="0"/>
        <v>7.6514031471628836E-11</v>
      </c>
      <c r="U61" s="84">
        <f>R61/'סכום נכסי הקרן'!$C$42</f>
        <v>9.526980995859228E-12</v>
      </c>
    </row>
    <row r="62" spans="2:21">
      <c r="B62" s="76" t="s">
        <v>382</v>
      </c>
      <c r="C62" s="73">
        <v>3230265</v>
      </c>
      <c r="D62" s="86" t="s">
        <v>121</v>
      </c>
      <c r="E62" s="86" t="s">
        <v>28</v>
      </c>
      <c r="F62" s="73" t="s">
        <v>381</v>
      </c>
      <c r="G62" s="86" t="s">
        <v>321</v>
      </c>
      <c r="H62" s="73" t="s">
        <v>353</v>
      </c>
      <c r="I62" s="73" t="s">
        <v>318</v>
      </c>
      <c r="J62" s="73"/>
      <c r="K62" s="83">
        <v>3.2700000000002269</v>
      </c>
      <c r="L62" s="86" t="s">
        <v>134</v>
      </c>
      <c r="M62" s="87">
        <v>2.35E-2</v>
      </c>
      <c r="N62" s="87">
        <v>2.8500000000003158E-2</v>
      </c>
      <c r="O62" s="83">
        <v>3761347.5277410005</v>
      </c>
      <c r="P62" s="85">
        <v>110.9</v>
      </c>
      <c r="Q62" s="83">
        <v>99.629392897000017</v>
      </c>
      <c r="R62" s="83">
        <v>4270.9638010890012</v>
      </c>
      <c r="S62" s="84">
        <v>4.0046315371817494E-3</v>
      </c>
      <c r="T62" s="84">
        <f t="shared" si="0"/>
        <v>5.9810871513939516E-3</v>
      </c>
      <c r="U62" s="84">
        <f>R62/'סכום נכסי הקרן'!$C$42</f>
        <v>7.4472227550886026E-4</v>
      </c>
    </row>
    <row r="63" spans="2:21">
      <c r="B63" s="76" t="s">
        <v>383</v>
      </c>
      <c r="C63" s="73">
        <v>3230190</v>
      </c>
      <c r="D63" s="86" t="s">
        <v>121</v>
      </c>
      <c r="E63" s="86" t="s">
        <v>28</v>
      </c>
      <c r="F63" s="73" t="s">
        <v>381</v>
      </c>
      <c r="G63" s="86" t="s">
        <v>321</v>
      </c>
      <c r="H63" s="73" t="s">
        <v>353</v>
      </c>
      <c r="I63" s="73" t="s">
        <v>318</v>
      </c>
      <c r="J63" s="73"/>
      <c r="K63" s="83">
        <v>1.7199999999997795</v>
      </c>
      <c r="L63" s="86" t="s">
        <v>134</v>
      </c>
      <c r="M63" s="87">
        <v>1.7600000000000001E-2</v>
      </c>
      <c r="N63" s="87">
        <v>2.9599999999993382E-2</v>
      </c>
      <c r="O63" s="83">
        <v>1629046.8102880002</v>
      </c>
      <c r="P63" s="85">
        <v>111.29</v>
      </c>
      <c r="Q63" s="73"/>
      <c r="R63" s="83">
        <v>1812.9662203950002</v>
      </c>
      <c r="S63" s="84">
        <v>1.2197196317472302E-3</v>
      </c>
      <c r="T63" s="84">
        <f t="shared" si="0"/>
        <v>2.5388903937680145E-3</v>
      </c>
      <c r="U63" s="84">
        <f>R63/'סכום נכסי הקרן'!$C$42</f>
        <v>3.1612450771158549E-4</v>
      </c>
    </row>
    <row r="64" spans="2:21">
      <c r="B64" s="76" t="s">
        <v>384</v>
      </c>
      <c r="C64" s="73">
        <v>3230232</v>
      </c>
      <c r="D64" s="86" t="s">
        <v>121</v>
      </c>
      <c r="E64" s="86" t="s">
        <v>28</v>
      </c>
      <c r="F64" s="73" t="s">
        <v>381</v>
      </c>
      <c r="G64" s="86" t="s">
        <v>321</v>
      </c>
      <c r="H64" s="73" t="s">
        <v>353</v>
      </c>
      <c r="I64" s="73" t="s">
        <v>318</v>
      </c>
      <c r="J64" s="73"/>
      <c r="K64" s="83">
        <v>2.4099999999997284</v>
      </c>
      <c r="L64" s="86" t="s">
        <v>134</v>
      </c>
      <c r="M64" s="87">
        <v>2.1499999999999998E-2</v>
      </c>
      <c r="N64" s="87">
        <v>2.9299999999996731E-2</v>
      </c>
      <c r="O64" s="83">
        <v>2561760.9079710003</v>
      </c>
      <c r="P64" s="85">
        <v>112.3</v>
      </c>
      <c r="Q64" s="73"/>
      <c r="R64" s="83">
        <v>2876.857619158</v>
      </c>
      <c r="S64" s="84">
        <v>2.0975802405677783E-3</v>
      </c>
      <c r="T64" s="84">
        <f t="shared" si="0"/>
        <v>4.0287712431438475E-3</v>
      </c>
      <c r="U64" s="84">
        <f>R64/'סכום נכסי הקרן'!$C$42</f>
        <v>5.0163383541393359E-4</v>
      </c>
    </row>
    <row r="65" spans="2:21">
      <c r="B65" s="76" t="s">
        <v>385</v>
      </c>
      <c r="C65" s="73">
        <v>3230273</v>
      </c>
      <c r="D65" s="86" t="s">
        <v>121</v>
      </c>
      <c r="E65" s="86" t="s">
        <v>28</v>
      </c>
      <c r="F65" s="73" t="s">
        <v>381</v>
      </c>
      <c r="G65" s="86" t="s">
        <v>321</v>
      </c>
      <c r="H65" s="73" t="s">
        <v>353</v>
      </c>
      <c r="I65" s="73" t="s">
        <v>318</v>
      </c>
      <c r="J65" s="73"/>
      <c r="K65" s="83">
        <v>4.2199999999999553</v>
      </c>
      <c r="L65" s="86" t="s">
        <v>134</v>
      </c>
      <c r="M65" s="87">
        <v>2.2499999999999999E-2</v>
      </c>
      <c r="N65" s="87">
        <v>3.0899999999999195E-2</v>
      </c>
      <c r="O65" s="83">
        <v>5370206.942737001</v>
      </c>
      <c r="P65" s="85">
        <v>109.55</v>
      </c>
      <c r="Q65" s="73"/>
      <c r="R65" s="83">
        <v>5883.0614755830011</v>
      </c>
      <c r="S65" s="84">
        <v>3.9719725831651844E-3</v>
      </c>
      <c r="T65" s="84">
        <f t="shared" si="0"/>
        <v>8.2386798486791899E-3</v>
      </c>
      <c r="U65" s="84">
        <f>R65/'סכום נכסי הקרן'!$C$42</f>
        <v>1.0258216021258632E-3</v>
      </c>
    </row>
    <row r="66" spans="2:21">
      <c r="B66" s="76" t="s">
        <v>386</v>
      </c>
      <c r="C66" s="73">
        <v>3230372</v>
      </c>
      <c r="D66" s="86" t="s">
        <v>121</v>
      </c>
      <c r="E66" s="86" t="s">
        <v>28</v>
      </c>
      <c r="F66" s="73" t="s">
        <v>381</v>
      </c>
      <c r="G66" s="86" t="s">
        <v>321</v>
      </c>
      <c r="H66" s="73" t="s">
        <v>353</v>
      </c>
      <c r="I66" s="73" t="s">
        <v>318</v>
      </c>
      <c r="J66" s="73"/>
      <c r="K66" s="83">
        <v>4.4299999999991391</v>
      </c>
      <c r="L66" s="86" t="s">
        <v>134</v>
      </c>
      <c r="M66" s="87">
        <v>6.5000000000000006E-3</v>
      </c>
      <c r="N66" s="87">
        <v>2.6799999999995258E-2</v>
      </c>
      <c r="O66" s="83">
        <v>1905844.9368390003</v>
      </c>
      <c r="P66" s="85">
        <v>101.81</v>
      </c>
      <c r="Q66" s="73"/>
      <c r="R66" s="83">
        <v>1940.3408425690004</v>
      </c>
      <c r="S66" s="84">
        <v>3.7843679480905304E-3</v>
      </c>
      <c r="T66" s="84">
        <f t="shared" si="0"/>
        <v>2.7172666927908064E-3</v>
      </c>
      <c r="U66" s="84">
        <f>R66/'סכום נכסי הקרן'!$C$42</f>
        <v>3.3833465110903499E-4</v>
      </c>
    </row>
    <row r="67" spans="2:21">
      <c r="B67" s="76" t="s">
        <v>387</v>
      </c>
      <c r="C67" s="73">
        <v>3230398</v>
      </c>
      <c r="D67" s="86" t="s">
        <v>121</v>
      </c>
      <c r="E67" s="86" t="s">
        <v>28</v>
      </c>
      <c r="F67" s="73" t="s">
        <v>381</v>
      </c>
      <c r="G67" s="86" t="s">
        <v>321</v>
      </c>
      <c r="H67" s="73" t="s">
        <v>353</v>
      </c>
      <c r="I67" s="73" t="s">
        <v>318</v>
      </c>
      <c r="J67" s="73"/>
      <c r="K67" s="83">
        <v>5.1700000000949888</v>
      </c>
      <c r="L67" s="86" t="s">
        <v>134</v>
      </c>
      <c r="M67" s="87">
        <v>1.43E-2</v>
      </c>
      <c r="N67" s="87">
        <v>3.0800000000559137E-2</v>
      </c>
      <c r="O67" s="83">
        <v>30634.787085000007</v>
      </c>
      <c r="P67" s="85">
        <v>102.75</v>
      </c>
      <c r="Q67" s="73"/>
      <c r="R67" s="83">
        <v>31.477243153000003</v>
      </c>
      <c r="S67" s="84">
        <v>7.6145324828494747E-5</v>
      </c>
      <c r="T67" s="84">
        <f t="shared" si="0"/>
        <v>4.4080948317966856E-5</v>
      </c>
      <c r="U67" s="84">
        <f>R67/'סכום נכסי הקרן'!$C$42</f>
        <v>5.4886450083399711E-6</v>
      </c>
    </row>
    <row r="68" spans="2:21">
      <c r="B68" s="76" t="s">
        <v>388</v>
      </c>
      <c r="C68" s="73">
        <v>3230422</v>
      </c>
      <c r="D68" s="86" t="s">
        <v>121</v>
      </c>
      <c r="E68" s="86" t="s">
        <v>28</v>
      </c>
      <c r="F68" s="73" t="s">
        <v>381</v>
      </c>
      <c r="G68" s="86" t="s">
        <v>321</v>
      </c>
      <c r="H68" s="73" t="s">
        <v>353</v>
      </c>
      <c r="I68" s="73" t="s">
        <v>318</v>
      </c>
      <c r="J68" s="73"/>
      <c r="K68" s="83">
        <v>5.9899999999997009</v>
      </c>
      <c r="L68" s="86" t="s">
        <v>134</v>
      </c>
      <c r="M68" s="87">
        <v>2.5000000000000001E-3</v>
      </c>
      <c r="N68" s="87">
        <v>3.1099999999998858E-2</v>
      </c>
      <c r="O68" s="83">
        <v>4473832.0018300004</v>
      </c>
      <c r="P68" s="85">
        <v>92.21</v>
      </c>
      <c r="Q68" s="73"/>
      <c r="R68" s="83">
        <v>4125.3204261770015</v>
      </c>
      <c r="S68" s="84">
        <v>3.4477296180690669E-3</v>
      </c>
      <c r="T68" s="84">
        <f t="shared" si="0"/>
        <v>5.7771271650906954E-3</v>
      </c>
      <c r="U68" s="84">
        <f>R68/'סכום נכסי הקרן'!$C$42</f>
        <v>7.193266340029317E-4</v>
      </c>
    </row>
    <row r="69" spans="2:21">
      <c r="B69" s="76" t="s">
        <v>389</v>
      </c>
      <c r="C69" s="73">
        <v>1194638</v>
      </c>
      <c r="D69" s="86" t="s">
        <v>121</v>
      </c>
      <c r="E69" s="86" t="s">
        <v>28</v>
      </c>
      <c r="F69" s="73" t="s">
        <v>381</v>
      </c>
      <c r="G69" s="86" t="s">
        <v>321</v>
      </c>
      <c r="H69" s="73" t="s">
        <v>353</v>
      </c>
      <c r="I69" s="73" t="s">
        <v>318</v>
      </c>
      <c r="J69" s="73"/>
      <c r="K69" s="83">
        <v>6.7300000000003832</v>
      </c>
      <c r="L69" s="86" t="s">
        <v>134</v>
      </c>
      <c r="M69" s="87">
        <v>3.61E-2</v>
      </c>
      <c r="N69" s="87">
        <v>3.350000000000377E-2</v>
      </c>
      <c r="O69" s="83">
        <v>2909255.5428380007</v>
      </c>
      <c r="P69" s="85">
        <v>104.99</v>
      </c>
      <c r="Q69" s="73"/>
      <c r="R69" s="83">
        <v>3054.4275173710002</v>
      </c>
      <c r="S69" s="84">
        <v>6.332273787120213E-3</v>
      </c>
      <c r="T69" s="84">
        <f t="shared" si="0"/>
        <v>4.2774413527817013E-3</v>
      </c>
      <c r="U69" s="84">
        <f>R69/'סכום נכסי הקרן'!$C$42</f>
        <v>5.325964623098449E-4</v>
      </c>
    </row>
    <row r="70" spans="2:21">
      <c r="B70" s="76" t="s">
        <v>390</v>
      </c>
      <c r="C70" s="73">
        <v>1199876</v>
      </c>
      <c r="D70" s="86" t="s">
        <v>121</v>
      </c>
      <c r="E70" s="86" t="s">
        <v>28</v>
      </c>
      <c r="F70" s="73" t="s">
        <v>323</v>
      </c>
      <c r="G70" s="86" t="s">
        <v>309</v>
      </c>
      <c r="H70" s="73" t="s">
        <v>348</v>
      </c>
      <c r="I70" s="73" t="s">
        <v>132</v>
      </c>
      <c r="J70" s="73"/>
      <c r="K70" s="85">
        <v>0.25</v>
      </c>
      <c r="L70" s="86" t="s">
        <v>134</v>
      </c>
      <c r="M70" s="87">
        <v>1.5900000000000001E-2</v>
      </c>
      <c r="N70" s="125">
        <v>6.3100000000000003E-2</v>
      </c>
      <c r="O70" s="83">
        <v>104.25698900000002</v>
      </c>
      <c r="P70" s="85">
        <v>5566402</v>
      </c>
      <c r="Q70" s="73"/>
      <c r="R70" s="83">
        <v>5803.3632600749997</v>
      </c>
      <c r="S70" s="84">
        <v>6.9643947227788928E-3</v>
      </c>
      <c r="T70" s="84">
        <f t="shared" si="0"/>
        <v>8.1270699182362325E-3</v>
      </c>
      <c r="U70" s="84">
        <f>R70/'סכום נכסי הקרן'!$C$42</f>
        <v>1.0119247303256433E-3</v>
      </c>
    </row>
    <row r="71" spans="2:21">
      <c r="B71" s="76" t="s">
        <v>391</v>
      </c>
      <c r="C71" s="73">
        <v>1199884</v>
      </c>
      <c r="D71" s="86" t="s">
        <v>121</v>
      </c>
      <c r="E71" s="86" t="s">
        <v>28</v>
      </c>
      <c r="F71" s="73" t="s">
        <v>323</v>
      </c>
      <c r="G71" s="86" t="s">
        <v>309</v>
      </c>
      <c r="H71" s="73" t="s">
        <v>348</v>
      </c>
      <c r="I71" s="73" t="s">
        <v>132</v>
      </c>
      <c r="J71" s="73"/>
      <c r="K71" s="85">
        <v>1.49</v>
      </c>
      <c r="L71" s="86" t="s">
        <v>134</v>
      </c>
      <c r="M71" s="87">
        <v>2.0199999999999999E-2</v>
      </c>
      <c r="N71" s="125">
        <v>3.3799999999999997E-2</v>
      </c>
      <c r="O71" s="83">
        <v>76.43062900000001</v>
      </c>
      <c r="P71" s="126">
        <v>5510000</v>
      </c>
      <c r="Q71" s="73"/>
      <c r="R71" s="83">
        <v>4211.3273650800011</v>
      </c>
      <c r="S71" s="84">
        <v>3.6317713946305541E-3</v>
      </c>
      <c r="T71" s="84">
        <f t="shared" si="0"/>
        <v>5.8975718752688269E-3</v>
      </c>
      <c r="U71" s="84">
        <f>R71/'סכום נכסי הקרן'!$C$42</f>
        <v>7.343235495078259E-4</v>
      </c>
    </row>
    <row r="72" spans="2:21">
      <c r="B72" s="76" t="s">
        <v>392</v>
      </c>
      <c r="C72" s="73">
        <v>1199892</v>
      </c>
      <c r="D72" s="86" t="s">
        <v>121</v>
      </c>
      <c r="E72" s="86" t="s">
        <v>28</v>
      </c>
      <c r="F72" s="73" t="s">
        <v>323</v>
      </c>
      <c r="G72" s="86" t="s">
        <v>309</v>
      </c>
      <c r="H72" s="73" t="s">
        <v>348</v>
      </c>
      <c r="I72" s="73" t="s">
        <v>132</v>
      </c>
      <c r="J72" s="73"/>
      <c r="K72" s="85">
        <v>2.56</v>
      </c>
      <c r="L72" s="86" t="s">
        <v>134</v>
      </c>
      <c r="M72" s="87">
        <v>2.5899999999999999E-2</v>
      </c>
      <c r="N72" s="125">
        <v>3.6600000000000001E-2</v>
      </c>
      <c r="O72" s="83">
        <v>168.86225000000002</v>
      </c>
      <c r="P72" s="85">
        <v>5459551</v>
      </c>
      <c r="Q72" s="73"/>
      <c r="R72" s="83">
        <v>9219.1201447469994</v>
      </c>
      <c r="S72" s="84">
        <v>7.9942361406997123E-3</v>
      </c>
      <c r="T72" s="84">
        <f t="shared" si="0"/>
        <v>1.2910519408018361E-2</v>
      </c>
      <c r="U72" s="84">
        <f>R72/'סכום נכסי הקרן'!$C$42</f>
        <v>1.6075257136656043E-3</v>
      </c>
    </row>
    <row r="73" spans="2:21">
      <c r="B73" s="76" t="s">
        <v>393</v>
      </c>
      <c r="C73" s="73">
        <v>6620462</v>
      </c>
      <c r="D73" s="86" t="s">
        <v>121</v>
      </c>
      <c r="E73" s="86" t="s">
        <v>28</v>
      </c>
      <c r="F73" s="73" t="s">
        <v>323</v>
      </c>
      <c r="G73" s="86" t="s">
        <v>309</v>
      </c>
      <c r="H73" s="73" t="s">
        <v>348</v>
      </c>
      <c r="I73" s="73" t="s">
        <v>132</v>
      </c>
      <c r="J73" s="73"/>
      <c r="K73" s="83">
        <v>2.8000000000003213</v>
      </c>
      <c r="L73" s="86" t="s">
        <v>134</v>
      </c>
      <c r="M73" s="87">
        <v>2.9700000000000001E-2</v>
      </c>
      <c r="N73" s="87">
        <v>2.9100000000003057E-2</v>
      </c>
      <c r="O73" s="83">
        <v>66.743179999999995</v>
      </c>
      <c r="P73" s="85">
        <v>5593655</v>
      </c>
      <c r="Q73" s="73"/>
      <c r="R73" s="83">
        <v>3733.3832528460002</v>
      </c>
      <c r="S73" s="84">
        <v>4.7673699999999999E-3</v>
      </c>
      <c r="T73" s="84">
        <f t="shared" si="0"/>
        <v>5.2282556455133123E-3</v>
      </c>
      <c r="U73" s="84">
        <f>R73/'סכום נכסי הקרן'!$C$42</f>
        <v>6.5098507055883273E-4</v>
      </c>
    </row>
    <row r="74" spans="2:21">
      <c r="B74" s="76" t="s">
        <v>394</v>
      </c>
      <c r="C74" s="73">
        <v>6620553</v>
      </c>
      <c r="D74" s="86" t="s">
        <v>121</v>
      </c>
      <c r="E74" s="86" t="s">
        <v>28</v>
      </c>
      <c r="F74" s="73" t="s">
        <v>323</v>
      </c>
      <c r="G74" s="86" t="s">
        <v>309</v>
      </c>
      <c r="H74" s="73" t="s">
        <v>348</v>
      </c>
      <c r="I74" s="73" t="s">
        <v>132</v>
      </c>
      <c r="J74" s="73"/>
      <c r="K74" s="83">
        <v>4.3699999999988908</v>
      </c>
      <c r="L74" s="86" t="s">
        <v>134</v>
      </c>
      <c r="M74" s="87">
        <v>8.3999999999999995E-3</v>
      </c>
      <c r="N74" s="87">
        <v>3.449999999999024E-2</v>
      </c>
      <c r="O74" s="83">
        <v>43.192659000000006</v>
      </c>
      <c r="P74" s="85">
        <v>4859428</v>
      </c>
      <c r="Q74" s="73"/>
      <c r="R74" s="83">
        <v>2098.9161184089999</v>
      </c>
      <c r="S74" s="84">
        <v>5.4309894379479451E-3</v>
      </c>
      <c r="T74" s="84">
        <f t="shared" si="0"/>
        <v>2.9393366023071402E-3</v>
      </c>
      <c r="U74" s="84">
        <f>R74/'סכום נכסי הקרן'!$C$42</f>
        <v>3.6598521097397656E-4</v>
      </c>
    </row>
    <row r="75" spans="2:21">
      <c r="B75" s="76" t="s">
        <v>395</v>
      </c>
      <c r="C75" s="73">
        <v>1191329</v>
      </c>
      <c r="D75" s="86" t="s">
        <v>121</v>
      </c>
      <c r="E75" s="86" t="s">
        <v>28</v>
      </c>
      <c r="F75" s="73" t="s">
        <v>323</v>
      </c>
      <c r="G75" s="86" t="s">
        <v>309</v>
      </c>
      <c r="H75" s="73" t="s">
        <v>348</v>
      </c>
      <c r="I75" s="73" t="s">
        <v>132</v>
      </c>
      <c r="J75" s="73"/>
      <c r="K75" s="83">
        <v>4.729999999999599</v>
      </c>
      <c r="L75" s="86" t="s">
        <v>134</v>
      </c>
      <c r="M75" s="87">
        <v>3.0899999999999997E-2</v>
      </c>
      <c r="N75" s="87">
        <v>3.5199999999997449E-2</v>
      </c>
      <c r="O75" s="83">
        <v>102.75376500000002</v>
      </c>
      <c r="P75" s="85">
        <v>5195474</v>
      </c>
      <c r="Q75" s="73"/>
      <c r="R75" s="83">
        <v>5338.5448596180004</v>
      </c>
      <c r="S75" s="84">
        <v>5.4080928947368425E-3</v>
      </c>
      <c r="T75" s="84">
        <f t="shared" si="0"/>
        <v>7.4761350257428845E-3</v>
      </c>
      <c r="U75" s="84">
        <f>R75/'סכום נכסי הקרן'!$C$42</f>
        <v>9.3087496427553945E-4</v>
      </c>
    </row>
    <row r="76" spans="2:21">
      <c r="B76" s="76" t="s">
        <v>396</v>
      </c>
      <c r="C76" s="73">
        <v>1157569</v>
      </c>
      <c r="D76" s="86" t="s">
        <v>121</v>
      </c>
      <c r="E76" s="86" t="s">
        <v>28</v>
      </c>
      <c r="F76" s="73" t="s">
        <v>397</v>
      </c>
      <c r="G76" s="86" t="s">
        <v>321</v>
      </c>
      <c r="H76" s="73" t="s">
        <v>353</v>
      </c>
      <c r="I76" s="73" t="s">
        <v>318</v>
      </c>
      <c r="J76" s="73"/>
      <c r="K76" s="83">
        <v>2.9700000000006197</v>
      </c>
      <c r="L76" s="86" t="s">
        <v>134</v>
      </c>
      <c r="M76" s="87">
        <v>1.4199999999999999E-2</v>
      </c>
      <c r="N76" s="87">
        <v>2.9600000000006368E-2</v>
      </c>
      <c r="O76" s="83">
        <v>1643667.7898910001</v>
      </c>
      <c r="P76" s="85">
        <v>107.02</v>
      </c>
      <c r="Q76" s="73"/>
      <c r="R76" s="83">
        <v>1759.0532711030003</v>
      </c>
      <c r="S76" s="84">
        <v>1.7071765554091327E-3</v>
      </c>
      <c r="T76" s="84">
        <f t="shared" ref="T76:T139" si="1">IFERROR(R76/$R$11,0)</f>
        <v>2.4633903278995293E-3</v>
      </c>
      <c r="U76" s="84">
        <f>R76/'סכום נכסי הקרן'!$C$42</f>
        <v>3.0672377847433589E-4</v>
      </c>
    </row>
    <row r="77" spans="2:21">
      <c r="B77" s="76" t="s">
        <v>398</v>
      </c>
      <c r="C77" s="73">
        <v>1129899</v>
      </c>
      <c r="D77" s="86" t="s">
        <v>121</v>
      </c>
      <c r="E77" s="86" t="s">
        <v>28</v>
      </c>
      <c r="F77" s="73" t="s">
        <v>399</v>
      </c>
      <c r="G77" s="86" t="s">
        <v>321</v>
      </c>
      <c r="H77" s="73" t="s">
        <v>353</v>
      </c>
      <c r="I77" s="73" t="s">
        <v>318</v>
      </c>
      <c r="J77" s="73"/>
      <c r="K77" s="83">
        <v>0.97000000003267917</v>
      </c>
      <c r="L77" s="86" t="s">
        <v>134</v>
      </c>
      <c r="M77" s="87">
        <v>0.04</v>
      </c>
      <c r="N77" s="87">
        <v>3.0100000000669147E-2</v>
      </c>
      <c r="O77" s="83">
        <v>22899.141255000002</v>
      </c>
      <c r="P77" s="85">
        <v>112.25</v>
      </c>
      <c r="Q77" s="73"/>
      <c r="R77" s="83">
        <v>25.704286528000004</v>
      </c>
      <c r="S77" s="84">
        <v>2.8127851819720388E-4</v>
      </c>
      <c r="T77" s="84">
        <f t="shared" si="1"/>
        <v>3.5996460061115308E-5</v>
      </c>
      <c r="U77" s="84">
        <f>R77/'סכום נכסי הקרן'!$C$42</f>
        <v>4.4820222425165432E-6</v>
      </c>
    </row>
    <row r="78" spans="2:21">
      <c r="B78" s="76" t="s">
        <v>400</v>
      </c>
      <c r="C78" s="73">
        <v>1136753</v>
      </c>
      <c r="D78" s="86" t="s">
        <v>121</v>
      </c>
      <c r="E78" s="86" t="s">
        <v>28</v>
      </c>
      <c r="F78" s="73" t="s">
        <v>399</v>
      </c>
      <c r="G78" s="86" t="s">
        <v>321</v>
      </c>
      <c r="H78" s="73" t="s">
        <v>353</v>
      </c>
      <c r="I78" s="73" t="s">
        <v>318</v>
      </c>
      <c r="J78" s="73"/>
      <c r="K78" s="83">
        <v>2.9200000000004054</v>
      </c>
      <c r="L78" s="86" t="s">
        <v>134</v>
      </c>
      <c r="M78" s="87">
        <v>0.04</v>
      </c>
      <c r="N78" s="87">
        <v>2.8800000000002844E-2</v>
      </c>
      <c r="O78" s="83">
        <v>4003101.3037130004</v>
      </c>
      <c r="P78" s="85">
        <v>115.78</v>
      </c>
      <c r="Q78" s="73"/>
      <c r="R78" s="83">
        <v>4634.7909085610008</v>
      </c>
      <c r="S78" s="84">
        <v>4.4204746421378435E-3</v>
      </c>
      <c r="T78" s="84">
        <f t="shared" si="1"/>
        <v>6.4905931409494589E-3</v>
      </c>
      <c r="U78" s="84">
        <f>R78/'סכום נכסי הקרן'!$C$42</f>
        <v>8.0816232416936829E-4</v>
      </c>
    </row>
    <row r="79" spans="2:21">
      <c r="B79" s="76" t="s">
        <v>401</v>
      </c>
      <c r="C79" s="73">
        <v>1138544</v>
      </c>
      <c r="D79" s="86" t="s">
        <v>121</v>
      </c>
      <c r="E79" s="86" t="s">
        <v>28</v>
      </c>
      <c r="F79" s="73" t="s">
        <v>399</v>
      </c>
      <c r="G79" s="86" t="s">
        <v>321</v>
      </c>
      <c r="H79" s="73" t="s">
        <v>353</v>
      </c>
      <c r="I79" s="73" t="s">
        <v>318</v>
      </c>
      <c r="J79" s="73"/>
      <c r="K79" s="83">
        <v>4.270000000000084</v>
      </c>
      <c r="L79" s="86" t="s">
        <v>134</v>
      </c>
      <c r="M79" s="87">
        <v>3.5000000000000003E-2</v>
      </c>
      <c r="N79" s="87">
        <v>3.1199999999998052E-2</v>
      </c>
      <c r="O79" s="83">
        <v>1247500.3213020002</v>
      </c>
      <c r="P79" s="85">
        <v>115.14</v>
      </c>
      <c r="Q79" s="73"/>
      <c r="R79" s="83">
        <v>1436.3719330440003</v>
      </c>
      <c r="S79" s="84">
        <v>1.4150217957163247E-3</v>
      </c>
      <c r="T79" s="84">
        <f t="shared" si="1"/>
        <v>2.011505157492047E-3</v>
      </c>
      <c r="U79" s="84">
        <f>R79/'סכום נכסי הקרן'!$C$42</f>
        <v>2.504582628822185E-4</v>
      </c>
    </row>
    <row r="80" spans="2:21">
      <c r="B80" s="76" t="s">
        <v>402</v>
      </c>
      <c r="C80" s="73">
        <v>1171271</v>
      </c>
      <c r="D80" s="86" t="s">
        <v>121</v>
      </c>
      <c r="E80" s="86" t="s">
        <v>28</v>
      </c>
      <c r="F80" s="73" t="s">
        <v>399</v>
      </c>
      <c r="G80" s="86" t="s">
        <v>321</v>
      </c>
      <c r="H80" s="73" t="s">
        <v>353</v>
      </c>
      <c r="I80" s="73" t="s">
        <v>318</v>
      </c>
      <c r="J80" s="73"/>
      <c r="K80" s="83">
        <v>6.8199999999990286</v>
      </c>
      <c r="L80" s="86" t="s">
        <v>134</v>
      </c>
      <c r="M80" s="87">
        <v>2.5000000000000001E-2</v>
      </c>
      <c r="N80" s="87">
        <v>3.1799999999996824E-2</v>
      </c>
      <c r="O80" s="83">
        <v>2180030.8441970004</v>
      </c>
      <c r="P80" s="85">
        <v>106.56</v>
      </c>
      <c r="Q80" s="73"/>
      <c r="R80" s="83">
        <v>2323.0407628429998</v>
      </c>
      <c r="S80" s="84">
        <v>3.6793550127185493E-3</v>
      </c>
      <c r="T80" s="84">
        <f t="shared" si="1"/>
        <v>3.2532022995048395E-3</v>
      </c>
      <c r="U80" s="84">
        <f>R80/'סכום נכסי הקרן'!$C$42</f>
        <v>4.0506552702768416E-4</v>
      </c>
    </row>
    <row r="81" spans="2:21">
      <c r="B81" s="76" t="s">
        <v>403</v>
      </c>
      <c r="C81" s="73">
        <v>1410307</v>
      </c>
      <c r="D81" s="86" t="s">
        <v>121</v>
      </c>
      <c r="E81" s="86" t="s">
        <v>28</v>
      </c>
      <c r="F81" s="73" t="s">
        <v>404</v>
      </c>
      <c r="G81" s="86" t="s">
        <v>130</v>
      </c>
      <c r="H81" s="73" t="s">
        <v>353</v>
      </c>
      <c r="I81" s="73" t="s">
        <v>318</v>
      </c>
      <c r="J81" s="73"/>
      <c r="K81" s="83">
        <v>1.4499999999999644</v>
      </c>
      <c r="L81" s="86" t="s">
        <v>134</v>
      </c>
      <c r="M81" s="87">
        <v>1.8000000000000002E-2</v>
      </c>
      <c r="N81" s="87">
        <v>3.2900000000005619E-2</v>
      </c>
      <c r="O81" s="83">
        <v>1282946.4749560002</v>
      </c>
      <c r="P81" s="85">
        <v>109.59</v>
      </c>
      <c r="Q81" s="73"/>
      <c r="R81" s="83">
        <v>1405.9810488490002</v>
      </c>
      <c r="S81" s="84">
        <v>1.4359325656188515E-3</v>
      </c>
      <c r="T81" s="84">
        <f t="shared" si="1"/>
        <v>1.9689455537483043E-3</v>
      </c>
      <c r="U81" s="84">
        <f>R81/'סכום נכסי הקרן'!$C$42</f>
        <v>2.4515904483999207E-4</v>
      </c>
    </row>
    <row r="82" spans="2:21">
      <c r="B82" s="76" t="s">
        <v>405</v>
      </c>
      <c r="C82" s="73">
        <v>1192749</v>
      </c>
      <c r="D82" s="86" t="s">
        <v>121</v>
      </c>
      <c r="E82" s="86" t="s">
        <v>28</v>
      </c>
      <c r="F82" s="73" t="s">
        <v>404</v>
      </c>
      <c r="G82" s="86" t="s">
        <v>130</v>
      </c>
      <c r="H82" s="73" t="s">
        <v>353</v>
      </c>
      <c r="I82" s="73" t="s">
        <v>318</v>
      </c>
      <c r="J82" s="73"/>
      <c r="K82" s="83">
        <v>3.9399999999998592</v>
      </c>
      <c r="L82" s="86" t="s">
        <v>134</v>
      </c>
      <c r="M82" s="87">
        <v>2.2000000000000002E-2</v>
      </c>
      <c r="N82" s="87">
        <v>3.0799999999995168E-2</v>
      </c>
      <c r="O82" s="83">
        <v>996688.69343100011</v>
      </c>
      <c r="P82" s="85">
        <v>99.64</v>
      </c>
      <c r="Q82" s="73"/>
      <c r="R82" s="83">
        <v>993.10059928100009</v>
      </c>
      <c r="S82" s="84">
        <v>3.6418266634575458E-3</v>
      </c>
      <c r="T82" s="84">
        <f t="shared" si="1"/>
        <v>1.3907449257440907E-3</v>
      </c>
      <c r="U82" s="84">
        <f>R82/'סכום נכסי הקרן'!$C$42</f>
        <v>1.731656301833281E-4</v>
      </c>
    </row>
    <row r="83" spans="2:21">
      <c r="B83" s="76" t="s">
        <v>406</v>
      </c>
      <c r="C83" s="73">
        <v>1110915</v>
      </c>
      <c r="D83" s="86" t="s">
        <v>121</v>
      </c>
      <c r="E83" s="86" t="s">
        <v>28</v>
      </c>
      <c r="F83" s="73" t="s">
        <v>407</v>
      </c>
      <c r="G83" s="86" t="s">
        <v>408</v>
      </c>
      <c r="H83" s="73" t="s">
        <v>409</v>
      </c>
      <c r="I83" s="73" t="s">
        <v>318</v>
      </c>
      <c r="J83" s="73"/>
      <c r="K83" s="83">
        <v>5.6299999999998489</v>
      </c>
      <c r="L83" s="86" t="s">
        <v>134</v>
      </c>
      <c r="M83" s="87">
        <v>5.1500000000000004E-2</v>
      </c>
      <c r="N83" s="87">
        <v>3.2599999999999019E-2</v>
      </c>
      <c r="O83" s="83">
        <v>6508744.282486001</v>
      </c>
      <c r="P83" s="85">
        <v>151.19999999999999</v>
      </c>
      <c r="Q83" s="73"/>
      <c r="R83" s="83">
        <v>9841.2210781960021</v>
      </c>
      <c r="S83" s="84">
        <v>2.0812196109409554E-3</v>
      </c>
      <c r="T83" s="84">
        <f t="shared" si="1"/>
        <v>1.3781713844031441E-2</v>
      </c>
      <c r="U83" s="84">
        <f>R83/'סכום נכסי הקרן'!$C$42</f>
        <v>1.7160006257302296E-3</v>
      </c>
    </row>
    <row r="84" spans="2:21">
      <c r="B84" s="76" t="s">
        <v>410</v>
      </c>
      <c r="C84" s="73">
        <v>2300184</v>
      </c>
      <c r="D84" s="86" t="s">
        <v>121</v>
      </c>
      <c r="E84" s="86" t="s">
        <v>28</v>
      </c>
      <c r="F84" s="73" t="s">
        <v>411</v>
      </c>
      <c r="G84" s="86" t="s">
        <v>158</v>
      </c>
      <c r="H84" s="73" t="s">
        <v>412</v>
      </c>
      <c r="I84" s="73" t="s">
        <v>132</v>
      </c>
      <c r="J84" s="73"/>
      <c r="K84" s="83">
        <v>1.1500000000000001</v>
      </c>
      <c r="L84" s="86" t="s">
        <v>134</v>
      </c>
      <c r="M84" s="87">
        <v>2.2000000000000002E-2</v>
      </c>
      <c r="N84" s="87">
        <v>2.7500000000073143E-2</v>
      </c>
      <c r="O84" s="83">
        <v>122475.58172600003</v>
      </c>
      <c r="P84" s="85">
        <v>111.64</v>
      </c>
      <c r="Q84" s="73"/>
      <c r="R84" s="83">
        <v>136.73174807999999</v>
      </c>
      <c r="S84" s="84">
        <v>1.5434555845881499E-4</v>
      </c>
      <c r="T84" s="84">
        <f t="shared" si="1"/>
        <v>1.9148008265029088E-4</v>
      </c>
      <c r="U84" s="84">
        <f>R84/'סכום נכסי הקרן'!$C$42</f>
        <v>2.3841732992089081E-5</v>
      </c>
    </row>
    <row r="85" spans="2:21">
      <c r="B85" s="76" t="s">
        <v>413</v>
      </c>
      <c r="C85" s="73">
        <v>2300242</v>
      </c>
      <c r="D85" s="86" t="s">
        <v>121</v>
      </c>
      <c r="E85" s="86" t="s">
        <v>28</v>
      </c>
      <c r="F85" s="73" t="s">
        <v>411</v>
      </c>
      <c r="G85" s="86" t="s">
        <v>158</v>
      </c>
      <c r="H85" s="73" t="s">
        <v>412</v>
      </c>
      <c r="I85" s="73" t="s">
        <v>132</v>
      </c>
      <c r="J85" s="73"/>
      <c r="K85" s="83">
        <v>4.4500000000015856</v>
      </c>
      <c r="L85" s="86" t="s">
        <v>134</v>
      </c>
      <c r="M85" s="87">
        <v>1.7000000000000001E-2</v>
      </c>
      <c r="N85" s="87">
        <v>2.5900000000009898E-2</v>
      </c>
      <c r="O85" s="83">
        <v>980770.70041800011</v>
      </c>
      <c r="P85" s="85">
        <v>106.1</v>
      </c>
      <c r="Q85" s="73"/>
      <c r="R85" s="83">
        <v>1040.5977338830003</v>
      </c>
      <c r="S85" s="84">
        <v>7.7272281083010314E-4</v>
      </c>
      <c r="T85" s="84">
        <f t="shared" si="1"/>
        <v>1.4572602404895861E-3</v>
      </c>
      <c r="U85" s="84">
        <f>R85/'סכום נכסי הקרן'!$C$42</f>
        <v>1.8144764234927834E-4</v>
      </c>
    </row>
    <row r="86" spans="2:21">
      <c r="B86" s="76" t="s">
        <v>414</v>
      </c>
      <c r="C86" s="73">
        <v>2300317</v>
      </c>
      <c r="D86" s="86" t="s">
        <v>121</v>
      </c>
      <c r="E86" s="86" t="s">
        <v>28</v>
      </c>
      <c r="F86" s="73" t="s">
        <v>411</v>
      </c>
      <c r="G86" s="86" t="s">
        <v>158</v>
      </c>
      <c r="H86" s="73" t="s">
        <v>412</v>
      </c>
      <c r="I86" s="73" t="s">
        <v>132</v>
      </c>
      <c r="J86" s="73"/>
      <c r="K86" s="83">
        <v>9.3200000000108716</v>
      </c>
      <c r="L86" s="86" t="s">
        <v>134</v>
      </c>
      <c r="M86" s="87">
        <v>5.7999999999999996E-3</v>
      </c>
      <c r="N86" s="87">
        <v>2.9300000000030524E-2</v>
      </c>
      <c r="O86" s="83">
        <v>511790.45313600008</v>
      </c>
      <c r="P86" s="85">
        <v>87.7</v>
      </c>
      <c r="Q86" s="73"/>
      <c r="R86" s="83">
        <v>448.84024099100009</v>
      </c>
      <c r="S86" s="84">
        <v>1.0698788433386364E-3</v>
      </c>
      <c r="T86" s="84">
        <f t="shared" si="1"/>
        <v>6.2855896782251677E-4</v>
      </c>
      <c r="U86" s="84">
        <f>R86/'סכום נכסי הקרן'!$C$42</f>
        <v>7.8263675642845199E-5</v>
      </c>
    </row>
    <row r="87" spans="2:21">
      <c r="B87" s="76" t="s">
        <v>415</v>
      </c>
      <c r="C87" s="73">
        <v>1136084</v>
      </c>
      <c r="D87" s="86" t="s">
        <v>121</v>
      </c>
      <c r="E87" s="86" t="s">
        <v>28</v>
      </c>
      <c r="F87" s="73" t="s">
        <v>357</v>
      </c>
      <c r="G87" s="86" t="s">
        <v>321</v>
      </c>
      <c r="H87" s="73" t="s">
        <v>412</v>
      </c>
      <c r="I87" s="73" t="s">
        <v>132</v>
      </c>
      <c r="J87" s="73"/>
      <c r="K87" s="85">
        <v>1.0899993005928503</v>
      </c>
      <c r="L87" s="86" t="s">
        <v>134</v>
      </c>
      <c r="M87" s="87">
        <v>2.5000000000000001E-2</v>
      </c>
      <c r="N87" s="87">
        <v>2.8699947235738991E-2</v>
      </c>
      <c r="O87" s="83">
        <v>6.0889000000000006E-2</v>
      </c>
      <c r="P87" s="85">
        <v>112.16</v>
      </c>
      <c r="Q87" s="73"/>
      <c r="R87" s="83">
        <v>6.8228000000000012E-5</v>
      </c>
      <c r="S87" s="84">
        <v>1.2929947428824349E-10</v>
      </c>
      <c r="T87" s="84">
        <f t="shared" si="1"/>
        <v>9.5546961569015365E-11</v>
      </c>
      <c r="U87" s="84">
        <f>R87/'סכום נכסי הקרן'!$C$42</f>
        <v>1.1896825583130175E-11</v>
      </c>
    </row>
    <row r="88" spans="2:21">
      <c r="B88" s="76" t="s">
        <v>416</v>
      </c>
      <c r="C88" s="73">
        <v>1141050</v>
      </c>
      <c r="D88" s="86" t="s">
        <v>121</v>
      </c>
      <c r="E88" s="86" t="s">
        <v>28</v>
      </c>
      <c r="F88" s="73" t="s">
        <v>357</v>
      </c>
      <c r="G88" s="86" t="s">
        <v>321</v>
      </c>
      <c r="H88" s="73" t="s">
        <v>412</v>
      </c>
      <c r="I88" s="73" t="s">
        <v>132</v>
      </c>
      <c r="J88" s="73"/>
      <c r="K88" s="83">
        <v>1.9399999999999595</v>
      </c>
      <c r="L88" s="86" t="s">
        <v>134</v>
      </c>
      <c r="M88" s="87">
        <v>1.95E-2</v>
      </c>
      <c r="N88" s="87">
        <v>3.2099999999994716E-2</v>
      </c>
      <c r="O88" s="83">
        <v>1356735.1908540002</v>
      </c>
      <c r="P88" s="85">
        <v>110.25</v>
      </c>
      <c r="Q88" s="73"/>
      <c r="R88" s="83">
        <v>1495.8005943990006</v>
      </c>
      <c r="S88" s="84">
        <v>2.3840952285839405E-3</v>
      </c>
      <c r="T88" s="84">
        <f t="shared" si="1"/>
        <v>2.0947294645592956E-3</v>
      </c>
      <c r="U88" s="84">
        <f>R88/'סכום נכסי הקרן'!$C$42</f>
        <v>2.6082075949327772E-4</v>
      </c>
    </row>
    <row r="89" spans="2:21">
      <c r="B89" s="76" t="s">
        <v>417</v>
      </c>
      <c r="C89" s="73">
        <v>1162221</v>
      </c>
      <c r="D89" s="86" t="s">
        <v>121</v>
      </c>
      <c r="E89" s="86" t="s">
        <v>28</v>
      </c>
      <c r="F89" s="73" t="s">
        <v>357</v>
      </c>
      <c r="G89" s="86" t="s">
        <v>321</v>
      </c>
      <c r="H89" s="73" t="s">
        <v>412</v>
      </c>
      <c r="I89" s="73" t="s">
        <v>132</v>
      </c>
      <c r="J89" s="73"/>
      <c r="K89" s="83">
        <v>5.15000000000604</v>
      </c>
      <c r="L89" s="86" t="s">
        <v>134</v>
      </c>
      <c r="M89" s="87">
        <v>1.1699999999999999E-2</v>
      </c>
      <c r="N89" s="87">
        <v>3.9200000000031071E-2</v>
      </c>
      <c r="O89" s="83">
        <v>360213.46674800006</v>
      </c>
      <c r="P89" s="85">
        <v>96.51</v>
      </c>
      <c r="Q89" s="73"/>
      <c r="R89" s="83">
        <v>347.64203312600006</v>
      </c>
      <c r="S89" s="84">
        <v>4.9935281573998836E-4</v>
      </c>
      <c r="T89" s="84">
        <f t="shared" si="1"/>
        <v>4.8684029986023755E-4</v>
      </c>
      <c r="U89" s="84">
        <f>R89/'סכום נכסי הקרן'!$C$42</f>
        <v>6.0617878780922569E-5</v>
      </c>
    </row>
    <row r="90" spans="2:21">
      <c r="B90" s="76" t="s">
        <v>418</v>
      </c>
      <c r="C90" s="73">
        <v>1156231</v>
      </c>
      <c r="D90" s="86" t="s">
        <v>121</v>
      </c>
      <c r="E90" s="86" t="s">
        <v>28</v>
      </c>
      <c r="F90" s="73" t="s">
        <v>357</v>
      </c>
      <c r="G90" s="86" t="s">
        <v>321</v>
      </c>
      <c r="H90" s="73" t="s">
        <v>412</v>
      </c>
      <c r="I90" s="73" t="s">
        <v>132</v>
      </c>
      <c r="J90" s="73"/>
      <c r="K90" s="83">
        <v>3.5000000000000004</v>
      </c>
      <c r="L90" s="86" t="s">
        <v>134</v>
      </c>
      <c r="M90" s="87">
        <v>3.3500000000000002E-2</v>
      </c>
      <c r="N90" s="87">
        <v>3.3799999999994786E-2</v>
      </c>
      <c r="O90" s="83">
        <v>1239895.8825280003</v>
      </c>
      <c r="P90" s="85">
        <v>111.29</v>
      </c>
      <c r="Q90" s="73"/>
      <c r="R90" s="83">
        <v>1379.8801611440003</v>
      </c>
      <c r="S90" s="84">
        <v>1.860505307849153E-3</v>
      </c>
      <c r="T90" s="84">
        <f t="shared" si="1"/>
        <v>1.9323936906647198E-3</v>
      </c>
      <c r="U90" s="84">
        <f>R90/'סכום נכסי הקרן'!$C$42</f>
        <v>2.4060786777791712E-4</v>
      </c>
    </row>
    <row r="91" spans="2:21">
      <c r="B91" s="76" t="s">
        <v>419</v>
      </c>
      <c r="C91" s="73">
        <v>1174226</v>
      </c>
      <c r="D91" s="86" t="s">
        <v>121</v>
      </c>
      <c r="E91" s="86" t="s">
        <v>28</v>
      </c>
      <c r="F91" s="73" t="s">
        <v>357</v>
      </c>
      <c r="G91" s="86" t="s">
        <v>321</v>
      </c>
      <c r="H91" s="73" t="s">
        <v>412</v>
      </c>
      <c r="I91" s="73" t="s">
        <v>132</v>
      </c>
      <c r="J91" s="73"/>
      <c r="K91" s="83">
        <v>5.1600000000000152</v>
      </c>
      <c r="L91" s="86" t="s">
        <v>134</v>
      </c>
      <c r="M91" s="87">
        <v>1.3300000000000001E-2</v>
      </c>
      <c r="N91" s="87">
        <v>3.9199999999999922E-2</v>
      </c>
      <c r="O91" s="83">
        <v>5621597.0272860005</v>
      </c>
      <c r="P91" s="85">
        <v>97.5</v>
      </c>
      <c r="Q91" s="83">
        <v>41.568738888000006</v>
      </c>
      <c r="R91" s="83">
        <v>5522.6258529620009</v>
      </c>
      <c r="S91" s="84">
        <v>4.733976444030316E-3</v>
      </c>
      <c r="T91" s="84">
        <f t="shared" si="1"/>
        <v>7.7339233178901753E-3</v>
      </c>
      <c r="U91" s="84">
        <f>R91/'סכום נכסי הקרן'!$C$42</f>
        <v>9.6297292216647749E-4</v>
      </c>
    </row>
    <row r="92" spans="2:21">
      <c r="B92" s="76" t="s">
        <v>420</v>
      </c>
      <c r="C92" s="73">
        <v>1186188</v>
      </c>
      <c r="D92" s="86" t="s">
        <v>121</v>
      </c>
      <c r="E92" s="86" t="s">
        <v>28</v>
      </c>
      <c r="F92" s="73" t="s">
        <v>357</v>
      </c>
      <c r="G92" s="86" t="s">
        <v>321</v>
      </c>
      <c r="H92" s="73" t="s">
        <v>409</v>
      </c>
      <c r="I92" s="73" t="s">
        <v>318</v>
      </c>
      <c r="J92" s="73"/>
      <c r="K92" s="83">
        <v>5.7500000000007008</v>
      </c>
      <c r="L92" s="86" t="s">
        <v>134</v>
      </c>
      <c r="M92" s="87">
        <v>1.8700000000000001E-2</v>
      </c>
      <c r="N92" s="87">
        <v>4.0400000000003357E-2</v>
      </c>
      <c r="O92" s="83">
        <v>2995246.5350870006</v>
      </c>
      <c r="P92" s="85">
        <v>95.22</v>
      </c>
      <c r="Q92" s="73"/>
      <c r="R92" s="83">
        <v>2852.0737524760007</v>
      </c>
      <c r="S92" s="84">
        <v>5.3568342214817674E-3</v>
      </c>
      <c r="T92" s="84">
        <f t="shared" si="1"/>
        <v>3.9940637453805159E-3</v>
      </c>
      <c r="U92" s="84">
        <f>R92/'סכום נכסי הקרן'!$C$42</f>
        <v>4.9731230555535204E-4</v>
      </c>
    </row>
    <row r="93" spans="2:21">
      <c r="B93" s="76" t="s">
        <v>421</v>
      </c>
      <c r="C93" s="73">
        <v>1185537</v>
      </c>
      <c r="D93" s="86" t="s">
        <v>121</v>
      </c>
      <c r="E93" s="86" t="s">
        <v>28</v>
      </c>
      <c r="F93" s="73" t="s">
        <v>422</v>
      </c>
      <c r="G93" s="86" t="s">
        <v>309</v>
      </c>
      <c r="H93" s="73" t="s">
        <v>412</v>
      </c>
      <c r="I93" s="73" t="s">
        <v>132</v>
      </c>
      <c r="J93" s="73"/>
      <c r="K93" s="83">
        <v>4.3900000000002715</v>
      </c>
      <c r="L93" s="86" t="s">
        <v>134</v>
      </c>
      <c r="M93" s="87">
        <v>1.09E-2</v>
      </c>
      <c r="N93" s="87">
        <v>3.7000000000001684E-2</v>
      </c>
      <c r="O93" s="83">
        <v>135.22342000000003</v>
      </c>
      <c r="P93" s="85">
        <v>4827766</v>
      </c>
      <c r="Q93" s="73"/>
      <c r="R93" s="83">
        <v>6528.2704759570006</v>
      </c>
      <c r="S93" s="84">
        <v>7.4466336251996276E-3</v>
      </c>
      <c r="T93" s="84">
        <f t="shared" si="1"/>
        <v>9.1422349809228039E-3</v>
      </c>
      <c r="U93" s="84">
        <f>R93/'סכום נכסי הקרן'!$C$42</f>
        <v>1.1383258370750813E-3</v>
      </c>
    </row>
    <row r="94" spans="2:21">
      <c r="B94" s="76" t="s">
        <v>423</v>
      </c>
      <c r="C94" s="73">
        <v>1189497</v>
      </c>
      <c r="D94" s="86" t="s">
        <v>121</v>
      </c>
      <c r="E94" s="86" t="s">
        <v>28</v>
      </c>
      <c r="F94" s="73" t="s">
        <v>422</v>
      </c>
      <c r="G94" s="86" t="s">
        <v>309</v>
      </c>
      <c r="H94" s="73" t="s">
        <v>412</v>
      </c>
      <c r="I94" s="73" t="s">
        <v>132</v>
      </c>
      <c r="J94" s="73"/>
      <c r="K94" s="83">
        <v>5.0300000000004355</v>
      </c>
      <c r="L94" s="86" t="s">
        <v>134</v>
      </c>
      <c r="M94" s="87">
        <v>2.9900000000000003E-2</v>
      </c>
      <c r="N94" s="87">
        <v>3.4000000000003486E-2</v>
      </c>
      <c r="O94" s="83">
        <v>110.97139300000002</v>
      </c>
      <c r="P94" s="85">
        <v>5169986</v>
      </c>
      <c r="Q94" s="73"/>
      <c r="R94" s="83">
        <v>5737.2053853500011</v>
      </c>
      <c r="S94" s="84">
        <v>6.935712062500001E-3</v>
      </c>
      <c r="T94" s="84">
        <f t="shared" si="1"/>
        <v>8.0344219743739287E-3</v>
      </c>
      <c r="U94" s="84">
        <f>R94/'סכום נכסי הקרן'!$C$42</f>
        <v>1.0003888697324281E-3</v>
      </c>
    </row>
    <row r="95" spans="2:21">
      <c r="B95" s="76" t="s">
        <v>424</v>
      </c>
      <c r="C95" s="73">
        <v>1167030</v>
      </c>
      <c r="D95" s="86" t="s">
        <v>121</v>
      </c>
      <c r="E95" s="86" t="s">
        <v>28</v>
      </c>
      <c r="F95" s="73" t="s">
        <v>422</v>
      </c>
      <c r="G95" s="86" t="s">
        <v>309</v>
      </c>
      <c r="H95" s="73" t="s">
        <v>412</v>
      </c>
      <c r="I95" s="73" t="s">
        <v>132</v>
      </c>
      <c r="J95" s="73"/>
      <c r="K95" s="83">
        <v>2.670000000001282</v>
      </c>
      <c r="L95" s="86" t="s">
        <v>134</v>
      </c>
      <c r="M95" s="87">
        <v>2.3199999999999998E-2</v>
      </c>
      <c r="N95" s="87">
        <v>3.5900000000016974E-2</v>
      </c>
      <c r="O95" s="83">
        <v>15.967588000000001</v>
      </c>
      <c r="P95" s="85">
        <v>5423550</v>
      </c>
      <c r="Q95" s="73"/>
      <c r="R95" s="83">
        <v>866.01002566700015</v>
      </c>
      <c r="S95" s="84">
        <v>2.6612646666666667E-3</v>
      </c>
      <c r="T95" s="84">
        <f t="shared" si="1"/>
        <v>1.2127664102829757E-3</v>
      </c>
      <c r="U95" s="84">
        <f>R95/'סכום נכסי הקרן'!$C$42</f>
        <v>1.5100501595536123E-4</v>
      </c>
    </row>
    <row r="96" spans="2:21">
      <c r="B96" s="76" t="s">
        <v>425</v>
      </c>
      <c r="C96" s="73">
        <v>7480197</v>
      </c>
      <c r="D96" s="86" t="s">
        <v>121</v>
      </c>
      <c r="E96" s="86" t="s">
        <v>28</v>
      </c>
      <c r="F96" s="73" t="s">
        <v>426</v>
      </c>
      <c r="G96" s="86" t="s">
        <v>309</v>
      </c>
      <c r="H96" s="73" t="s">
        <v>412</v>
      </c>
      <c r="I96" s="73" t="s">
        <v>132</v>
      </c>
      <c r="J96" s="73"/>
      <c r="K96" s="83">
        <v>2.0400000000000982</v>
      </c>
      <c r="L96" s="86" t="s">
        <v>134</v>
      </c>
      <c r="M96" s="87">
        <v>1.46E-2</v>
      </c>
      <c r="N96" s="87">
        <v>3.460000000000224E-2</v>
      </c>
      <c r="O96" s="83">
        <v>143.70828800000004</v>
      </c>
      <c r="P96" s="85">
        <v>5387000</v>
      </c>
      <c r="Q96" s="73"/>
      <c r="R96" s="83">
        <v>7741.5656292310014</v>
      </c>
      <c r="S96" s="84">
        <v>5.3958730897758437E-3</v>
      </c>
      <c r="T96" s="84">
        <f t="shared" si="1"/>
        <v>1.0841341878116676E-2</v>
      </c>
      <c r="U96" s="84">
        <f>R96/'סכום נכסי הקרן'!$C$42</f>
        <v>1.3498864986708774E-3</v>
      </c>
    </row>
    <row r="97" spans="2:21">
      <c r="B97" s="76" t="s">
        <v>427</v>
      </c>
      <c r="C97" s="73">
        <v>7480247</v>
      </c>
      <c r="D97" s="86" t="s">
        <v>121</v>
      </c>
      <c r="E97" s="86" t="s">
        <v>28</v>
      </c>
      <c r="F97" s="73" t="s">
        <v>426</v>
      </c>
      <c r="G97" s="86" t="s">
        <v>309</v>
      </c>
      <c r="H97" s="73" t="s">
        <v>412</v>
      </c>
      <c r="I97" s="73" t="s">
        <v>132</v>
      </c>
      <c r="J97" s="73"/>
      <c r="K97" s="83">
        <v>2.6799999999999486</v>
      </c>
      <c r="L97" s="86" t="s">
        <v>134</v>
      </c>
      <c r="M97" s="87">
        <v>2.4199999999999999E-2</v>
      </c>
      <c r="N97" s="87">
        <v>3.7999999999998355E-2</v>
      </c>
      <c r="O97" s="83">
        <v>157.17050100000003</v>
      </c>
      <c r="P97" s="85">
        <v>5405050</v>
      </c>
      <c r="Q97" s="73"/>
      <c r="R97" s="83">
        <v>8495.1445123329995</v>
      </c>
      <c r="S97" s="84">
        <v>5.1898857812706393E-3</v>
      </c>
      <c r="T97" s="84">
        <f t="shared" si="1"/>
        <v>1.1896658941242784E-2</v>
      </c>
      <c r="U97" s="84">
        <f>R97/'סכום נכסי הקרן'!$C$42</f>
        <v>1.4812870458860165E-3</v>
      </c>
    </row>
    <row r="98" spans="2:21">
      <c r="B98" s="76" t="s">
        <v>428</v>
      </c>
      <c r="C98" s="73">
        <v>7480312</v>
      </c>
      <c r="D98" s="86" t="s">
        <v>121</v>
      </c>
      <c r="E98" s="86" t="s">
        <v>28</v>
      </c>
      <c r="F98" s="73" t="s">
        <v>426</v>
      </c>
      <c r="G98" s="86" t="s">
        <v>309</v>
      </c>
      <c r="H98" s="73" t="s">
        <v>412</v>
      </c>
      <c r="I98" s="73" t="s">
        <v>132</v>
      </c>
      <c r="J98" s="73"/>
      <c r="K98" s="83">
        <v>4.0699999999999656</v>
      </c>
      <c r="L98" s="86" t="s">
        <v>134</v>
      </c>
      <c r="M98" s="87">
        <v>2E-3</v>
      </c>
      <c r="N98" s="87">
        <v>3.7000000000001129E-2</v>
      </c>
      <c r="O98" s="83">
        <v>93.834631000000002</v>
      </c>
      <c r="P98" s="85">
        <v>4728999</v>
      </c>
      <c r="Q98" s="73"/>
      <c r="R98" s="83">
        <v>4437.438742145001</v>
      </c>
      <c r="S98" s="84">
        <v>8.1865844529750483E-3</v>
      </c>
      <c r="T98" s="84">
        <f t="shared" si="1"/>
        <v>6.214219806539664E-3</v>
      </c>
      <c r="U98" s="84">
        <f>R98/'סכום נכסי הקרן'!$C$42</f>
        <v>7.7375028948706726E-4</v>
      </c>
    </row>
    <row r="99" spans="2:21">
      <c r="B99" s="76" t="s">
        <v>429</v>
      </c>
      <c r="C99" s="73">
        <v>1191246</v>
      </c>
      <c r="D99" s="86" t="s">
        <v>121</v>
      </c>
      <c r="E99" s="86" t="s">
        <v>28</v>
      </c>
      <c r="F99" s="73" t="s">
        <v>426</v>
      </c>
      <c r="G99" s="86" t="s">
        <v>309</v>
      </c>
      <c r="H99" s="73" t="s">
        <v>412</v>
      </c>
      <c r="I99" s="73" t="s">
        <v>132</v>
      </c>
      <c r="J99" s="73"/>
      <c r="K99" s="83">
        <v>4.7300000000001221</v>
      </c>
      <c r="L99" s="86" t="s">
        <v>134</v>
      </c>
      <c r="M99" s="87">
        <v>3.1699999999999999E-2</v>
      </c>
      <c r="N99" s="87">
        <v>3.5100000000000707E-2</v>
      </c>
      <c r="O99" s="83">
        <v>127.33984100000004</v>
      </c>
      <c r="P99" s="85">
        <v>5221114</v>
      </c>
      <c r="Q99" s="73"/>
      <c r="R99" s="83">
        <v>6648.5583905030007</v>
      </c>
      <c r="S99" s="84">
        <v>7.5393629958555378E-3</v>
      </c>
      <c r="T99" s="84">
        <f t="shared" si="1"/>
        <v>9.3106870057270436E-3</v>
      </c>
      <c r="U99" s="84">
        <f>R99/'סכום נכסי הקרן'!$C$42</f>
        <v>1.1593002806922505E-3</v>
      </c>
    </row>
    <row r="100" spans="2:21">
      <c r="B100" s="76" t="s">
        <v>430</v>
      </c>
      <c r="C100" s="73">
        <v>1126077</v>
      </c>
      <c r="D100" s="86" t="s">
        <v>121</v>
      </c>
      <c r="E100" s="86" t="s">
        <v>28</v>
      </c>
      <c r="F100" s="73" t="s">
        <v>431</v>
      </c>
      <c r="G100" s="86" t="s">
        <v>366</v>
      </c>
      <c r="H100" s="73" t="s">
        <v>409</v>
      </c>
      <c r="I100" s="73" t="s">
        <v>318</v>
      </c>
      <c r="J100" s="73"/>
      <c r="K100" s="83">
        <v>0.65999999999972991</v>
      </c>
      <c r="L100" s="86" t="s">
        <v>134</v>
      </c>
      <c r="M100" s="87">
        <v>3.85E-2</v>
      </c>
      <c r="N100" s="87">
        <v>2.4900000000011527E-2</v>
      </c>
      <c r="O100" s="83">
        <v>819938.77061500016</v>
      </c>
      <c r="P100" s="85">
        <v>117.44</v>
      </c>
      <c r="Q100" s="73"/>
      <c r="R100" s="83">
        <v>962.93613316100016</v>
      </c>
      <c r="S100" s="84">
        <v>3.2797550824600007E-3</v>
      </c>
      <c r="T100" s="84">
        <f t="shared" si="1"/>
        <v>1.3485023994335218E-3</v>
      </c>
      <c r="U100" s="84">
        <f>R100/'סכום נכסי הקרן'!$C$42</f>
        <v>1.679058923595918E-4</v>
      </c>
    </row>
    <row r="101" spans="2:21">
      <c r="B101" s="76" t="s">
        <v>432</v>
      </c>
      <c r="C101" s="73">
        <v>6130223</v>
      </c>
      <c r="D101" s="86" t="s">
        <v>121</v>
      </c>
      <c r="E101" s="86" t="s">
        <v>28</v>
      </c>
      <c r="F101" s="73" t="s">
        <v>368</v>
      </c>
      <c r="G101" s="86" t="s">
        <v>321</v>
      </c>
      <c r="H101" s="73" t="s">
        <v>412</v>
      </c>
      <c r="I101" s="73" t="s">
        <v>132</v>
      </c>
      <c r="J101" s="73"/>
      <c r="K101" s="83">
        <v>4.1300000000002504</v>
      </c>
      <c r="L101" s="86" t="s">
        <v>134</v>
      </c>
      <c r="M101" s="87">
        <v>2.4E-2</v>
      </c>
      <c r="N101" s="87">
        <v>3.1400000000002148E-2</v>
      </c>
      <c r="O101" s="83">
        <v>2550573.4769140007</v>
      </c>
      <c r="P101" s="85">
        <v>109.47</v>
      </c>
      <c r="Q101" s="73"/>
      <c r="R101" s="83">
        <v>2792.1127426100006</v>
      </c>
      <c r="S101" s="84">
        <v>2.3665709129035437E-3</v>
      </c>
      <c r="T101" s="84">
        <f t="shared" si="1"/>
        <v>3.9100939337884119E-3</v>
      </c>
      <c r="U101" s="84">
        <f>R101/'סכום נכסי הקרן'!$C$42</f>
        <v>4.8685698404271572E-4</v>
      </c>
    </row>
    <row r="102" spans="2:21">
      <c r="B102" s="76" t="s">
        <v>433</v>
      </c>
      <c r="C102" s="73">
        <v>6130181</v>
      </c>
      <c r="D102" s="86" t="s">
        <v>121</v>
      </c>
      <c r="E102" s="86" t="s">
        <v>28</v>
      </c>
      <c r="F102" s="73" t="s">
        <v>368</v>
      </c>
      <c r="G102" s="86" t="s">
        <v>321</v>
      </c>
      <c r="H102" s="73" t="s">
        <v>412</v>
      </c>
      <c r="I102" s="73" t="s">
        <v>132</v>
      </c>
      <c r="J102" s="73"/>
      <c r="K102" s="83">
        <v>0.25</v>
      </c>
      <c r="L102" s="86" t="s">
        <v>134</v>
      </c>
      <c r="M102" s="87">
        <v>3.4799999999999998E-2</v>
      </c>
      <c r="N102" s="87">
        <v>4.1500000000359888E-2</v>
      </c>
      <c r="O102" s="83">
        <v>14950.326056000002</v>
      </c>
      <c r="P102" s="85">
        <v>111.52</v>
      </c>
      <c r="Q102" s="73"/>
      <c r="R102" s="83">
        <v>16.672604495999998</v>
      </c>
      <c r="S102" s="84">
        <v>1.1481369523489861E-4</v>
      </c>
      <c r="T102" s="84">
        <f t="shared" si="1"/>
        <v>2.3348430278400428E-5</v>
      </c>
      <c r="U102" s="84">
        <f>R102/'סכום נכסי הקרן'!$C$42</f>
        <v>2.9071798631855534E-6</v>
      </c>
    </row>
    <row r="103" spans="2:21">
      <c r="B103" s="76" t="s">
        <v>434</v>
      </c>
      <c r="C103" s="73">
        <v>6130348</v>
      </c>
      <c r="D103" s="86" t="s">
        <v>121</v>
      </c>
      <c r="E103" s="86" t="s">
        <v>28</v>
      </c>
      <c r="F103" s="73" t="s">
        <v>368</v>
      </c>
      <c r="G103" s="86" t="s">
        <v>321</v>
      </c>
      <c r="H103" s="73" t="s">
        <v>412</v>
      </c>
      <c r="I103" s="73" t="s">
        <v>132</v>
      </c>
      <c r="J103" s="73"/>
      <c r="K103" s="83">
        <v>6.2799999999984406</v>
      </c>
      <c r="L103" s="86" t="s">
        <v>134</v>
      </c>
      <c r="M103" s="87">
        <v>1.4999999999999999E-2</v>
      </c>
      <c r="N103" s="87">
        <v>3.3099999999994016E-2</v>
      </c>
      <c r="O103" s="83">
        <v>1536715.0675800003</v>
      </c>
      <c r="P103" s="85">
        <v>95.95</v>
      </c>
      <c r="Q103" s="83">
        <v>12.382247839000001</v>
      </c>
      <c r="R103" s="83">
        <v>1486.8603567190003</v>
      </c>
      <c r="S103" s="84">
        <v>5.8703458476506059E-3</v>
      </c>
      <c r="T103" s="84">
        <f t="shared" si="1"/>
        <v>2.0822094940775456E-3</v>
      </c>
      <c r="U103" s="84">
        <f>R103/'סכום נכסי הקרן'!$C$42</f>
        <v>2.5926186214393881E-4</v>
      </c>
    </row>
    <row r="104" spans="2:21">
      <c r="B104" s="76" t="s">
        <v>435</v>
      </c>
      <c r="C104" s="73">
        <v>1136050</v>
      </c>
      <c r="D104" s="86" t="s">
        <v>121</v>
      </c>
      <c r="E104" s="86" t="s">
        <v>28</v>
      </c>
      <c r="F104" s="73" t="s">
        <v>436</v>
      </c>
      <c r="G104" s="86" t="s">
        <v>366</v>
      </c>
      <c r="H104" s="73" t="s">
        <v>412</v>
      </c>
      <c r="I104" s="73" t="s">
        <v>132</v>
      </c>
      <c r="J104" s="73"/>
      <c r="K104" s="83">
        <v>1.7999999999999998</v>
      </c>
      <c r="L104" s="86" t="s">
        <v>134</v>
      </c>
      <c r="M104" s="87">
        <v>2.4799999999999999E-2</v>
      </c>
      <c r="N104" s="87">
        <v>2.8599999999993155E-2</v>
      </c>
      <c r="O104" s="83">
        <v>1050980.3426490002</v>
      </c>
      <c r="P104" s="85">
        <v>111.24</v>
      </c>
      <c r="Q104" s="73"/>
      <c r="R104" s="83">
        <v>1169.1105793300003</v>
      </c>
      <c r="S104" s="84">
        <v>2.4817345059884375E-3</v>
      </c>
      <c r="T104" s="84">
        <f t="shared" si="1"/>
        <v>1.6372305152308848E-3</v>
      </c>
      <c r="U104" s="84">
        <f>R104/'סכום נכסי הקרן'!$C$42</f>
        <v>2.0385625622444285E-4</v>
      </c>
    </row>
    <row r="105" spans="2:21">
      <c r="B105" s="76" t="s">
        <v>437</v>
      </c>
      <c r="C105" s="73">
        <v>1147602</v>
      </c>
      <c r="D105" s="86" t="s">
        <v>121</v>
      </c>
      <c r="E105" s="86" t="s">
        <v>28</v>
      </c>
      <c r="F105" s="73" t="s">
        <v>438</v>
      </c>
      <c r="G105" s="86" t="s">
        <v>321</v>
      </c>
      <c r="H105" s="73" t="s">
        <v>409</v>
      </c>
      <c r="I105" s="73" t="s">
        <v>318</v>
      </c>
      <c r="J105" s="73"/>
      <c r="K105" s="83">
        <v>2.2400000000001246</v>
      </c>
      <c r="L105" s="86" t="s">
        <v>134</v>
      </c>
      <c r="M105" s="87">
        <v>1.3999999999999999E-2</v>
      </c>
      <c r="N105" s="87">
        <v>3.1600000000004964E-2</v>
      </c>
      <c r="O105" s="83">
        <v>1486927.8704910001</v>
      </c>
      <c r="P105" s="85">
        <v>107.61</v>
      </c>
      <c r="Q105" s="83">
        <v>11.803025705000001</v>
      </c>
      <c r="R105" s="83">
        <v>1611.886103995</v>
      </c>
      <c r="S105" s="84">
        <v>1.6733376890513169E-3</v>
      </c>
      <c r="T105" s="84">
        <f t="shared" si="1"/>
        <v>2.2572964124998552E-3</v>
      </c>
      <c r="U105" s="84">
        <f>R105/'סכום נכסי הקרן'!$C$42</f>
        <v>2.8106243535058539E-4</v>
      </c>
    </row>
    <row r="106" spans="2:21">
      <c r="B106" s="76" t="s">
        <v>439</v>
      </c>
      <c r="C106" s="73">
        <v>2310399</v>
      </c>
      <c r="D106" s="86" t="s">
        <v>121</v>
      </c>
      <c r="E106" s="86" t="s">
        <v>28</v>
      </c>
      <c r="F106" s="73" t="s">
        <v>312</v>
      </c>
      <c r="G106" s="86" t="s">
        <v>309</v>
      </c>
      <c r="H106" s="73" t="s">
        <v>412</v>
      </c>
      <c r="I106" s="73" t="s">
        <v>132</v>
      </c>
      <c r="J106" s="73"/>
      <c r="K106" s="83">
        <v>2.6799999999998727</v>
      </c>
      <c r="L106" s="86" t="s">
        <v>134</v>
      </c>
      <c r="M106" s="87">
        <v>1.89E-2</v>
      </c>
      <c r="N106" s="87">
        <v>3.2699999999999535E-2</v>
      </c>
      <c r="O106" s="83">
        <v>63.937160000000006</v>
      </c>
      <c r="P106" s="85">
        <v>5395000</v>
      </c>
      <c r="Q106" s="73"/>
      <c r="R106" s="83">
        <v>3449.4096542080001</v>
      </c>
      <c r="S106" s="84">
        <v>7.9921450000000008E-3</v>
      </c>
      <c r="T106" s="84">
        <f t="shared" si="1"/>
        <v>4.8305770602450945E-3</v>
      </c>
      <c r="U106" s="84">
        <f>R106/'סכום נכסי הקרן'!$C$42</f>
        <v>6.0146897198918247E-4</v>
      </c>
    </row>
    <row r="107" spans="2:21">
      <c r="B107" s="76" t="s">
        <v>440</v>
      </c>
      <c r="C107" s="73">
        <v>1191675</v>
      </c>
      <c r="D107" s="86" t="s">
        <v>121</v>
      </c>
      <c r="E107" s="86" t="s">
        <v>28</v>
      </c>
      <c r="F107" s="73" t="s">
        <v>312</v>
      </c>
      <c r="G107" s="86" t="s">
        <v>309</v>
      </c>
      <c r="H107" s="73" t="s">
        <v>412</v>
      </c>
      <c r="I107" s="73" t="s">
        <v>132</v>
      </c>
      <c r="J107" s="73"/>
      <c r="K107" s="83">
        <v>4.3800000000000523</v>
      </c>
      <c r="L107" s="86" t="s">
        <v>134</v>
      </c>
      <c r="M107" s="87">
        <v>3.3099999999999997E-2</v>
      </c>
      <c r="N107" s="87">
        <v>3.5300000000001622E-2</v>
      </c>
      <c r="O107" s="83">
        <v>96.841081000000017</v>
      </c>
      <c r="P107" s="85">
        <v>5170870</v>
      </c>
      <c r="Q107" s="73"/>
      <c r="R107" s="83">
        <v>5007.5259666230004</v>
      </c>
      <c r="S107" s="84">
        <v>6.9029211633045845E-3</v>
      </c>
      <c r="T107" s="84">
        <f t="shared" si="1"/>
        <v>7.0125738859232898E-3</v>
      </c>
      <c r="U107" s="84">
        <f>R107/'סכום נכסי הקרן'!$C$42</f>
        <v>8.7315564032228947E-4</v>
      </c>
    </row>
    <row r="108" spans="2:21">
      <c r="B108" s="76" t="s">
        <v>441</v>
      </c>
      <c r="C108" s="73">
        <v>2310266</v>
      </c>
      <c r="D108" s="86" t="s">
        <v>121</v>
      </c>
      <c r="E108" s="86" t="s">
        <v>28</v>
      </c>
      <c r="F108" s="73" t="s">
        <v>312</v>
      </c>
      <c r="G108" s="86" t="s">
        <v>309</v>
      </c>
      <c r="H108" s="73" t="s">
        <v>412</v>
      </c>
      <c r="I108" s="73" t="s">
        <v>132</v>
      </c>
      <c r="J108" s="73"/>
      <c r="K108" s="83">
        <v>5.9999999999889371E-2</v>
      </c>
      <c r="L108" s="86" t="s">
        <v>134</v>
      </c>
      <c r="M108" s="87">
        <v>1.8200000000000001E-2</v>
      </c>
      <c r="N108" s="87">
        <v>8.8000000000011055E-2</v>
      </c>
      <c r="O108" s="83">
        <v>64.33802</v>
      </c>
      <c r="P108" s="85">
        <v>5620000</v>
      </c>
      <c r="Q108" s="73"/>
      <c r="R108" s="83">
        <v>3615.797015040001</v>
      </c>
      <c r="S108" s="84">
        <v>4.5273393849834635E-3</v>
      </c>
      <c r="T108" s="84">
        <f t="shared" si="1"/>
        <v>5.0635870674413351E-3</v>
      </c>
      <c r="U108" s="84">
        <f>R108/'סכום נכסי הקרן'!$C$42</f>
        <v>6.3048171472025565E-4</v>
      </c>
    </row>
    <row r="109" spans="2:21">
      <c r="B109" s="76" t="s">
        <v>442</v>
      </c>
      <c r="C109" s="73">
        <v>2310290</v>
      </c>
      <c r="D109" s="86" t="s">
        <v>121</v>
      </c>
      <c r="E109" s="86" t="s">
        <v>28</v>
      </c>
      <c r="F109" s="73" t="s">
        <v>312</v>
      </c>
      <c r="G109" s="86" t="s">
        <v>309</v>
      </c>
      <c r="H109" s="73" t="s">
        <v>412</v>
      </c>
      <c r="I109" s="73" t="s">
        <v>132</v>
      </c>
      <c r="J109" s="73"/>
      <c r="K109" s="83">
        <v>1.2200000000000677</v>
      </c>
      <c r="L109" s="86" t="s">
        <v>134</v>
      </c>
      <c r="M109" s="87">
        <v>1.89E-2</v>
      </c>
      <c r="N109" s="87">
        <v>3.5700000000002723E-2</v>
      </c>
      <c r="O109" s="83">
        <v>103.28824500000002</v>
      </c>
      <c r="P109" s="85">
        <v>5452500</v>
      </c>
      <c r="Q109" s="73"/>
      <c r="R109" s="83">
        <v>5631.7916397710005</v>
      </c>
      <c r="S109" s="84">
        <v>4.7384276080374354E-3</v>
      </c>
      <c r="T109" s="84">
        <f t="shared" si="1"/>
        <v>7.8867998383347262E-3</v>
      </c>
      <c r="U109" s="84">
        <f>R109/'סכום נכסי הקרן'!$C$42</f>
        <v>9.8200801516805814E-4</v>
      </c>
    </row>
    <row r="110" spans="2:21">
      <c r="B110" s="76" t="s">
        <v>443</v>
      </c>
      <c r="C110" s="73">
        <v>1132927</v>
      </c>
      <c r="D110" s="86" t="s">
        <v>121</v>
      </c>
      <c r="E110" s="86" t="s">
        <v>28</v>
      </c>
      <c r="F110" s="73" t="s">
        <v>444</v>
      </c>
      <c r="G110" s="86" t="s">
        <v>321</v>
      </c>
      <c r="H110" s="73" t="s">
        <v>412</v>
      </c>
      <c r="I110" s="73" t="s">
        <v>132</v>
      </c>
      <c r="J110" s="73"/>
      <c r="K110" s="83">
        <v>0.77999999999803316</v>
      </c>
      <c r="L110" s="86" t="s">
        <v>134</v>
      </c>
      <c r="M110" s="87">
        <v>2.75E-2</v>
      </c>
      <c r="N110" s="87">
        <v>3.169999999998941E-2</v>
      </c>
      <c r="O110" s="83">
        <v>234239.68147800007</v>
      </c>
      <c r="P110" s="85">
        <v>112.87</v>
      </c>
      <c r="Q110" s="73"/>
      <c r="R110" s="83">
        <v>264.38633958400004</v>
      </c>
      <c r="S110" s="84">
        <v>8.4721348299123336E-4</v>
      </c>
      <c r="T110" s="84">
        <f t="shared" si="1"/>
        <v>3.7024845265294442E-4</v>
      </c>
      <c r="U110" s="84">
        <f>R110/'סכום נכסי הקרן'!$C$42</f>
        <v>4.6100694269113461E-5</v>
      </c>
    </row>
    <row r="111" spans="2:21">
      <c r="B111" s="76" t="s">
        <v>445</v>
      </c>
      <c r="C111" s="73">
        <v>1138973</v>
      </c>
      <c r="D111" s="86" t="s">
        <v>121</v>
      </c>
      <c r="E111" s="86" t="s">
        <v>28</v>
      </c>
      <c r="F111" s="73" t="s">
        <v>444</v>
      </c>
      <c r="G111" s="86" t="s">
        <v>321</v>
      </c>
      <c r="H111" s="73" t="s">
        <v>412</v>
      </c>
      <c r="I111" s="73" t="s">
        <v>132</v>
      </c>
      <c r="J111" s="73"/>
      <c r="K111" s="83">
        <v>3.8400000000009515</v>
      </c>
      <c r="L111" s="86" t="s">
        <v>134</v>
      </c>
      <c r="M111" s="87">
        <v>1.9599999999999999E-2</v>
      </c>
      <c r="N111" s="87">
        <v>3.1200000000007399E-2</v>
      </c>
      <c r="O111" s="83">
        <v>1747851.7514020002</v>
      </c>
      <c r="P111" s="85">
        <v>108.21</v>
      </c>
      <c r="Q111" s="73"/>
      <c r="R111" s="83">
        <v>1891.3505155550004</v>
      </c>
      <c r="S111" s="84">
        <v>1.6629711227049843E-3</v>
      </c>
      <c r="T111" s="84">
        <f t="shared" si="1"/>
        <v>2.6486603010973647E-3</v>
      </c>
      <c r="U111" s="84">
        <f>R111/'סכום נכסי הקרן'!$C$42</f>
        <v>3.2979227296888624E-4</v>
      </c>
    </row>
    <row r="112" spans="2:21">
      <c r="B112" s="76" t="s">
        <v>446</v>
      </c>
      <c r="C112" s="73">
        <v>1167147</v>
      </c>
      <c r="D112" s="86" t="s">
        <v>121</v>
      </c>
      <c r="E112" s="86" t="s">
        <v>28</v>
      </c>
      <c r="F112" s="73" t="s">
        <v>444</v>
      </c>
      <c r="G112" s="86" t="s">
        <v>321</v>
      </c>
      <c r="H112" s="73" t="s">
        <v>412</v>
      </c>
      <c r="I112" s="73" t="s">
        <v>132</v>
      </c>
      <c r="J112" s="73"/>
      <c r="K112" s="83">
        <v>6.0700000000002072</v>
      </c>
      <c r="L112" s="86" t="s">
        <v>134</v>
      </c>
      <c r="M112" s="87">
        <v>1.5800000000000002E-2</v>
      </c>
      <c r="N112" s="87">
        <v>3.2800000000000891E-2</v>
      </c>
      <c r="O112" s="83">
        <v>4012208.5629080003</v>
      </c>
      <c r="P112" s="85">
        <v>100.66</v>
      </c>
      <c r="Q112" s="73"/>
      <c r="R112" s="83">
        <v>4038.6891157880004</v>
      </c>
      <c r="S112" s="84">
        <v>3.3791293314530948E-3</v>
      </c>
      <c r="T112" s="84">
        <f t="shared" si="1"/>
        <v>5.655808080779103E-3</v>
      </c>
      <c r="U112" s="84">
        <f>R112/'סכום נכסי הקרן'!$C$42</f>
        <v>7.0422084767274523E-4</v>
      </c>
    </row>
    <row r="113" spans="2:21">
      <c r="B113" s="76" t="s">
        <v>447</v>
      </c>
      <c r="C113" s="73">
        <v>1135417</v>
      </c>
      <c r="D113" s="86" t="s">
        <v>121</v>
      </c>
      <c r="E113" s="86" t="s">
        <v>28</v>
      </c>
      <c r="F113" s="73" t="s">
        <v>448</v>
      </c>
      <c r="G113" s="86" t="s">
        <v>366</v>
      </c>
      <c r="H113" s="73" t="s">
        <v>412</v>
      </c>
      <c r="I113" s="73" t="s">
        <v>132</v>
      </c>
      <c r="J113" s="73"/>
      <c r="K113" s="83">
        <v>2.9800000000016631</v>
      </c>
      <c r="L113" s="86" t="s">
        <v>134</v>
      </c>
      <c r="M113" s="87">
        <v>2.2499999999999999E-2</v>
      </c>
      <c r="N113" s="87">
        <v>2.4800000000000641E-2</v>
      </c>
      <c r="O113" s="83">
        <v>553157.76219600008</v>
      </c>
      <c r="P113" s="85">
        <v>113.07</v>
      </c>
      <c r="Q113" s="73"/>
      <c r="R113" s="83">
        <v>625.45545810200008</v>
      </c>
      <c r="S113" s="84">
        <v>1.3520800449388292E-3</v>
      </c>
      <c r="T113" s="84">
        <f t="shared" si="1"/>
        <v>8.7589213546348556E-4</v>
      </c>
      <c r="U113" s="84">
        <f>R113/'סכום נכסי הקרן'!$C$42</f>
        <v>1.0905983606519723E-4</v>
      </c>
    </row>
    <row r="114" spans="2:21">
      <c r="B114" s="76" t="s">
        <v>449</v>
      </c>
      <c r="C114" s="73">
        <v>1140607</v>
      </c>
      <c r="D114" s="86" t="s">
        <v>121</v>
      </c>
      <c r="E114" s="86" t="s">
        <v>28</v>
      </c>
      <c r="F114" s="73" t="s">
        <v>397</v>
      </c>
      <c r="G114" s="86" t="s">
        <v>321</v>
      </c>
      <c r="H114" s="73" t="s">
        <v>409</v>
      </c>
      <c r="I114" s="73" t="s">
        <v>318</v>
      </c>
      <c r="J114" s="73"/>
      <c r="K114" s="83">
        <v>2.1700000000001087</v>
      </c>
      <c r="L114" s="86" t="s">
        <v>134</v>
      </c>
      <c r="M114" s="87">
        <v>2.1499999999999998E-2</v>
      </c>
      <c r="N114" s="87">
        <v>3.4800000000000664E-2</v>
      </c>
      <c r="O114" s="83">
        <v>4407023.5852670008</v>
      </c>
      <c r="P114" s="85">
        <v>110.54</v>
      </c>
      <c r="Q114" s="73"/>
      <c r="R114" s="83">
        <v>4871.5238551910006</v>
      </c>
      <c r="S114" s="84">
        <v>2.2469919863664866E-3</v>
      </c>
      <c r="T114" s="84">
        <f t="shared" si="1"/>
        <v>6.822115591465029E-3</v>
      </c>
      <c r="U114" s="84">
        <f>R114/'סכום נכסי הקרן'!$C$42</f>
        <v>8.4944113310173573E-4</v>
      </c>
    </row>
    <row r="115" spans="2:21">
      <c r="B115" s="76" t="s">
        <v>450</v>
      </c>
      <c r="C115" s="73">
        <v>1174556</v>
      </c>
      <c r="D115" s="86" t="s">
        <v>121</v>
      </c>
      <c r="E115" s="86" t="s">
        <v>28</v>
      </c>
      <c r="F115" s="73" t="s">
        <v>397</v>
      </c>
      <c r="G115" s="86" t="s">
        <v>321</v>
      </c>
      <c r="H115" s="73" t="s">
        <v>409</v>
      </c>
      <c r="I115" s="73" t="s">
        <v>318</v>
      </c>
      <c r="J115" s="73"/>
      <c r="K115" s="83">
        <v>7.190000000000861</v>
      </c>
      <c r="L115" s="86" t="s">
        <v>134</v>
      </c>
      <c r="M115" s="87">
        <v>1.15E-2</v>
      </c>
      <c r="N115" s="87">
        <v>3.7700000000006693E-2</v>
      </c>
      <c r="O115" s="83">
        <v>2825538.7961730002</v>
      </c>
      <c r="P115" s="85">
        <v>92.59</v>
      </c>
      <c r="Q115" s="73"/>
      <c r="R115" s="83">
        <v>2616.1662457250004</v>
      </c>
      <c r="S115" s="84">
        <v>6.1456543499656862E-3</v>
      </c>
      <c r="T115" s="84">
        <f t="shared" si="1"/>
        <v>3.6636972465621414E-3</v>
      </c>
      <c r="U115" s="84">
        <f>R115/'סכום נכסי הקרן'!$C$42</f>
        <v>4.5617742747644378E-4</v>
      </c>
    </row>
    <row r="116" spans="2:21">
      <c r="B116" s="76" t="s">
        <v>451</v>
      </c>
      <c r="C116" s="73">
        <v>1158732</v>
      </c>
      <c r="D116" s="86" t="s">
        <v>121</v>
      </c>
      <c r="E116" s="86" t="s">
        <v>28</v>
      </c>
      <c r="F116" s="73" t="s">
        <v>452</v>
      </c>
      <c r="G116" s="86" t="s">
        <v>130</v>
      </c>
      <c r="H116" s="73" t="s">
        <v>453</v>
      </c>
      <c r="I116" s="73" t="s">
        <v>318</v>
      </c>
      <c r="J116" s="73"/>
      <c r="K116" s="83">
        <v>1.6299999999968464</v>
      </c>
      <c r="L116" s="86" t="s">
        <v>134</v>
      </c>
      <c r="M116" s="87">
        <v>1.8500000000000003E-2</v>
      </c>
      <c r="N116" s="87">
        <v>3.9899999999930193E-2</v>
      </c>
      <c r="O116" s="83">
        <v>265282.06801500008</v>
      </c>
      <c r="P116" s="85">
        <v>106.38</v>
      </c>
      <c r="Q116" s="73"/>
      <c r="R116" s="83">
        <v>282.20706800300002</v>
      </c>
      <c r="S116" s="84">
        <v>3.4241418802444327E-4</v>
      </c>
      <c r="T116" s="84">
        <f t="shared" si="1"/>
        <v>3.9520472358836757E-4</v>
      </c>
      <c r="U116" s="84">
        <f>R116/'סכום נכסי הקרן'!$C$42</f>
        <v>4.9208070973181793E-5</v>
      </c>
    </row>
    <row r="117" spans="2:21">
      <c r="B117" s="76" t="s">
        <v>454</v>
      </c>
      <c r="C117" s="73">
        <v>1191824</v>
      </c>
      <c r="D117" s="86" t="s">
        <v>121</v>
      </c>
      <c r="E117" s="86" t="s">
        <v>28</v>
      </c>
      <c r="F117" s="73" t="s">
        <v>452</v>
      </c>
      <c r="G117" s="86" t="s">
        <v>130</v>
      </c>
      <c r="H117" s="73" t="s">
        <v>453</v>
      </c>
      <c r="I117" s="73" t="s">
        <v>318</v>
      </c>
      <c r="J117" s="73"/>
      <c r="K117" s="83">
        <v>2.250000000000143</v>
      </c>
      <c r="L117" s="86" t="s">
        <v>134</v>
      </c>
      <c r="M117" s="87">
        <v>3.2000000000000001E-2</v>
      </c>
      <c r="N117" s="87">
        <v>4.2999999999998859E-2</v>
      </c>
      <c r="O117" s="83">
        <v>3452612.6660010004</v>
      </c>
      <c r="P117" s="85">
        <v>101.36</v>
      </c>
      <c r="Q117" s="73"/>
      <c r="R117" s="83">
        <v>3499.5682065380006</v>
      </c>
      <c r="S117" s="84">
        <v>5.9766303048994661E-3</v>
      </c>
      <c r="T117" s="84">
        <f t="shared" si="1"/>
        <v>4.9008194427248974E-3</v>
      </c>
      <c r="U117" s="84">
        <f>R117/'סכום נכסי הקרן'!$C$42</f>
        <v>6.1021505202336673E-4</v>
      </c>
    </row>
    <row r="118" spans="2:21">
      <c r="B118" s="76" t="s">
        <v>455</v>
      </c>
      <c r="C118" s="73">
        <v>1155357</v>
      </c>
      <c r="D118" s="86" t="s">
        <v>121</v>
      </c>
      <c r="E118" s="86" t="s">
        <v>28</v>
      </c>
      <c r="F118" s="73" t="s">
        <v>456</v>
      </c>
      <c r="G118" s="86" t="s">
        <v>130</v>
      </c>
      <c r="H118" s="73" t="s">
        <v>453</v>
      </c>
      <c r="I118" s="73" t="s">
        <v>318</v>
      </c>
      <c r="J118" s="73"/>
      <c r="K118" s="83">
        <v>0.50000000000050537</v>
      </c>
      <c r="L118" s="86" t="s">
        <v>134</v>
      </c>
      <c r="M118" s="87">
        <v>3.15E-2</v>
      </c>
      <c r="N118" s="87">
        <v>4.1300000000011626E-2</v>
      </c>
      <c r="O118" s="83">
        <v>880734.51674500015</v>
      </c>
      <c r="P118" s="85">
        <v>110.56</v>
      </c>
      <c r="Q118" s="83">
        <v>15.409736545000001</v>
      </c>
      <c r="R118" s="83">
        <v>989.23542284500013</v>
      </c>
      <c r="S118" s="84">
        <v>6.4954290531802654E-3</v>
      </c>
      <c r="T118" s="84">
        <f t="shared" si="1"/>
        <v>1.3853321060162964E-3</v>
      </c>
      <c r="U118" s="84">
        <f>R118/'סכום נכסי הקרן'!$C$42</f>
        <v>1.7249166451077259E-4</v>
      </c>
    </row>
    <row r="119" spans="2:21">
      <c r="B119" s="76" t="s">
        <v>457</v>
      </c>
      <c r="C119" s="73">
        <v>1184779</v>
      </c>
      <c r="D119" s="86" t="s">
        <v>121</v>
      </c>
      <c r="E119" s="86" t="s">
        <v>28</v>
      </c>
      <c r="F119" s="73" t="s">
        <v>456</v>
      </c>
      <c r="G119" s="86" t="s">
        <v>130</v>
      </c>
      <c r="H119" s="73" t="s">
        <v>453</v>
      </c>
      <c r="I119" s="73" t="s">
        <v>318</v>
      </c>
      <c r="J119" s="73"/>
      <c r="K119" s="83">
        <v>2.8199999999997103</v>
      </c>
      <c r="L119" s="86" t="s">
        <v>134</v>
      </c>
      <c r="M119" s="87">
        <v>0.01</v>
      </c>
      <c r="N119" s="87">
        <v>3.6899999999994472E-2</v>
      </c>
      <c r="O119" s="83">
        <v>1996896.0310360002</v>
      </c>
      <c r="P119" s="85">
        <v>100.59</v>
      </c>
      <c r="Q119" s="73"/>
      <c r="R119" s="83">
        <v>2008.6777381190007</v>
      </c>
      <c r="S119" s="84">
        <v>5.4076562291102501E-3</v>
      </c>
      <c r="T119" s="84">
        <f t="shared" si="1"/>
        <v>2.8129661524387761E-3</v>
      </c>
      <c r="U119" s="84">
        <f>R119/'סכום נכסי הקרן'!$C$42</f>
        <v>3.5025046466433395E-4</v>
      </c>
    </row>
    <row r="120" spans="2:21">
      <c r="B120" s="76" t="s">
        <v>458</v>
      </c>
      <c r="C120" s="73">
        <v>1192442</v>
      </c>
      <c r="D120" s="86" t="s">
        <v>121</v>
      </c>
      <c r="E120" s="86" t="s">
        <v>28</v>
      </c>
      <c r="F120" s="73" t="s">
        <v>456</v>
      </c>
      <c r="G120" s="86" t="s">
        <v>130</v>
      </c>
      <c r="H120" s="73" t="s">
        <v>453</v>
      </c>
      <c r="I120" s="73" t="s">
        <v>318</v>
      </c>
      <c r="J120" s="73"/>
      <c r="K120" s="83">
        <v>3.4100000000007356</v>
      </c>
      <c r="L120" s="86" t="s">
        <v>134</v>
      </c>
      <c r="M120" s="87">
        <v>3.2300000000000002E-2</v>
      </c>
      <c r="N120" s="87">
        <v>4.1600000000006299E-2</v>
      </c>
      <c r="O120" s="83">
        <v>2197417.4877080005</v>
      </c>
      <c r="P120" s="85">
        <v>100.15</v>
      </c>
      <c r="Q120" s="83">
        <v>149.11369310800001</v>
      </c>
      <c r="R120" s="83">
        <v>2349.8273070470004</v>
      </c>
      <c r="S120" s="84">
        <v>5.0739499757405521E-3</v>
      </c>
      <c r="T120" s="84">
        <f t="shared" si="1"/>
        <v>3.2907143606765929E-3</v>
      </c>
      <c r="U120" s="84">
        <f>R120/'סכום נכסי הקרן'!$C$42</f>
        <v>4.0973626110122875E-4</v>
      </c>
    </row>
    <row r="121" spans="2:21">
      <c r="B121" s="76" t="s">
        <v>459</v>
      </c>
      <c r="C121" s="73">
        <v>1197284</v>
      </c>
      <c r="D121" s="86" t="s">
        <v>121</v>
      </c>
      <c r="E121" s="86" t="s">
        <v>28</v>
      </c>
      <c r="F121" s="73" t="s">
        <v>460</v>
      </c>
      <c r="G121" s="86" t="s">
        <v>461</v>
      </c>
      <c r="H121" s="73" t="s">
        <v>453</v>
      </c>
      <c r="I121" s="73" t="s">
        <v>318</v>
      </c>
      <c r="J121" s="73"/>
      <c r="K121" s="83">
        <v>4.8499999999990528</v>
      </c>
      <c r="L121" s="86" t="s">
        <v>134</v>
      </c>
      <c r="M121" s="87">
        <v>0.03</v>
      </c>
      <c r="N121" s="87">
        <v>4.2499999999992093E-2</v>
      </c>
      <c r="O121" s="83">
        <v>1322696.1679200002</v>
      </c>
      <c r="P121" s="85">
        <v>95.81</v>
      </c>
      <c r="Q121" s="73"/>
      <c r="R121" s="83">
        <v>1267.2752547520004</v>
      </c>
      <c r="S121" s="84">
        <v>4.7248598574000517E-3</v>
      </c>
      <c r="T121" s="84">
        <f t="shared" si="1"/>
        <v>1.7747010034465838E-3</v>
      </c>
      <c r="U121" s="84">
        <f>R121/'סכום נכסי הקרן'!$C$42</f>
        <v>2.2097310007037295E-4</v>
      </c>
    </row>
    <row r="122" spans="2:21">
      <c r="B122" s="76" t="s">
        <v>462</v>
      </c>
      <c r="C122" s="73">
        <v>1139849</v>
      </c>
      <c r="D122" s="86" t="s">
        <v>121</v>
      </c>
      <c r="E122" s="86" t="s">
        <v>28</v>
      </c>
      <c r="F122" s="73" t="s">
        <v>463</v>
      </c>
      <c r="G122" s="86" t="s">
        <v>321</v>
      </c>
      <c r="H122" s="73" t="s">
        <v>464</v>
      </c>
      <c r="I122" s="73" t="s">
        <v>132</v>
      </c>
      <c r="J122" s="73"/>
      <c r="K122" s="83">
        <v>1.9899999999993685</v>
      </c>
      <c r="L122" s="86" t="s">
        <v>134</v>
      </c>
      <c r="M122" s="87">
        <v>2.5000000000000001E-2</v>
      </c>
      <c r="N122" s="87">
        <v>3.4999999999987021E-2</v>
      </c>
      <c r="O122" s="83">
        <v>1039012.8002890002</v>
      </c>
      <c r="P122" s="85">
        <v>111.2</v>
      </c>
      <c r="Q122" s="73"/>
      <c r="R122" s="83">
        <v>1155.3822731270002</v>
      </c>
      <c r="S122" s="84">
        <v>2.9212503017939126E-3</v>
      </c>
      <c r="T122" s="84">
        <f t="shared" si="1"/>
        <v>1.6180053005802175E-3</v>
      </c>
      <c r="U122" s="84">
        <f>R122/'סכום נכסי הקרן'!$C$42</f>
        <v>2.0146246973723968E-4</v>
      </c>
    </row>
    <row r="123" spans="2:21">
      <c r="B123" s="76" t="s">
        <v>465</v>
      </c>
      <c r="C123" s="73">
        <v>1142629</v>
      </c>
      <c r="D123" s="86" t="s">
        <v>121</v>
      </c>
      <c r="E123" s="86" t="s">
        <v>28</v>
      </c>
      <c r="F123" s="73" t="s">
        <v>463</v>
      </c>
      <c r="G123" s="86" t="s">
        <v>321</v>
      </c>
      <c r="H123" s="73" t="s">
        <v>464</v>
      </c>
      <c r="I123" s="73" t="s">
        <v>132</v>
      </c>
      <c r="J123" s="73"/>
      <c r="K123" s="83">
        <v>4.9700000000009519</v>
      </c>
      <c r="L123" s="86" t="s">
        <v>134</v>
      </c>
      <c r="M123" s="87">
        <v>1.9E-2</v>
      </c>
      <c r="N123" s="87">
        <v>3.8700000000011926E-2</v>
      </c>
      <c r="O123" s="83">
        <v>1223670.6556830003</v>
      </c>
      <c r="P123" s="85">
        <v>102.11</v>
      </c>
      <c r="Q123" s="73"/>
      <c r="R123" s="83">
        <v>1249.4900727730003</v>
      </c>
      <c r="S123" s="84">
        <v>4.0715842729085122E-3</v>
      </c>
      <c r="T123" s="84">
        <f t="shared" si="1"/>
        <v>1.7497945119907962E-3</v>
      </c>
      <c r="U123" s="84">
        <f>R123/'סכום נכסי הקרן'!$C$42</f>
        <v>2.1787192155175314E-4</v>
      </c>
    </row>
    <row r="124" spans="2:21">
      <c r="B124" s="76" t="s">
        <v>466</v>
      </c>
      <c r="C124" s="73">
        <v>1183151</v>
      </c>
      <c r="D124" s="86" t="s">
        <v>121</v>
      </c>
      <c r="E124" s="86" t="s">
        <v>28</v>
      </c>
      <c r="F124" s="73" t="s">
        <v>463</v>
      </c>
      <c r="G124" s="86" t="s">
        <v>321</v>
      </c>
      <c r="H124" s="73" t="s">
        <v>464</v>
      </c>
      <c r="I124" s="73" t="s">
        <v>132</v>
      </c>
      <c r="J124" s="73"/>
      <c r="K124" s="83">
        <v>6.7100000000004751</v>
      </c>
      <c r="L124" s="86" t="s">
        <v>134</v>
      </c>
      <c r="M124" s="87">
        <v>3.9000000000000003E-3</v>
      </c>
      <c r="N124" s="87">
        <v>4.1500000000001397E-2</v>
      </c>
      <c r="O124" s="83">
        <v>1282131.9360400001</v>
      </c>
      <c r="P124" s="85">
        <v>83.82</v>
      </c>
      <c r="Q124" s="73"/>
      <c r="R124" s="83">
        <v>1074.6829582190001</v>
      </c>
      <c r="S124" s="84">
        <v>5.4558805788936177E-3</v>
      </c>
      <c r="T124" s="84">
        <f t="shared" si="1"/>
        <v>1.5049934236358463E-3</v>
      </c>
      <c r="U124" s="84">
        <f>R124/'סכום נכסי הקרן'!$C$42</f>
        <v>1.8739103756659751E-4</v>
      </c>
    </row>
    <row r="125" spans="2:21">
      <c r="B125" s="76" t="s">
        <v>467</v>
      </c>
      <c r="C125" s="73">
        <v>1177526</v>
      </c>
      <c r="D125" s="86" t="s">
        <v>121</v>
      </c>
      <c r="E125" s="86" t="s">
        <v>28</v>
      </c>
      <c r="F125" s="73" t="s">
        <v>468</v>
      </c>
      <c r="G125" s="86" t="s">
        <v>461</v>
      </c>
      <c r="H125" s="73" t="s">
        <v>453</v>
      </c>
      <c r="I125" s="73" t="s">
        <v>318</v>
      </c>
      <c r="J125" s="73"/>
      <c r="K125" s="83">
        <v>4.4199999999978843</v>
      </c>
      <c r="L125" s="86" t="s">
        <v>134</v>
      </c>
      <c r="M125" s="87">
        <v>7.4999999999999997E-3</v>
      </c>
      <c r="N125" s="87">
        <v>4.1299999999975412E-2</v>
      </c>
      <c r="O125" s="83">
        <v>738242.70846300002</v>
      </c>
      <c r="P125" s="85">
        <v>94.79</v>
      </c>
      <c r="Q125" s="73"/>
      <c r="R125" s="83">
        <v>699.78027504400018</v>
      </c>
      <c r="S125" s="84">
        <v>1.5104239791509716E-3</v>
      </c>
      <c r="T125" s="84">
        <f t="shared" si="1"/>
        <v>9.7997712150999687E-4</v>
      </c>
      <c r="U125" s="84">
        <f>R125/'סכום נכסי הקרן'!$C$42</f>
        <v>1.2201975550673229E-4</v>
      </c>
    </row>
    <row r="126" spans="2:21">
      <c r="B126" s="76" t="s">
        <v>469</v>
      </c>
      <c r="C126" s="73">
        <v>1184555</v>
      </c>
      <c r="D126" s="86" t="s">
        <v>121</v>
      </c>
      <c r="E126" s="86" t="s">
        <v>28</v>
      </c>
      <c r="F126" s="73" t="s">
        <v>468</v>
      </c>
      <c r="G126" s="86" t="s">
        <v>461</v>
      </c>
      <c r="H126" s="73" t="s">
        <v>453</v>
      </c>
      <c r="I126" s="73" t="s">
        <v>318</v>
      </c>
      <c r="J126" s="73"/>
      <c r="K126" s="83">
        <v>5.0899999999996801</v>
      </c>
      <c r="L126" s="86" t="s">
        <v>134</v>
      </c>
      <c r="M126" s="87">
        <v>7.4999999999999997E-3</v>
      </c>
      <c r="N126" s="87">
        <v>4.2899999999995726E-2</v>
      </c>
      <c r="O126" s="83">
        <v>4080839.7624330004</v>
      </c>
      <c r="P126" s="85">
        <v>90.28</v>
      </c>
      <c r="Q126" s="83">
        <v>16.552863525000003</v>
      </c>
      <c r="R126" s="83">
        <v>3700.7349946020004</v>
      </c>
      <c r="S126" s="84">
        <v>3.8948267325148249E-3</v>
      </c>
      <c r="T126" s="84">
        <f t="shared" si="1"/>
        <v>5.1825347995888421E-3</v>
      </c>
      <c r="U126" s="84">
        <f>R126/'סכום נכסי הקרן'!$C$42</f>
        <v>6.4529223720710238E-4</v>
      </c>
    </row>
    <row r="127" spans="2:21">
      <c r="B127" s="76" t="s">
        <v>470</v>
      </c>
      <c r="C127" s="73">
        <v>1138668</v>
      </c>
      <c r="D127" s="86" t="s">
        <v>121</v>
      </c>
      <c r="E127" s="86" t="s">
        <v>28</v>
      </c>
      <c r="F127" s="73" t="s">
        <v>438</v>
      </c>
      <c r="G127" s="86" t="s">
        <v>321</v>
      </c>
      <c r="H127" s="73" t="s">
        <v>453</v>
      </c>
      <c r="I127" s="73" t="s">
        <v>318</v>
      </c>
      <c r="J127" s="73"/>
      <c r="K127" s="83">
        <v>1.7100000000020175</v>
      </c>
      <c r="L127" s="86" t="s">
        <v>134</v>
      </c>
      <c r="M127" s="87">
        <v>2.0499999999999997E-2</v>
      </c>
      <c r="N127" s="87">
        <v>3.7900000000091909E-2</v>
      </c>
      <c r="O127" s="83">
        <v>202545.89725000004</v>
      </c>
      <c r="P127" s="85">
        <v>110.12</v>
      </c>
      <c r="Q127" s="73"/>
      <c r="R127" s="83">
        <v>223.04355150500004</v>
      </c>
      <c r="S127" s="84">
        <v>5.4742637432343981E-4</v>
      </c>
      <c r="T127" s="84">
        <f t="shared" si="1"/>
        <v>3.1235172720679098E-4</v>
      </c>
      <c r="U127" s="84">
        <f>R127/'סכום נכסי הקרן'!$C$42</f>
        <v>3.8891807318064387E-5</v>
      </c>
    </row>
    <row r="128" spans="2:21">
      <c r="B128" s="76" t="s">
        <v>471</v>
      </c>
      <c r="C128" s="73">
        <v>1141696</v>
      </c>
      <c r="D128" s="86" t="s">
        <v>121</v>
      </c>
      <c r="E128" s="86" t="s">
        <v>28</v>
      </c>
      <c r="F128" s="73" t="s">
        <v>438</v>
      </c>
      <c r="G128" s="86" t="s">
        <v>321</v>
      </c>
      <c r="H128" s="73" t="s">
        <v>453</v>
      </c>
      <c r="I128" s="73" t="s">
        <v>318</v>
      </c>
      <c r="J128" s="73"/>
      <c r="K128" s="83">
        <v>2.5499999999991108</v>
      </c>
      <c r="L128" s="86" t="s">
        <v>134</v>
      </c>
      <c r="M128" s="87">
        <v>2.0499999999999997E-2</v>
      </c>
      <c r="N128" s="87">
        <v>3.6899999999993695E-2</v>
      </c>
      <c r="O128" s="83">
        <v>1140829.5213770003</v>
      </c>
      <c r="P128" s="85">
        <v>108.46</v>
      </c>
      <c r="Q128" s="73"/>
      <c r="R128" s="83">
        <v>1237.3437625620002</v>
      </c>
      <c r="S128" s="84">
        <v>1.2946625165692629E-3</v>
      </c>
      <c r="T128" s="84">
        <f t="shared" si="1"/>
        <v>1.7327847354337263E-3</v>
      </c>
      <c r="U128" s="84">
        <f>R128/'סכום נכסי הקרן'!$C$42</f>
        <v>2.1575398560084059E-4</v>
      </c>
    </row>
    <row r="129" spans="2:21">
      <c r="B129" s="76" t="s">
        <v>472</v>
      </c>
      <c r="C129" s="73">
        <v>1165141</v>
      </c>
      <c r="D129" s="86" t="s">
        <v>121</v>
      </c>
      <c r="E129" s="86" t="s">
        <v>28</v>
      </c>
      <c r="F129" s="73" t="s">
        <v>438</v>
      </c>
      <c r="G129" s="86" t="s">
        <v>321</v>
      </c>
      <c r="H129" s="73" t="s">
        <v>453</v>
      </c>
      <c r="I129" s="73" t="s">
        <v>318</v>
      </c>
      <c r="J129" s="73"/>
      <c r="K129" s="83">
        <v>5.269999999999162</v>
      </c>
      <c r="L129" s="86" t="s">
        <v>134</v>
      </c>
      <c r="M129" s="87">
        <v>8.3999999999999995E-3</v>
      </c>
      <c r="N129" s="87">
        <v>4.2299999999995348E-2</v>
      </c>
      <c r="O129" s="83">
        <v>2878011.0808900003</v>
      </c>
      <c r="P129" s="85">
        <v>93.32</v>
      </c>
      <c r="Q129" s="73"/>
      <c r="R129" s="83">
        <v>2685.7599260750003</v>
      </c>
      <c r="S129" s="84">
        <v>4.2495608349607753E-3</v>
      </c>
      <c r="T129" s="84">
        <f t="shared" si="1"/>
        <v>3.7611567163084005E-3</v>
      </c>
      <c r="U129" s="84">
        <f>R129/'סכום נכסי הקרן'!$C$42</f>
        <v>4.6831238492517542E-4</v>
      </c>
    </row>
    <row r="130" spans="2:21">
      <c r="B130" s="76" t="s">
        <v>473</v>
      </c>
      <c r="C130" s="73">
        <v>1178367</v>
      </c>
      <c r="D130" s="86" t="s">
        <v>121</v>
      </c>
      <c r="E130" s="86" t="s">
        <v>28</v>
      </c>
      <c r="F130" s="73" t="s">
        <v>438</v>
      </c>
      <c r="G130" s="86" t="s">
        <v>321</v>
      </c>
      <c r="H130" s="73" t="s">
        <v>453</v>
      </c>
      <c r="I130" s="73" t="s">
        <v>318</v>
      </c>
      <c r="J130" s="73"/>
      <c r="K130" s="83">
        <v>6.2500000000007079</v>
      </c>
      <c r="L130" s="86" t="s">
        <v>134</v>
      </c>
      <c r="M130" s="87">
        <v>5.0000000000000001E-3</v>
      </c>
      <c r="N130" s="87">
        <v>4.0300000000016697E-2</v>
      </c>
      <c r="O130" s="83">
        <v>386553.38027500006</v>
      </c>
      <c r="P130" s="85">
        <v>88.06</v>
      </c>
      <c r="Q130" s="83">
        <v>12.876684769000001</v>
      </c>
      <c r="R130" s="83">
        <v>353.27559154700003</v>
      </c>
      <c r="S130" s="84">
        <v>2.2668351173554631E-3</v>
      </c>
      <c r="T130" s="84">
        <f t="shared" si="1"/>
        <v>4.9472957391118568E-4</v>
      </c>
      <c r="U130" s="84">
        <f>R130/'סכום נכסי הקרן'!$C$42</f>
        <v>6.160019486738283E-5</v>
      </c>
    </row>
    <row r="131" spans="2:21">
      <c r="B131" s="76" t="s">
        <v>474</v>
      </c>
      <c r="C131" s="73">
        <v>1178375</v>
      </c>
      <c r="D131" s="86" t="s">
        <v>121</v>
      </c>
      <c r="E131" s="86" t="s">
        <v>28</v>
      </c>
      <c r="F131" s="73" t="s">
        <v>438</v>
      </c>
      <c r="G131" s="86" t="s">
        <v>321</v>
      </c>
      <c r="H131" s="73" t="s">
        <v>453</v>
      </c>
      <c r="I131" s="73" t="s">
        <v>318</v>
      </c>
      <c r="J131" s="73"/>
      <c r="K131" s="83">
        <v>6.1400000000013835</v>
      </c>
      <c r="L131" s="86" t="s">
        <v>134</v>
      </c>
      <c r="M131" s="87">
        <v>9.7000000000000003E-3</v>
      </c>
      <c r="N131" s="87">
        <v>4.4700000000016213E-2</v>
      </c>
      <c r="O131" s="83">
        <v>1049580.2285260002</v>
      </c>
      <c r="P131" s="85">
        <v>88.66</v>
      </c>
      <c r="Q131" s="83">
        <v>37.745774836000002</v>
      </c>
      <c r="R131" s="83">
        <v>968.30360566900015</v>
      </c>
      <c r="S131" s="84">
        <v>2.6584041343033103E-3</v>
      </c>
      <c r="T131" s="84">
        <f t="shared" si="1"/>
        <v>1.3560190449374882E-3</v>
      </c>
      <c r="U131" s="84">
        <f>R131/'סכום נכסי הקרן'!$C$42</f>
        <v>1.6884181139942769E-4</v>
      </c>
    </row>
    <row r="132" spans="2:21">
      <c r="B132" s="76" t="s">
        <v>475</v>
      </c>
      <c r="C132" s="73">
        <v>1171214</v>
      </c>
      <c r="D132" s="86" t="s">
        <v>121</v>
      </c>
      <c r="E132" s="86" t="s">
        <v>28</v>
      </c>
      <c r="F132" s="73" t="s">
        <v>476</v>
      </c>
      <c r="G132" s="86" t="s">
        <v>477</v>
      </c>
      <c r="H132" s="73" t="s">
        <v>464</v>
      </c>
      <c r="I132" s="73" t="s">
        <v>132</v>
      </c>
      <c r="J132" s="73"/>
      <c r="K132" s="83">
        <v>1.2900000000005269</v>
      </c>
      <c r="L132" s="86" t="s">
        <v>134</v>
      </c>
      <c r="M132" s="87">
        <v>1.8500000000000003E-2</v>
      </c>
      <c r="N132" s="87">
        <v>3.570000000000572E-2</v>
      </c>
      <c r="O132" s="83">
        <v>1631060.1824600003</v>
      </c>
      <c r="P132" s="85">
        <v>109.43</v>
      </c>
      <c r="Q132" s="73"/>
      <c r="R132" s="83">
        <v>1784.869158014</v>
      </c>
      <c r="S132" s="84">
        <v>2.7641339860018984E-3</v>
      </c>
      <c r="T132" s="84">
        <f t="shared" si="1"/>
        <v>2.4995430739063792E-3</v>
      </c>
      <c r="U132" s="84">
        <f>R132/'סכום נכסי הקרן'!$C$42</f>
        <v>3.1122526032715262E-4</v>
      </c>
    </row>
    <row r="133" spans="2:21">
      <c r="B133" s="76" t="s">
        <v>478</v>
      </c>
      <c r="C133" s="73">
        <v>1175660</v>
      </c>
      <c r="D133" s="86" t="s">
        <v>121</v>
      </c>
      <c r="E133" s="86" t="s">
        <v>28</v>
      </c>
      <c r="F133" s="73" t="s">
        <v>476</v>
      </c>
      <c r="G133" s="86" t="s">
        <v>477</v>
      </c>
      <c r="H133" s="73" t="s">
        <v>464</v>
      </c>
      <c r="I133" s="73" t="s">
        <v>132</v>
      </c>
      <c r="J133" s="73"/>
      <c r="K133" s="83">
        <v>1.140000000000136</v>
      </c>
      <c r="L133" s="86" t="s">
        <v>134</v>
      </c>
      <c r="M133" s="87">
        <v>0.01</v>
      </c>
      <c r="N133" s="87">
        <v>4.0900000000005481E-2</v>
      </c>
      <c r="O133" s="83">
        <v>2619899.5116240005</v>
      </c>
      <c r="P133" s="85">
        <v>106.62</v>
      </c>
      <c r="Q133" s="73"/>
      <c r="R133" s="83">
        <v>2793.3366415830005</v>
      </c>
      <c r="S133" s="84">
        <v>3.4020815528302451E-3</v>
      </c>
      <c r="T133" s="84">
        <f t="shared" si="1"/>
        <v>3.9118078903478534E-3</v>
      </c>
      <c r="U133" s="84">
        <f>R133/'סכום נכסי הקרן'!$C$42</f>
        <v>4.8707039367824884E-4</v>
      </c>
    </row>
    <row r="134" spans="2:21">
      <c r="B134" s="76" t="s">
        <v>479</v>
      </c>
      <c r="C134" s="73">
        <v>1182831</v>
      </c>
      <c r="D134" s="86" t="s">
        <v>121</v>
      </c>
      <c r="E134" s="86" t="s">
        <v>28</v>
      </c>
      <c r="F134" s="73" t="s">
        <v>476</v>
      </c>
      <c r="G134" s="86" t="s">
        <v>477</v>
      </c>
      <c r="H134" s="73" t="s">
        <v>464</v>
      </c>
      <c r="I134" s="73" t="s">
        <v>132</v>
      </c>
      <c r="J134" s="73"/>
      <c r="K134" s="83">
        <v>3.9100000000002471</v>
      </c>
      <c r="L134" s="86" t="s">
        <v>134</v>
      </c>
      <c r="M134" s="87">
        <v>0.01</v>
      </c>
      <c r="N134" s="87">
        <v>4.7100000000001987E-2</v>
      </c>
      <c r="O134" s="83">
        <v>4341617.1132910009</v>
      </c>
      <c r="P134" s="85">
        <v>94.21</v>
      </c>
      <c r="Q134" s="73"/>
      <c r="R134" s="83">
        <v>4090.2371242890003</v>
      </c>
      <c r="S134" s="84">
        <v>3.6667267256257725E-3</v>
      </c>
      <c r="T134" s="84">
        <f t="shared" si="1"/>
        <v>5.7279962672597898E-3</v>
      </c>
      <c r="U134" s="84">
        <f>R134/'סכום נכסי הקרן'!$C$42</f>
        <v>7.1320920533080511E-4</v>
      </c>
    </row>
    <row r="135" spans="2:21">
      <c r="B135" s="76" t="s">
        <v>480</v>
      </c>
      <c r="C135" s="73">
        <v>1191659</v>
      </c>
      <c r="D135" s="86" t="s">
        <v>121</v>
      </c>
      <c r="E135" s="86" t="s">
        <v>28</v>
      </c>
      <c r="F135" s="73" t="s">
        <v>476</v>
      </c>
      <c r="G135" s="86" t="s">
        <v>477</v>
      </c>
      <c r="H135" s="73" t="s">
        <v>464</v>
      </c>
      <c r="I135" s="73" t="s">
        <v>132</v>
      </c>
      <c r="J135" s="73"/>
      <c r="K135" s="83">
        <v>2.5899999999998053</v>
      </c>
      <c r="L135" s="86" t="s">
        <v>134</v>
      </c>
      <c r="M135" s="87">
        <v>3.5400000000000001E-2</v>
      </c>
      <c r="N135" s="87">
        <v>4.5899999999998053E-2</v>
      </c>
      <c r="O135" s="83">
        <v>4213273.8600000013</v>
      </c>
      <c r="P135" s="85">
        <v>100.73</v>
      </c>
      <c r="Q135" s="83">
        <v>77.066541299000022</v>
      </c>
      <c r="R135" s="83">
        <v>4321.097289876001</v>
      </c>
      <c r="S135" s="84">
        <v>3.7719213435868982E-3</v>
      </c>
      <c r="T135" s="84">
        <f t="shared" si="1"/>
        <v>6.0512944347153458E-3</v>
      </c>
      <c r="U135" s="84">
        <f>R135/'סכום נכסי הקרן'!$C$42</f>
        <v>7.5346398524639836E-4</v>
      </c>
    </row>
    <row r="136" spans="2:21">
      <c r="B136" s="76" t="s">
        <v>481</v>
      </c>
      <c r="C136" s="73">
        <v>1155928</v>
      </c>
      <c r="D136" s="86" t="s">
        <v>121</v>
      </c>
      <c r="E136" s="86" t="s">
        <v>28</v>
      </c>
      <c r="F136" s="73" t="s">
        <v>482</v>
      </c>
      <c r="G136" s="86" t="s">
        <v>321</v>
      </c>
      <c r="H136" s="73" t="s">
        <v>464</v>
      </c>
      <c r="I136" s="73" t="s">
        <v>132</v>
      </c>
      <c r="J136" s="73"/>
      <c r="K136" s="83">
        <v>3.5</v>
      </c>
      <c r="L136" s="86" t="s">
        <v>134</v>
      </c>
      <c r="M136" s="87">
        <v>2.75E-2</v>
      </c>
      <c r="N136" s="87">
        <v>3.0100000000000477E-2</v>
      </c>
      <c r="O136" s="83">
        <v>2277595.5926410006</v>
      </c>
      <c r="P136" s="85">
        <v>110.48</v>
      </c>
      <c r="Q136" s="73"/>
      <c r="R136" s="83">
        <v>2516.2875256880006</v>
      </c>
      <c r="S136" s="84">
        <v>4.4591184613531386E-3</v>
      </c>
      <c r="T136" s="84">
        <f t="shared" si="1"/>
        <v>3.5238263984508429E-3</v>
      </c>
      <c r="U136" s="84">
        <f>R136/'סכום נכסי הקרן'!$C$42</f>
        <v>4.3876170795152035E-4</v>
      </c>
    </row>
    <row r="137" spans="2:21">
      <c r="B137" s="76" t="s">
        <v>483</v>
      </c>
      <c r="C137" s="73">
        <v>1177658</v>
      </c>
      <c r="D137" s="86" t="s">
        <v>121</v>
      </c>
      <c r="E137" s="86" t="s">
        <v>28</v>
      </c>
      <c r="F137" s="73" t="s">
        <v>482</v>
      </c>
      <c r="G137" s="86" t="s">
        <v>321</v>
      </c>
      <c r="H137" s="73" t="s">
        <v>464</v>
      </c>
      <c r="I137" s="73" t="s">
        <v>132</v>
      </c>
      <c r="J137" s="73"/>
      <c r="K137" s="83">
        <v>5.1500000000004116</v>
      </c>
      <c r="L137" s="86" t="s">
        <v>134</v>
      </c>
      <c r="M137" s="87">
        <v>8.5000000000000006E-3</v>
      </c>
      <c r="N137" s="87">
        <v>3.4200000000002111E-2</v>
      </c>
      <c r="O137" s="83">
        <v>1752235.3334030001</v>
      </c>
      <c r="P137" s="85">
        <v>96.94</v>
      </c>
      <c r="Q137" s="73"/>
      <c r="R137" s="83">
        <v>1698.6168737420003</v>
      </c>
      <c r="S137" s="84">
        <v>2.7888070115118335E-3</v>
      </c>
      <c r="T137" s="84">
        <f t="shared" si="1"/>
        <v>2.3787547803820704E-3</v>
      </c>
      <c r="U137" s="84">
        <f>R137/'סכום נכסי הקרן'!$C$42</f>
        <v>2.9618556427669614E-4</v>
      </c>
    </row>
    <row r="138" spans="2:21">
      <c r="B138" s="76" t="s">
        <v>484</v>
      </c>
      <c r="C138" s="73">
        <v>1193929</v>
      </c>
      <c r="D138" s="86" t="s">
        <v>121</v>
      </c>
      <c r="E138" s="86" t="s">
        <v>28</v>
      </c>
      <c r="F138" s="73" t="s">
        <v>482</v>
      </c>
      <c r="G138" s="86" t="s">
        <v>321</v>
      </c>
      <c r="H138" s="73" t="s">
        <v>464</v>
      </c>
      <c r="I138" s="73" t="s">
        <v>132</v>
      </c>
      <c r="J138" s="73"/>
      <c r="K138" s="83">
        <v>6.4799999999997748</v>
      </c>
      <c r="L138" s="86" t="s">
        <v>134</v>
      </c>
      <c r="M138" s="87">
        <v>3.1800000000000002E-2</v>
      </c>
      <c r="N138" s="87">
        <v>3.6399999999998871E-2</v>
      </c>
      <c r="O138" s="83">
        <v>1750628.8800360004</v>
      </c>
      <c r="P138" s="85">
        <v>101.6</v>
      </c>
      <c r="Q138" s="73"/>
      <c r="R138" s="83">
        <v>1778.6390543800003</v>
      </c>
      <c r="S138" s="84">
        <v>5.0793070253090751E-3</v>
      </c>
      <c r="T138" s="84">
        <f t="shared" si="1"/>
        <v>2.4908183938265184E-3</v>
      </c>
      <c r="U138" s="84">
        <f>R138/'סכום נכסי הקרן'!$C$42</f>
        <v>3.1013892544560074E-4</v>
      </c>
    </row>
    <row r="139" spans="2:21">
      <c r="B139" s="76" t="s">
        <v>485</v>
      </c>
      <c r="C139" s="73">
        <v>1132828</v>
      </c>
      <c r="D139" s="86" t="s">
        <v>121</v>
      </c>
      <c r="E139" s="86" t="s">
        <v>28</v>
      </c>
      <c r="F139" s="73" t="s">
        <v>486</v>
      </c>
      <c r="G139" s="86" t="s">
        <v>158</v>
      </c>
      <c r="H139" s="73" t="s">
        <v>453</v>
      </c>
      <c r="I139" s="73" t="s">
        <v>318</v>
      </c>
      <c r="J139" s="73"/>
      <c r="K139" s="83">
        <v>0.76000000000087731</v>
      </c>
      <c r="L139" s="86" t="s">
        <v>134</v>
      </c>
      <c r="M139" s="87">
        <v>1.9799999999999998E-2</v>
      </c>
      <c r="N139" s="87">
        <v>3.5200000000017544E-2</v>
      </c>
      <c r="O139" s="83">
        <v>453315.01291700004</v>
      </c>
      <c r="P139" s="85">
        <v>110.65</v>
      </c>
      <c r="Q139" s="73"/>
      <c r="R139" s="83">
        <v>501.59304983100003</v>
      </c>
      <c r="S139" s="84">
        <v>2.9835174375125832E-3</v>
      </c>
      <c r="T139" s="84">
        <f t="shared" si="1"/>
        <v>7.0243436500392448E-4</v>
      </c>
      <c r="U139" s="84">
        <f>R139/'סכום נכסי הקרן'!$C$42</f>
        <v>8.7462112733038179E-5</v>
      </c>
    </row>
    <row r="140" spans="2:21">
      <c r="B140" s="76" t="s">
        <v>487</v>
      </c>
      <c r="C140" s="73">
        <v>1139542</v>
      </c>
      <c r="D140" s="86" t="s">
        <v>121</v>
      </c>
      <c r="E140" s="86" t="s">
        <v>28</v>
      </c>
      <c r="F140" s="73" t="s">
        <v>488</v>
      </c>
      <c r="G140" s="86" t="s">
        <v>328</v>
      </c>
      <c r="H140" s="73" t="s">
        <v>453</v>
      </c>
      <c r="I140" s="73" t="s">
        <v>318</v>
      </c>
      <c r="J140" s="73"/>
      <c r="K140" s="83">
        <v>2.5500000000235015</v>
      </c>
      <c r="L140" s="86" t="s">
        <v>134</v>
      </c>
      <c r="M140" s="87">
        <v>1.9400000000000001E-2</v>
      </c>
      <c r="N140" s="87">
        <v>2.9900000000154438E-2</v>
      </c>
      <c r="O140" s="83">
        <v>40619.754403000006</v>
      </c>
      <c r="P140" s="85">
        <v>109.99</v>
      </c>
      <c r="Q140" s="73"/>
      <c r="R140" s="83">
        <v>44.677664469000007</v>
      </c>
      <c r="S140" s="84">
        <v>1.1238109109646129E-4</v>
      </c>
      <c r="T140" s="84">
        <f t="shared" ref="T140:T202" si="2">IFERROR(R140/$R$11,0)</f>
        <v>6.2566909333600671E-5</v>
      </c>
      <c r="U140" s="84">
        <f>R140/'סכום נכסי הקרן'!$C$42</f>
        <v>7.7903849101440054E-6</v>
      </c>
    </row>
    <row r="141" spans="2:21">
      <c r="B141" s="76" t="s">
        <v>489</v>
      </c>
      <c r="C141" s="73">
        <v>1142595</v>
      </c>
      <c r="D141" s="86" t="s">
        <v>121</v>
      </c>
      <c r="E141" s="86" t="s">
        <v>28</v>
      </c>
      <c r="F141" s="73" t="s">
        <v>488</v>
      </c>
      <c r="G141" s="86" t="s">
        <v>328</v>
      </c>
      <c r="H141" s="73" t="s">
        <v>453</v>
      </c>
      <c r="I141" s="73" t="s">
        <v>318</v>
      </c>
      <c r="J141" s="73"/>
      <c r="K141" s="83">
        <v>3.5200000000001217</v>
      </c>
      <c r="L141" s="86" t="s">
        <v>134</v>
      </c>
      <c r="M141" s="87">
        <v>1.23E-2</v>
      </c>
      <c r="N141" s="87">
        <v>2.9299999999999965E-2</v>
      </c>
      <c r="O141" s="83">
        <v>2797148.4200730002</v>
      </c>
      <c r="P141" s="85">
        <v>105.97</v>
      </c>
      <c r="Q141" s="73"/>
      <c r="R141" s="83">
        <v>2964.1380637570005</v>
      </c>
      <c r="S141" s="84">
        <v>2.1995825307505237E-3</v>
      </c>
      <c r="T141" s="84">
        <f t="shared" si="2"/>
        <v>4.1509993794783036E-3</v>
      </c>
      <c r="U141" s="84">
        <f>R141/'סכום נכסי הקרן'!$C$42</f>
        <v>5.1685281041264903E-4</v>
      </c>
    </row>
    <row r="142" spans="2:21">
      <c r="B142" s="76" t="s">
        <v>490</v>
      </c>
      <c r="C142" s="73">
        <v>1142231</v>
      </c>
      <c r="D142" s="86" t="s">
        <v>121</v>
      </c>
      <c r="E142" s="86" t="s">
        <v>28</v>
      </c>
      <c r="F142" s="73" t="s">
        <v>491</v>
      </c>
      <c r="G142" s="86" t="s">
        <v>492</v>
      </c>
      <c r="H142" s="73" t="s">
        <v>493</v>
      </c>
      <c r="I142" s="73" t="s">
        <v>132</v>
      </c>
      <c r="J142" s="73"/>
      <c r="K142" s="83">
        <v>2.4100000000001023</v>
      </c>
      <c r="L142" s="86" t="s">
        <v>134</v>
      </c>
      <c r="M142" s="87">
        <v>2.5699999999999997E-2</v>
      </c>
      <c r="N142" s="87">
        <v>4.0800000000000926E-2</v>
      </c>
      <c r="O142" s="83">
        <v>2778166.4310160005</v>
      </c>
      <c r="P142" s="85">
        <v>109.71</v>
      </c>
      <c r="Q142" s="73"/>
      <c r="R142" s="83">
        <v>3047.9261145089999</v>
      </c>
      <c r="S142" s="84">
        <v>2.1663570794234221E-3</v>
      </c>
      <c r="T142" s="84">
        <f t="shared" si="2"/>
        <v>4.2683367433925907E-3</v>
      </c>
      <c r="U142" s="84">
        <f>R142/'סכום נכסי הקרן'!$C$42</f>
        <v>5.314628213428683E-4</v>
      </c>
    </row>
    <row r="143" spans="2:21">
      <c r="B143" s="76" t="s">
        <v>494</v>
      </c>
      <c r="C143" s="73">
        <v>1199603</v>
      </c>
      <c r="D143" s="86" t="s">
        <v>121</v>
      </c>
      <c r="E143" s="86" t="s">
        <v>28</v>
      </c>
      <c r="F143" s="73" t="s">
        <v>491</v>
      </c>
      <c r="G143" s="86" t="s">
        <v>492</v>
      </c>
      <c r="H143" s="73" t="s">
        <v>493</v>
      </c>
      <c r="I143" s="73" t="s">
        <v>132</v>
      </c>
      <c r="J143" s="73"/>
      <c r="K143" s="83">
        <v>4.2699999999992002</v>
      </c>
      <c r="L143" s="86" t="s">
        <v>134</v>
      </c>
      <c r="M143" s="87">
        <v>0.04</v>
      </c>
      <c r="N143" s="87">
        <v>4.2699999999992001E-2</v>
      </c>
      <c r="O143" s="83">
        <v>1492926.6754480002</v>
      </c>
      <c r="P143" s="85">
        <v>99.7</v>
      </c>
      <c r="Q143" s="73"/>
      <c r="R143" s="83">
        <v>1488.4478508970001</v>
      </c>
      <c r="S143" s="84">
        <v>4.7168537875637035E-3</v>
      </c>
      <c r="T143" s="84">
        <f t="shared" si="2"/>
        <v>2.0844326318687216E-3</v>
      </c>
      <c r="U143" s="84">
        <f>R143/'סכום נכסי הקרן'!$C$42</f>
        <v>2.5953867139160694E-4</v>
      </c>
    </row>
    <row r="144" spans="2:21">
      <c r="B144" s="76" t="s">
        <v>495</v>
      </c>
      <c r="C144" s="73">
        <v>1171628</v>
      </c>
      <c r="D144" s="86" t="s">
        <v>121</v>
      </c>
      <c r="E144" s="86" t="s">
        <v>28</v>
      </c>
      <c r="F144" s="73" t="s">
        <v>491</v>
      </c>
      <c r="G144" s="86" t="s">
        <v>492</v>
      </c>
      <c r="H144" s="73" t="s">
        <v>493</v>
      </c>
      <c r="I144" s="73" t="s">
        <v>132</v>
      </c>
      <c r="J144" s="73"/>
      <c r="K144" s="83">
        <v>1.24000000000055</v>
      </c>
      <c r="L144" s="86" t="s">
        <v>134</v>
      </c>
      <c r="M144" s="87">
        <v>1.2199999999999999E-2</v>
      </c>
      <c r="N144" s="87">
        <v>3.8200000000018795E-2</v>
      </c>
      <c r="O144" s="83">
        <v>403369.67888400005</v>
      </c>
      <c r="P144" s="85">
        <v>108.19</v>
      </c>
      <c r="Q144" s="73"/>
      <c r="R144" s="83">
        <v>436.40563574900006</v>
      </c>
      <c r="S144" s="84">
        <v>8.7689060626956533E-4</v>
      </c>
      <c r="T144" s="84">
        <f t="shared" si="2"/>
        <v>6.1114546091650668E-4</v>
      </c>
      <c r="U144" s="84">
        <f>R144/'סכום נכסי הקרן'!$C$42</f>
        <v>7.6095470070951682E-5</v>
      </c>
    </row>
    <row r="145" spans="2:21">
      <c r="B145" s="76" t="s">
        <v>496</v>
      </c>
      <c r="C145" s="73">
        <v>1178292</v>
      </c>
      <c r="D145" s="86" t="s">
        <v>121</v>
      </c>
      <c r="E145" s="86" t="s">
        <v>28</v>
      </c>
      <c r="F145" s="73" t="s">
        <v>491</v>
      </c>
      <c r="G145" s="86" t="s">
        <v>492</v>
      </c>
      <c r="H145" s="73" t="s">
        <v>493</v>
      </c>
      <c r="I145" s="73" t="s">
        <v>132</v>
      </c>
      <c r="J145" s="73"/>
      <c r="K145" s="83">
        <v>5.0900000000013934</v>
      </c>
      <c r="L145" s="86" t="s">
        <v>134</v>
      </c>
      <c r="M145" s="87">
        <v>1.09E-2</v>
      </c>
      <c r="N145" s="87">
        <v>4.3800000000007958E-2</v>
      </c>
      <c r="O145" s="83">
        <v>1075064.3946</v>
      </c>
      <c r="P145" s="85">
        <v>93.49</v>
      </c>
      <c r="Q145" s="73"/>
      <c r="R145" s="83">
        <v>1005.0776829400002</v>
      </c>
      <c r="S145" s="84">
        <v>1.9242385744662571E-3</v>
      </c>
      <c r="T145" s="84">
        <f t="shared" si="2"/>
        <v>1.4075177162710792E-3</v>
      </c>
      <c r="U145" s="84">
        <f>R145/'סכום נכסי הקרן'!$C$42</f>
        <v>1.7525405832552311E-4</v>
      </c>
    </row>
    <row r="146" spans="2:21">
      <c r="B146" s="76" t="s">
        <v>497</v>
      </c>
      <c r="C146" s="73">
        <v>1184530</v>
      </c>
      <c r="D146" s="86" t="s">
        <v>121</v>
      </c>
      <c r="E146" s="86" t="s">
        <v>28</v>
      </c>
      <c r="F146" s="73" t="s">
        <v>491</v>
      </c>
      <c r="G146" s="86" t="s">
        <v>492</v>
      </c>
      <c r="H146" s="73" t="s">
        <v>493</v>
      </c>
      <c r="I146" s="73" t="s">
        <v>132</v>
      </c>
      <c r="J146" s="73"/>
      <c r="K146" s="83">
        <v>6.0499999999972252</v>
      </c>
      <c r="L146" s="86" t="s">
        <v>134</v>
      </c>
      <c r="M146" s="87">
        <v>1.54E-2</v>
      </c>
      <c r="N146" s="87">
        <v>4.5699999999980256E-2</v>
      </c>
      <c r="O146" s="83">
        <v>1204038.1983020001</v>
      </c>
      <c r="P146" s="85">
        <v>90.46</v>
      </c>
      <c r="Q146" s="83">
        <v>10.028207740000001</v>
      </c>
      <c r="R146" s="83">
        <v>1099.2011268810002</v>
      </c>
      <c r="S146" s="84">
        <v>3.4401091380057143E-3</v>
      </c>
      <c r="T146" s="84">
        <f t="shared" si="2"/>
        <v>1.5393288360602286E-3</v>
      </c>
      <c r="U146" s="84">
        <f>R146/'סכום נכסי הקרן'!$C$42</f>
        <v>1.9166623801494107E-4</v>
      </c>
    </row>
    <row r="147" spans="2:21">
      <c r="B147" s="76" t="s">
        <v>498</v>
      </c>
      <c r="C147" s="73">
        <v>1182989</v>
      </c>
      <c r="D147" s="86" t="s">
        <v>121</v>
      </c>
      <c r="E147" s="86" t="s">
        <v>28</v>
      </c>
      <c r="F147" s="73" t="s">
        <v>499</v>
      </c>
      <c r="G147" s="86" t="s">
        <v>500</v>
      </c>
      <c r="H147" s="73" t="s">
        <v>501</v>
      </c>
      <c r="I147" s="73" t="s">
        <v>318</v>
      </c>
      <c r="J147" s="73"/>
      <c r="K147" s="83">
        <v>4.2199999999998834</v>
      </c>
      <c r="L147" s="86" t="s">
        <v>134</v>
      </c>
      <c r="M147" s="87">
        <v>7.4999999999999997E-3</v>
      </c>
      <c r="N147" s="87">
        <v>4.1099999999999429E-2</v>
      </c>
      <c r="O147" s="83">
        <v>5663545.2421600008</v>
      </c>
      <c r="P147" s="85">
        <v>94.68</v>
      </c>
      <c r="Q147" s="73"/>
      <c r="R147" s="83">
        <v>5362.2447834210006</v>
      </c>
      <c r="S147" s="84">
        <v>3.6801144423990509E-3</v>
      </c>
      <c r="T147" s="84">
        <f t="shared" si="2"/>
        <v>7.5093245624256811E-3</v>
      </c>
      <c r="U147" s="84">
        <f>R147/'סכום נכסי הקרן'!$C$42</f>
        <v>9.3500748845648822E-4</v>
      </c>
    </row>
    <row r="148" spans="2:21">
      <c r="B148" s="76" t="s">
        <v>502</v>
      </c>
      <c r="C148" s="73">
        <v>1199579</v>
      </c>
      <c r="D148" s="86" t="s">
        <v>121</v>
      </c>
      <c r="E148" s="86" t="s">
        <v>28</v>
      </c>
      <c r="F148" s="73" t="s">
        <v>499</v>
      </c>
      <c r="G148" s="86" t="s">
        <v>500</v>
      </c>
      <c r="H148" s="73" t="s">
        <v>501</v>
      </c>
      <c r="I148" s="73" t="s">
        <v>318</v>
      </c>
      <c r="J148" s="73"/>
      <c r="K148" s="83">
        <v>6.2599999999999048</v>
      </c>
      <c r="L148" s="86" t="s">
        <v>134</v>
      </c>
      <c r="M148" s="87">
        <v>4.0800000000000003E-2</v>
      </c>
      <c r="N148" s="87">
        <v>4.3699999999997088E-2</v>
      </c>
      <c r="O148" s="83">
        <v>1493510.4449280002</v>
      </c>
      <c r="P148" s="85">
        <v>99.17</v>
      </c>
      <c r="Q148" s="73"/>
      <c r="R148" s="83">
        <v>1481.1143207390003</v>
      </c>
      <c r="S148" s="84">
        <v>4.2671726997942864E-3</v>
      </c>
      <c r="T148" s="84">
        <f t="shared" si="2"/>
        <v>2.0741627056775447E-3</v>
      </c>
      <c r="U148" s="84">
        <f>R148/'סכום נכסי הקרן'!$C$42</f>
        <v>2.5825993349516631E-4</v>
      </c>
    </row>
    <row r="149" spans="2:21">
      <c r="B149" s="76" t="s">
        <v>503</v>
      </c>
      <c r="C149" s="73">
        <v>1260769</v>
      </c>
      <c r="D149" s="86" t="s">
        <v>121</v>
      </c>
      <c r="E149" s="86" t="s">
        <v>28</v>
      </c>
      <c r="F149" s="73" t="s">
        <v>504</v>
      </c>
      <c r="G149" s="86" t="s">
        <v>492</v>
      </c>
      <c r="H149" s="73" t="s">
        <v>493</v>
      </c>
      <c r="I149" s="73" t="s">
        <v>132</v>
      </c>
      <c r="J149" s="73"/>
      <c r="K149" s="83">
        <v>3.3200000000004617</v>
      </c>
      <c r="L149" s="86" t="s">
        <v>134</v>
      </c>
      <c r="M149" s="87">
        <v>1.3300000000000001E-2</v>
      </c>
      <c r="N149" s="87">
        <v>3.6400000000002451E-2</v>
      </c>
      <c r="O149" s="83">
        <v>1416094.9355520003</v>
      </c>
      <c r="P149" s="85">
        <v>103.34</v>
      </c>
      <c r="Q149" s="83">
        <v>10.492187593000002</v>
      </c>
      <c r="R149" s="83">
        <v>1473.8846953510001</v>
      </c>
      <c r="S149" s="84">
        <v>4.3173626083902452E-3</v>
      </c>
      <c r="T149" s="84">
        <f t="shared" si="2"/>
        <v>2.0640382884426029E-3</v>
      </c>
      <c r="U149" s="84">
        <f>R149/'סכום נכסי הקרן'!$C$42</f>
        <v>2.5699931333522603E-4</v>
      </c>
    </row>
    <row r="150" spans="2:21">
      <c r="B150" s="76" t="s">
        <v>505</v>
      </c>
      <c r="C150" s="73">
        <v>6120224</v>
      </c>
      <c r="D150" s="86" t="s">
        <v>121</v>
      </c>
      <c r="E150" s="86" t="s">
        <v>28</v>
      </c>
      <c r="F150" s="73" t="s">
        <v>506</v>
      </c>
      <c r="G150" s="86" t="s">
        <v>321</v>
      </c>
      <c r="H150" s="73" t="s">
        <v>501</v>
      </c>
      <c r="I150" s="73" t="s">
        <v>318</v>
      </c>
      <c r="J150" s="73"/>
      <c r="K150" s="83">
        <v>3.5200000000002336</v>
      </c>
      <c r="L150" s="86" t="s">
        <v>134</v>
      </c>
      <c r="M150" s="87">
        <v>1.8000000000000002E-2</v>
      </c>
      <c r="N150" s="87">
        <v>3.3199999999979073E-2</v>
      </c>
      <c r="O150" s="83">
        <v>160559.74007900004</v>
      </c>
      <c r="P150" s="85">
        <v>106.61</v>
      </c>
      <c r="Q150" s="83">
        <v>0.81143876200000009</v>
      </c>
      <c r="R150" s="83">
        <v>171.984177848</v>
      </c>
      <c r="S150" s="84">
        <v>1.9159461223551026E-4</v>
      </c>
      <c r="T150" s="84">
        <f t="shared" si="2"/>
        <v>2.4084782833032708E-4</v>
      </c>
      <c r="U150" s="84">
        <f>R150/'סכום נכסי הקרן'!$C$42</f>
        <v>2.9988652267627603E-5</v>
      </c>
    </row>
    <row r="151" spans="2:21">
      <c r="B151" s="76" t="s">
        <v>507</v>
      </c>
      <c r="C151" s="73">
        <v>1193630</v>
      </c>
      <c r="D151" s="86" t="s">
        <v>121</v>
      </c>
      <c r="E151" s="86" t="s">
        <v>28</v>
      </c>
      <c r="F151" s="73" t="s">
        <v>508</v>
      </c>
      <c r="G151" s="86" t="s">
        <v>321</v>
      </c>
      <c r="H151" s="73" t="s">
        <v>501</v>
      </c>
      <c r="I151" s="73" t="s">
        <v>318</v>
      </c>
      <c r="J151" s="73"/>
      <c r="K151" s="83">
        <v>4.7399999999995028</v>
      </c>
      <c r="L151" s="86" t="s">
        <v>134</v>
      </c>
      <c r="M151" s="87">
        <v>3.6200000000000003E-2</v>
      </c>
      <c r="N151" s="87">
        <v>4.5099999999995276E-2</v>
      </c>
      <c r="O151" s="83">
        <v>4406147.2014699997</v>
      </c>
      <c r="P151" s="85">
        <v>99.56</v>
      </c>
      <c r="Q151" s="73"/>
      <c r="R151" s="83">
        <v>4386.7599563570011</v>
      </c>
      <c r="S151" s="84">
        <v>2.4792639660457744E-3</v>
      </c>
      <c r="T151" s="84">
        <f t="shared" si="2"/>
        <v>6.1432488855387496E-3</v>
      </c>
      <c r="U151" s="84">
        <f>R151/'סכום נכסי הקרן'!$C$42</f>
        <v>7.6491349703697862E-4</v>
      </c>
    </row>
    <row r="152" spans="2:21">
      <c r="B152" s="76" t="s">
        <v>509</v>
      </c>
      <c r="C152" s="73">
        <v>1166057</v>
      </c>
      <c r="D152" s="86" t="s">
        <v>121</v>
      </c>
      <c r="E152" s="86" t="s">
        <v>28</v>
      </c>
      <c r="F152" s="73" t="s">
        <v>510</v>
      </c>
      <c r="G152" s="86" t="s">
        <v>328</v>
      </c>
      <c r="H152" s="73" t="s">
        <v>511</v>
      </c>
      <c r="I152" s="73" t="s">
        <v>318</v>
      </c>
      <c r="J152" s="73"/>
      <c r="K152" s="83">
        <v>3.5699999999997059</v>
      </c>
      <c r="L152" s="86" t="s">
        <v>134</v>
      </c>
      <c r="M152" s="87">
        <v>2.75E-2</v>
      </c>
      <c r="N152" s="87">
        <v>3.9599999999995875E-2</v>
      </c>
      <c r="O152" s="83">
        <v>2914508.2191270003</v>
      </c>
      <c r="P152" s="85">
        <v>106.24</v>
      </c>
      <c r="Q152" s="83">
        <v>97.162827942000007</v>
      </c>
      <c r="R152" s="83">
        <v>3193.5363600420001</v>
      </c>
      <c r="S152" s="84">
        <v>3.3325410409938542E-3</v>
      </c>
      <c r="T152" s="84">
        <f t="shared" si="2"/>
        <v>4.4722503350850991E-3</v>
      </c>
      <c r="U152" s="84">
        <f>R152/'סכום נכסי הקרן'!$C$42</f>
        <v>5.5685268612305913E-4</v>
      </c>
    </row>
    <row r="153" spans="2:21">
      <c r="B153" s="76" t="s">
        <v>512</v>
      </c>
      <c r="C153" s="73">
        <v>1260603</v>
      </c>
      <c r="D153" s="86" t="s">
        <v>121</v>
      </c>
      <c r="E153" s="86" t="s">
        <v>28</v>
      </c>
      <c r="F153" s="73" t="s">
        <v>504</v>
      </c>
      <c r="G153" s="86" t="s">
        <v>492</v>
      </c>
      <c r="H153" s="73" t="s">
        <v>513</v>
      </c>
      <c r="I153" s="73" t="s">
        <v>132</v>
      </c>
      <c r="J153" s="73"/>
      <c r="K153" s="83">
        <v>2.3999999999995474</v>
      </c>
      <c r="L153" s="86" t="s">
        <v>134</v>
      </c>
      <c r="M153" s="87">
        <v>0.04</v>
      </c>
      <c r="N153" s="87">
        <v>7.3699999999992313E-2</v>
      </c>
      <c r="O153" s="83">
        <v>2125993.6152870003</v>
      </c>
      <c r="P153" s="85">
        <v>103.93</v>
      </c>
      <c r="Q153" s="73"/>
      <c r="R153" s="83">
        <v>2209.5452364100001</v>
      </c>
      <c r="S153" s="84">
        <v>8.1910685017687031E-4</v>
      </c>
      <c r="T153" s="84">
        <f t="shared" si="2"/>
        <v>3.0942623818412851E-3</v>
      </c>
      <c r="U153" s="84">
        <f>R153/'סכום נכסי הקרן'!$C$42</f>
        <v>3.8527546308855451E-4</v>
      </c>
    </row>
    <row r="154" spans="2:21">
      <c r="B154" s="76" t="s">
        <v>514</v>
      </c>
      <c r="C154" s="73">
        <v>1260652</v>
      </c>
      <c r="D154" s="86" t="s">
        <v>121</v>
      </c>
      <c r="E154" s="86" t="s">
        <v>28</v>
      </c>
      <c r="F154" s="73" t="s">
        <v>504</v>
      </c>
      <c r="G154" s="86" t="s">
        <v>492</v>
      </c>
      <c r="H154" s="73" t="s">
        <v>513</v>
      </c>
      <c r="I154" s="73" t="s">
        <v>132</v>
      </c>
      <c r="J154" s="73"/>
      <c r="K154" s="83">
        <v>3.0799999999998073</v>
      </c>
      <c r="L154" s="86" t="s">
        <v>134</v>
      </c>
      <c r="M154" s="87">
        <v>3.2799999999999996E-2</v>
      </c>
      <c r="N154" s="87">
        <v>7.6599999999996143E-2</v>
      </c>
      <c r="O154" s="83">
        <v>2077522.5886840003</v>
      </c>
      <c r="P154" s="85">
        <v>99.89</v>
      </c>
      <c r="Q154" s="73"/>
      <c r="R154" s="83">
        <v>2075.2374084300004</v>
      </c>
      <c r="S154" s="84">
        <v>1.4795369700588098E-3</v>
      </c>
      <c r="T154" s="84">
        <f t="shared" si="2"/>
        <v>2.9061767736097239E-3</v>
      </c>
      <c r="U154" s="84">
        <f>R154/'סכום נכסי הקרן'!$C$42</f>
        <v>3.6185638581929397E-4</v>
      </c>
    </row>
    <row r="155" spans="2:21">
      <c r="B155" s="76" t="s">
        <v>515</v>
      </c>
      <c r="C155" s="73">
        <v>1260736</v>
      </c>
      <c r="D155" s="86" t="s">
        <v>121</v>
      </c>
      <c r="E155" s="86" t="s">
        <v>28</v>
      </c>
      <c r="F155" s="73" t="s">
        <v>504</v>
      </c>
      <c r="G155" s="86" t="s">
        <v>492</v>
      </c>
      <c r="H155" s="73" t="s">
        <v>513</v>
      </c>
      <c r="I155" s="73" t="s">
        <v>132</v>
      </c>
      <c r="J155" s="73"/>
      <c r="K155" s="83">
        <v>4.9400000000009587</v>
      </c>
      <c r="L155" s="86" t="s">
        <v>134</v>
      </c>
      <c r="M155" s="87">
        <v>1.7899999999999999E-2</v>
      </c>
      <c r="N155" s="87">
        <v>7.1500000000010264E-2</v>
      </c>
      <c r="O155" s="83">
        <v>791191.43290600018</v>
      </c>
      <c r="P155" s="85">
        <v>85.02</v>
      </c>
      <c r="Q155" s="83">
        <v>204.10954076400003</v>
      </c>
      <c r="R155" s="83">
        <v>876.78049731400017</v>
      </c>
      <c r="S155" s="84">
        <v>1.1757928179512791E-3</v>
      </c>
      <c r="T155" s="84">
        <f t="shared" si="2"/>
        <v>1.2278494530298843E-3</v>
      </c>
      <c r="U155" s="84">
        <f>R155/'סכום נכסי הקרן'!$C$42</f>
        <v>1.5288304876641252E-4</v>
      </c>
    </row>
    <row r="156" spans="2:21">
      <c r="B156" s="76" t="s">
        <v>516</v>
      </c>
      <c r="C156" s="73">
        <v>1191519</v>
      </c>
      <c r="D156" s="86" t="s">
        <v>121</v>
      </c>
      <c r="E156" s="86" t="s">
        <v>28</v>
      </c>
      <c r="F156" s="73" t="s">
        <v>506</v>
      </c>
      <c r="G156" s="86" t="s">
        <v>321</v>
      </c>
      <c r="H156" s="73" t="s">
        <v>511</v>
      </c>
      <c r="I156" s="73" t="s">
        <v>318</v>
      </c>
      <c r="J156" s="73"/>
      <c r="K156" s="83">
        <v>3.0199999999994827</v>
      </c>
      <c r="L156" s="86" t="s">
        <v>134</v>
      </c>
      <c r="M156" s="87">
        <v>3.6499999999999998E-2</v>
      </c>
      <c r="N156" s="87">
        <v>4.7699999999997633E-2</v>
      </c>
      <c r="O156" s="83">
        <v>879941.48455300007</v>
      </c>
      <c r="P156" s="85">
        <v>101</v>
      </c>
      <c r="Q156" s="73"/>
      <c r="R156" s="83">
        <v>888.74087167300013</v>
      </c>
      <c r="S156" s="84">
        <v>4.9341221980340709E-3</v>
      </c>
      <c r="T156" s="84">
        <f t="shared" si="2"/>
        <v>1.2445988437379573E-3</v>
      </c>
      <c r="U156" s="84">
        <f>R156/'סכום נכסי הקרן'!$C$42</f>
        <v>1.5496856333019815E-4</v>
      </c>
    </row>
    <row r="157" spans="2:21">
      <c r="B157" s="76" t="s">
        <v>517</v>
      </c>
      <c r="C157" s="73">
        <v>6120323</v>
      </c>
      <c r="D157" s="86" t="s">
        <v>121</v>
      </c>
      <c r="E157" s="86" t="s">
        <v>28</v>
      </c>
      <c r="F157" s="73" t="s">
        <v>506</v>
      </c>
      <c r="G157" s="86" t="s">
        <v>321</v>
      </c>
      <c r="H157" s="73" t="s">
        <v>511</v>
      </c>
      <c r="I157" s="73" t="s">
        <v>318</v>
      </c>
      <c r="J157" s="73"/>
      <c r="K157" s="83">
        <v>2.7700000000002563</v>
      </c>
      <c r="L157" s="86" t="s">
        <v>134</v>
      </c>
      <c r="M157" s="87">
        <v>3.3000000000000002E-2</v>
      </c>
      <c r="N157" s="87">
        <v>4.78000000000047E-2</v>
      </c>
      <c r="O157" s="83">
        <v>2685818.4538850002</v>
      </c>
      <c r="P157" s="85">
        <v>107.69</v>
      </c>
      <c r="Q157" s="73"/>
      <c r="R157" s="83">
        <v>2892.3577872380006</v>
      </c>
      <c r="S157" s="84">
        <v>4.2537915372730817E-3</v>
      </c>
      <c r="T157" s="84">
        <f t="shared" si="2"/>
        <v>4.0504777853824165E-3</v>
      </c>
      <c r="U157" s="84">
        <f>R157/'סכום נכסי הקרן'!$C$42</f>
        <v>5.0433657909917961E-4</v>
      </c>
    </row>
    <row r="158" spans="2:21">
      <c r="B158" s="76" t="s">
        <v>518</v>
      </c>
      <c r="C158" s="73">
        <v>1168350</v>
      </c>
      <c r="D158" s="86" t="s">
        <v>121</v>
      </c>
      <c r="E158" s="86" t="s">
        <v>28</v>
      </c>
      <c r="F158" s="73" t="s">
        <v>519</v>
      </c>
      <c r="G158" s="86" t="s">
        <v>321</v>
      </c>
      <c r="H158" s="73" t="s">
        <v>511</v>
      </c>
      <c r="I158" s="73" t="s">
        <v>318</v>
      </c>
      <c r="J158" s="73"/>
      <c r="K158" s="83">
        <v>2.2500000000004556</v>
      </c>
      <c r="L158" s="86" t="s">
        <v>134</v>
      </c>
      <c r="M158" s="87">
        <v>1E-3</v>
      </c>
      <c r="N158" s="87">
        <v>3.3300000000003244E-2</v>
      </c>
      <c r="O158" s="83">
        <v>2646588.3619680004</v>
      </c>
      <c r="P158" s="85">
        <v>103.63</v>
      </c>
      <c r="Q158" s="73"/>
      <c r="R158" s="83">
        <v>2742.6594330670005</v>
      </c>
      <c r="S158" s="84">
        <v>4.6733915381469522E-3</v>
      </c>
      <c r="T158" s="84">
        <f t="shared" si="2"/>
        <v>3.8408391781695216E-3</v>
      </c>
      <c r="U158" s="84">
        <f>R158/'סכום נכסי הקרן'!$C$42</f>
        <v>4.782338762549802E-4</v>
      </c>
    </row>
    <row r="159" spans="2:21">
      <c r="B159" s="76" t="s">
        <v>520</v>
      </c>
      <c r="C159" s="73">
        <v>1175975</v>
      </c>
      <c r="D159" s="86" t="s">
        <v>121</v>
      </c>
      <c r="E159" s="86" t="s">
        <v>28</v>
      </c>
      <c r="F159" s="73" t="s">
        <v>519</v>
      </c>
      <c r="G159" s="86" t="s">
        <v>321</v>
      </c>
      <c r="H159" s="73" t="s">
        <v>511</v>
      </c>
      <c r="I159" s="73" t="s">
        <v>318</v>
      </c>
      <c r="J159" s="73"/>
      <c r="K159" s="83">
        <v>4.9700000000015345</v>
      </c>
      <c r="L159" s="86" t="s">
        <v>134</v>
      </c>
      <c r="M159" s="87">
        <v>3.0000000000000001E-3</v>
      </c>
      <c r="N159" s="87">
        <v>4.0200000000009159E-2</v>
      </c>
      <c r="O159" s="83">
        <v>1492504.8315960001</v>
      </c>
      <c r="P159" s="85">
        <v>91.94</v>
      </c>
      <c r="Q159" s="83">
        <v>2.4671811810000004</v>
      </c>
      <c r="R159" s="83">
        <v>1374.6761272370002</v>
      </c>
      <c r="S159" s="84">
        <v>3.6644409974023683E-3</v>
      </c>
      <c r="T159" s="84">
        <f t="shared" si="2"/>
        <v>1.9251059257043516E-3</v>
      </c>
      <c r="U159" s="84">
        <f>R159/'סכום נכסי הקרן'!$C$42</f>
        <v>2.397004473094837E-4</v>
      </c>
    </row>
    <row r="160" spans="2:21">
      <c r="B160" s="76" t="s">
        <v>521</v>
      </c>
      <c r="C160" s="73">
        <v>1185834</v>
      </c>
      <c r="D160" s="86" t="s">
        <v>121</v>
      </c>
      <c r="E160" s="86" t="s">
        <v>28</v>
      </c>
      <c r="F160" s="73" t="s">
        <v>519</v>
      </c>
      <c r="G160" s="86" t="s">
        <v>321</v>
      </c>
      <c r="H160" s="73" t="s">
        <v>511</v>
      </c>
      <c r="I160" s="73" t="s">
        <v>318</v>
      </c>
      <c r="J160" s="73"/>
      <c r="K160" s="83">
        <v>3.4900000000006997</v>
      </c>
      <c r="L160" s="86" t="s">
        <v>134</v>
      </c>
      <c r="M160" s="87">
        <v>3.0000000000000001E-3</v>
      </c>
      <c r="N160" s="87">
        <v>3.9600000000003695E-2</v>
      </c>
      <c r="O160" s="83">
        <v>2167742.9921760005</v>
      </c>
      <c r="P160" s="85">
        <v>94.81</v>
      </c>
      <c r="Q160" s="83">
        <v>3.4933645310000006</v>
      </c>
      <c r="R160" s="83">
        <v>2058.7304970440005</v>
      </c>
      <c r="S160" s="84">
        <v>4.2621765477310275E-3</v>
      </c>
      <c r="T160" s="84">
        <f t="shared" si="2"/>
        <v>2.8830603811048684E-3</v>
      </c>
      <c r="U160" s="84">
        <f>R160/'סכום נכסי הקרן'!$C$42</f>
        <v>3.5897809764324563E-4</v>
      </c>
    </row>
    <row r="161" spans="2:21">
      <c r="B161" s="76" t="s">
        <v>522</v>
      </c>
      <c r="C161" s="73">
        <v>1192129</v>
      </c>
      <c r="D161" s="86" t="s">
        <v>121</v>
      </c>
      <c r="E161" s="86" t="s">
        <v>28</v>
      </c>
      <c r="F161" s="73" t="s">
        <v>519</v>
      </c>
      <c r="G161" s="86" t="s">
        <v>321</v>
      </c>
      <c r="H161" s="73" t="s">
        <v>511</v>
      </c>
      <c r="I161" s="73" t="s">
        <v>318</v>
      </c>
      <c r="J161" s="73"/>
      <c r="K161" s="83">
        <v>2.9899999999988527</v>
      </c>
      <c r="L161" s="86" t="s">
        <v>134</v>
      </c>
      <c r="M161" s="87">
        <v>3.0000000000000001E-3</v>
      </c>
      <c r="N161" s="87">
        <v>3.959999999997988E-2</v>
      </c>
      <c r="O161" s="83">
        <v>834391.31875200022</v>
      </c>
      <c r="P161" s="85">
        <v>92.74</v>
      </c>
      <c r="Q161" s="83">
        <v>1.2922021230000003</v>
      </c>
      <c r="R161" s="83">
        <v>775.10671521099994</v>
      </c>
      <c r="S161" s="84">
        <v>3.0934316492492501E-3</v>
      </c>
      <c r="T161" s="84">
        <f t="shared" si="2"/>
        <v>1.0854647876260646E-3</v>
      </c>
      <c r="U161" s="84">
        <f>R161/'סכום נכסי הקרן'!$C$42</f>
        <v>1.3515432665735794E-4</v>
      </c>
    </row>
    <row r="162" spans="2:21">
      <c r="B162" s="76" t="s">
        <v>523</v>
      </c>
      <c r="C162" s="73">
        <v>1188192</v>
      </c>
      <c r="D162" s="86" t="s">
        <v>121</v>
      </c>
      <c r="E162" s="86" t="s">
        <v>28</v>
      </c>
      <c r="F162" s="73" t="s">
        <v>524</v>
      </c>
      <c r="G162" s="86" t="s">
        <v>525</v>
      </c>
      <c r="H162" s="73" t="s">
        <v>513</v>
      </c>
      <c r="I162" s="73" t="s">
        <v>132</v>
      </c>
      <c r="J162" s="73"/>
      <c r="K162" s="83">
        <v>4.0400000000007106</v>
      </c>
      <c r="L162" s="86" t="s">
        <v>134</v>
      </c>
      <c r="M162" s="87">
        <v>3.2500000000000001E-2</v>
      </c>
      <c r="N162" s="87">
        <v>4.7400000000005237E-2</v>
      </c>
      <c r="O162" s="83">
        <v>1069460.767549</v>
      </c>
      <c r="P162" s="85">
        <v>99.9</v>
      </c>
      <c r="Q162" s="73"/>
      <c r="R162" s="83">
        <v>1068.3912513560003</v>
      </c>
      <c r="S162" s="84">
        <v>4.1133106444192309E-3</v>
      </c>
      <c r="T162" s="84">
        <f t="shared" si="2"/>
        <v>1.4961824739693965E-3</v>
      </c>
      <c r="U162" s="84">
        <f>R162/'סכום נכסי הקרן'!$C$42</f>
        <v>1.862939610119676E-4</v>
      </c>
    </row>
    <row r="163" spans="2:21">
      <c r="B163" s="76" t="s">
        <v>530</v>
      </c>
      <c r="C163" s="73">
        <v>3660156</v>
      </c>
      <c r="D163" s="86" t="s">
        <v>121</v>
      </c>
      <c r="E163" s="86" t="s">
        <v>28</v>
      </c>
      <c r="F163" s="73" t="s">
        <v>531</v>
      </c>
      <c r="G163" s="86" t="s">
        <v>321</v>
      </c>
      <c r="H163" s="73" t="s">
        <v>529</v>
      </c>
      <c r="I163" s="73"/>
      <c r="J163" s="73"/>
      <c r="K163" s="83">
        <v>3.2500000000002247</v>
      </c>
      <c r="L163" s="86" t="s">
        <v>134</v>
      </c>
      <c r="M163" s="87">
        <v>1.9E-2</v>
      </c>
      <c r="N163" s="87">
        <v>3.5500000000000448E-2</v>
      </c>
      <c r="O163" s="83">
        <v>2141974.0656000003</v>
      </c>
      <c r="P163" s="85">
        <v>101.4</v>
      </c>
      <c r="Q163" s="83">
        <v>56.908688939000015</v>
      </c>
      <c r="R163" s="83">
        <v>2228.8703914580001</v>
      </c>
      <c r="S163" s="84">
        <v>4.0596982937684007E-3</v>
      </c>
      <c r="T163" s="84">
        <f t="shared" si="2"/>
        <v>3.1213254621995914E-3</v>
      </c>
      <c r="U163" s="84">
        <f>R163/'סכום נכסי הקרן'!$C$42</f>
        <v>3.8864516466229261E-4</v>
      </c>
    </row>
    <row r="164" spans="2:21">
      <c r="B164" s="76" t="s">
        <v>532</v>
      </c>
      <c r="C164" s="73">
        <v>1169531</v>
      </c>
      <c r="D164" s="86" t="s">
        <v>121</v>
      </c>
      <c r="E164" s="86" t="s">
        <v>28</v>
      </c>
      <c r="F164" s="73" t="s">
        <v>533</v>
      </c>
      <c r="G164" s="86" t="s">
        <v>328</v>
      </c>
      <c r="H164" s="73" t="s">
        <v>529</v>
      </c>
      <c r="I164" s="73"/>
      <c r="J164" s="73"/>
      <c r="K164" s="83">
        <v>2.3600000000009196</v>
      </c>
      <c r="L164" s="86" t="s">
        <v>134</v>
      </c>
      <c r="M164" s="87">
        <v>1.6399999999999998E-2</v>
      </c>
      <c r="N164" s="87">
        <v>3.6500000000006229E-2</v>
      </c>
      <c r="O164" s="83">
        <v>941223.14483900007</v>
      </c>
      <c r="P164" s="85">
        <v>106.4</v>
      </c>
      <c r="Q164" s="83">
        <v>42.559053959000003</v>
      </c>
      <c r="R164" s="83">
        <v>1044.020480139</v>
      </c>
      <c r="S164" s="84">
        <v>3.8450368086791987E-3</v>
      </c>
      <c r="T164" s="84">
        <f t="shared" si="2"/>
        <v>1.462053477943161E-3</v>
      </c>
      <c r="U164" s="84">
        <f>R164/'סכום נכסי הקרן'!$C$42</f>
        <v>1.8204446205999741E-4</v>
      </c>
    </row>
    <row r="165" spans="2:21">
      <c r="B165" s="76" t="s">
        <v>534</v>
      </c>
      <c r="C165" s="73">
        <v>1179340</v>
      </c>
      <c r="D165" s="86" t="s">
        <v>121</v>
      </c>
      <c r="E165" s="86" t="s">
        <v>28</v>
      </c>
      <c r="F165" s="73" t="s">
        <v>535</v>
      </c>
      <c r="G165" s="86" t="s">
        <v>536</v>
      </c>
      <c r="H165" s="73" t="s">
        <v>529</v>
      </c>
      <c r="I165" s="73"/>
      <c r="J165" s="73"/>
      <c r="K165" s="83">
        <v>3.0099999999997924</v>
      </c>
      <c r="L165" s="86" t="s">
        <v>134</v>
      </c>
      <c r="M165" s="87">
        <v>1.4800000000000001E-2</v>
      </c>
      <c r="N165" s="87">
        <v>4.7299999999996747E-2</v>
      </c>
      <c r="O165" s="83">
        <v>4409691.2508709999</v>
      </c>
      <c r="P165" s="85">
        <v>99.6</v>
      </c>
      <c r="Q165" s="73"/>
      <c r="R165" s="83">
        <v>4392.0523939910008</v>
      </c>
      <c r="S165" s="84">
        <v>5.0668372401510044E-3</v>
      </c>
      <c r="T165" s="84">
        <f t="shared" si="2"/>
        <v>6.1506604516878699E-3</v>
      </c>
      <c r="U165" s="84">
        <f>R165/'סכום נכסי הקרן'!$C$42</f>
        <v>7.6583633234566845E-4</v>
      </c>
    </row>
    <row r="166" spans="2:21">
      <c r="B166" s="76" t="s">
        <v>537</v>
      </c>
      <c r="C166" s="73">
        <v>1113034</v>
      </c>
      <c r="D166" s="86" t="s">
        <v>121</v>
      </c>
      <c r="E166" s="86" t="s">
        <v>28</v>
      </c>
      <c r="F166" s="73" t="s">
        <v>538</v>
      </c>
      <c r="G166" s="86" t="s">
        <v>461</v>
      </c>
      <c r="H166" s="73" t="s">
        <v>529</v>
      </c>
      <c r="I166" s="73"/>
      <c r="J166" s="73"/>
      <c r="K166" s="83">
        <v>1.26</v>
      </c>
      <c r="L166" s="86" t="s">
        <v>134</v>
      </c>
      <c r="M166" s="87">
        <v>0</v>
      </c>
      <c r="N166" s="87">
        <v>0</v>
      </c>
      <c r="O166" s="83">
        <v>730236.51690200006</v>
      </c>
      <c r="P166" s="85">
        <v>22.6</v>
      </c>
      <c r="Q166" s="73"/>
      <c r="R166" s="83">
        <v>165.03348070400003</v>
      </c>
      <c r="S166" s="84">
        <v>1.607935938257467E-3</v>
      </c>
      <c r="T166" s="84">
        <f t="shared" si="2"/>
        <v>2.3111402413123535E-4</v>
      </c>
      <c r="U166" s="84">
        <f>R166/'סכום נכסי הקרן'!$C$42</f>
        <v>2.8776668454481553E-5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92" t="s">
        <v>48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3.9942402264905623</v>
      </c>
      <c r="L168" s="71"/>
      <c r="M168" s="71"/>
      <c r="N168" s="94">
        <v>5.9627585020100432E-2</v>
      </c>
      <c r="O168" s="80"/>
      <c r="P168" s="82"/>
      <c r="Q168" s="80">
        <v>329.1540898450001</v>
      </c>
      <c r="R168" s="80">
        <v>75031.436528189035</v>
      </c>
      <c r="S168" s="71"/>
      <c r="T168" s="81">
        <f t="shared" si="2"/>
        <v>0.10507454098649956</v>
      </c>
      <c r="U168" s="81">
        <f>R168/'סכום נכסי הקרן'!$C$42</f>
        <v>1.3083131758626475E-2</v>
      </c>
    </row>
    <row r="169" spans="2:21">
      <c r="B169" s="76" t="s">
        <v>539</v>
      </c>
      <c r="C169" s="73">
        <v>7480163</v>
      </c>
      <c r="D169" s="86" t="s">
        <v>121</v>
      </c>
      <c r="E169" s="86" t="s">
        <v>28</v>
      </c>
      <c r="F169" s="73" t="s">
        <v>426</v>
      </c>
      <c r="G169" s="86" t="s">
        <v>309</v>
      </c>
      <c r="H169" s="73" t="s">
        <v>310</v>
      </c>
      <c r="I169" s="73" t="s">
        <v>132</v>
      </c>
      <c r="J169" s="73"/>
      <c r="K169" s="85">
        <v>3.3099999397283359</v>
      </c>
      <c r="L169" s="86" t="s">
        <v>134</v>
      </c>
      <c r="M169" s="87">
        <v>2.6800000000000001E-2</v>
      </c>
      <c r="N169" s="87">
        <v>4.9899798164874956E-2</v>
      </c>
      <c r="O169" s="83">
        <v>7.3664000000000007E-2</v>
      </c>
      <c r="P169" s="85">
        <v>94.81</v>
      </c>
      <c r="Q169" s="73"/>
      <c r="R169" s="83">
        <v>6.9859000000000024E-5</v>
      </c>
      <c r="S169" s="84">
        <v>2.8228602473114517E-11</v>
      </c>
      <c r="T169" s="84">
        <f t="shared" si="2"/>
        <v>9.7831025213253292E-11</v>
      </c>
      <c r="U169" s="84">
        <f>R169/'סכום נכסי הקרן'!$C$42</f>
        <v>1.2181220883096251E-11</v>
      </c>
    </row>
    <row r="170" spans="2:21">
      <c r="B170" s="76" t="s">
        <v>540</v>
      </c>
      <c r="C170" s="73">
        <v>6620488</v>
      </c>
      <c r="D170" s="86" t="s">
        <v>121</v>
      </c>
      <c r="E170" s="86" t="s">
        <v>28</v>
      </c>
      <c r="F170" s="73" t="s">
        <v>323</v>
      </c>
      <c r="G170" s="86" t="s">
        <v>309</v>
      </c>
      <c r="H170" s="73" t="s">
        <v>310</v>
      </c>
      <c r="I170" s="73" t="s">
        <v>132</v>
      </c>
      <c r="J170" s="73"/>
      <c r="K170" s="85">
        <v>3.73</v>
      </c>
      <c r="L170" s="86" t="s">
        <v>134</v>
      </c>
      <c r="M170" s="87">
        <v>2.5000000000000001E-2</v>
      </c>
      <c r="N170" s="87">
        <v>4.9799922550664774E-2</v>
      </c>
      <c r="O170" s="83">
        <v>1.6309000000000004E-2</v>
      </c>
      <c r="P170" s="85">
        <v>93.11</v>
      </c>
      <c r="Q170" s="73"/>
      <c r="R170" s="83">
        <v>1.5494000000000001E-5</v>
      </c>
      <c r="S170" s="84">
        <v>5.4967825503965557E-12</v>
      </c>
      <c r="T170" s="84">
        <f t="shared" si="2"/>
        <v>2.1697904416813094E-11</v>
      </c>
      <c r="U170" s="84">
        <f>R170/'סכום נכסי הקרן'!$C$42</f>
        <v>2.7016681653429518E-12</v>
      </c>
    </row>
    <row r="171" spans="2:21">
      <c r="B171" s="76" t="s">
        <v>541</v>
      </c>
      <c r="C171" s="73">
        <v>1133131</v>
      </c>
      <c r="D171" s="86" t="s">
        <v>121</v>
      </c>
      <c r="E171" s="86" t="s">
        <v>28</v>
      </c>
      <c r="F171" s="73" t="s">
        <v>542</v>
      </c>
      <c r="G171" s="86" t="s">
        <v>543</v>
      </c>
      <c r="H171" s="73" t="s">
        <v>317</v>
      </c>
      <c r="I171" s="73" t="s">
        <v>318</v>
      </c>
      <c r="J171" s="73"/>
      <c r="K171" s="85">
        <v>0.16999986097041689</v>
      </c>
      <c r="L171" s="86" t="s">
        <v>134</v>
      </c>
      <c r="M171" s="87">
        <v>5.7000000000000002E-2</v>
      </c>
      <c r="N171" s="87">
        <v>1.0799969257570324E-2</v>
      </c>
      <c r="O171" s="83">
        <v>0.19027700000000003</v>
      </c>
      <c r="P171" s="85">
        <v>102.66</v>
      </c>
      <c r="Q171" s="73"/>
      <c r="R171" s="83">
        <v>1.9517000000000004E-4</v>
      </c>
      <c r="S171" s="84">
        <v>1.2319616711697946E-9</v>
      </c>
      <c r="T171" s="84">
        <f t="shared" si="2"/>
        <v>2.7331741351680732E-10</v>
      </c>
      <c r="U171" s="84">
        <f>R171/'סכום נכסי הקרן'!$C$42</f>
        <v>3.4031533227700014E-11</v>
      </c>
    </row>
    <row r="172" spans="2:21">
      <c r="B172" s="76" t="s">
        <v>544</v>
      </c>
      <c r="C172" s="73">
        <v>2810372</v>
      </c>
      <c r="D172" s="86" t="s">
        <v>121</v>
      </c>
      <c r="E172" s="86" t="s">
        <v>28</v>
      </c>
      <c r="F172" s="73" t="s">
        <v>545</v>
      </c>
      <c r="G172" s="86" t="s">
        <v>408</v>
      </c>
      <c r="H172" s="73" t="s">
        <v>353</v>
      </c>
      <c r="I172" s="73" t="s">
        <v>318</v>
      </c>
      <c r="J172" s="73"/>
      <c r="K172" s="85">
        <v>8.1699932942462041</v>
      </c>
      <c r="L172" s="86" t="s">
        <v>134</v>
      </c>
      <c r="M172" s="87">
        <v>2.4E-2</v>
      </c>
      <c r="N172" s="87">
        <v>5.3800092549745493E-2</v>
      </c>
      <c r="O172" s="83">
        <v>0.10873000000000001</v>
      </c>
      <c r="P172" s="85">
        <v>79.239999999999995</v>
      </c>
      <c r="Q172" s="73"/>
      <c r="R172" s="83">
        <v>8.6440000000000019E-5</v>
      </c>
      <c r="S172" s="84">
        <v>1.4477208083802438E-10</v>
      </c>
      <c r="T172" s="84">
        <f t="shared" si="2"/>
        <v>1.2105117192392695E-10</v>
      </c>
      <c r="U172" s="84">
        <f>R172/'סכום נכסי הקרן'!$C$42</f>
        <v>1.5072427792193417E-11</v>
      </c>
    </row>
    <row r="173" spans="2:21">
      <c r="B173" s="76" t="s">
        <v>546</v>
      </c>
      <c r="C173" s="73">
        <v>1138114</v>
      </c>
      <c r="D173" s="86" t="s">
        <v>121</v>
      </c>
      <c r="E173" s="86" t="s">
        <v>28</v>
      </c>
      <c r="F173" s="73" t="s">
        <v>347</v>
      </c>
      <c r="G173" s="86" t="s">
        <v>321</v>
      </c>
      <c r="H173" s="73" t="s">
        <v>348</v>
      </c>
      <c r="I173" s="73" t="s">
        <v>132</v>
      </c>
      <c r="J173" s="73"/>
      <c r="K173" s="85">
        <v>1.21</v>
      </c>
      <c r="L173" s="86" t="s">
        <v>134</v>
      </c>
      <c r="M173" s="87">
        <v>3.39E-2</v>
      </c>
      <c r="N173" s="87">
        <v>5.6500436014824497E-2</v>
      </c>
      <c r="O173" s="83">
        <v>3.6696000000000006E-2</v>
      </c>
      <c r="P173" s="85">
        <v>99.8</v>
      </c>
      <c r="Q173" s="73"/>
      <c r="R173" s="83">
        <v>3.6696000000000009E-5</v>
      </c>
      <c r="S173" s="84">
        <v>5.635760503768432E-11</v>
      </c>
      <c r="T173" s="84">
        <f t="shared" si="2"/>
        <v>5.1389331385011841E-11</v>
      </c>
      <c r="U173" s="84">
        <f>R173/'סכום נכסי הקרן'!$C$42</f>
        <v>6.3986326962324113E-12</v>
      </c>
    </row>
    <row r="174" spans="2:21">
      <c r="B174" s="76" t="s">
        <v>547</v>
      </c>
      <c r="C174" s="73">
        <v>1162866</v>
      </c>
      <c r="D174" s="86" t="s">
        <v>121</v>
      </c>
      <c r="E174" s="86" t="s">
        <v>28</v>
      </c>
      <c r="F174" s="73" t="s">
        <v>347</v>
      </c>
      <c r="G174" s="86" t="s">
        <v>321</v>
      </c>
      <c r="H174" s="73" t="s">
        <v>348</v>
      </c>
      <c r="I174" s="73" t="s">
        <v>132</v>
      </c>
      <c r="J174" s="73"/>
      <c r="K174" s="85">
        <v>6.1000030551920448</v>
      </c>
      <c r="L174" s="86" t="s">
        <v>134</v>
      </c>
      <c r="M174" s="87">
        <v>2.4399999999999998E-2</v>
      </c>
      <c r="N174" s="87">
        <v>5.559976925672367E-2</v>
      </c>
      <c r="O174" s="83">
        <v>0.10873000000000001</v>
      </c>
      <c r="P174" s="85">
        <v>84.62</v>
      </c>
      <c r="Q174" s="73"/>
      <c r="R174" s="83">
        <v>9.1877000000000015E-5</v>
      </c>
      <c r="S174" s="84">
        <v>9.8977003981655622E-11</v>
      </c>
      <c r="T174" s="84">
        <f t="shared" si="2"/>
        <v>1.2866518420701799E-10</v>
      </c>
      <c r="U174" s="84">
        <f>R174/'סכום נכסי הקרן'!$C$42</f>
        <v>1.6020470248303499E-11</v>
      </c>
    </row>
    <row r="175" spans="2:21">
      <c r="B175" s="76" t="s">
        <v>548</v>
      </c>
      <c r="C175" s="73">
        <v>7590151</v>
      </c>
      <c r="D175" s="86" t="s">
        <v>121</v>
      </c>
      <c r="E175" s="86" t="s">
        <v>28</v>
      </c>
      <c r="F175" s="73" t="s">
        <v>361</v>
      </c>
      <c r="G175" s="86" t="s">
        <v>321</v>
      </c>
      <c r="H175" s="73" t="s">
        <v>353</v>
      </c>
      <c r="I175" s="73" t="s">
        <v>318</v>
      </c>
      <c r="J175" s="73"/>
      <c r="K175" s="83">
        <v>5.7900000000007257</v>
      </c>
      <c r="L175" s="86" t="s">
        <v>134</v>
      </c>
      <c r="M175" s="87">
        <v>2.5499999999999998E-2</v>
      </c>
      <c r="N175" s="87">
        <v>5.5500000000006669E-2</v>
      </c>
      <c r="O175" s="83">
        <v>3978259.5058750003</v>
      </c>
      <c r="P175" s="85">
        <v>84.91</v>
      </c>
      <c r="Q175" s="73"/>
      <c r="R175" s="83">
        <v>3377.9402792450005</v>
      </c>
      <c r="S175" s="84">
        <v>2.919021737578807E-3</v>
      </c>
      <c r="T175" s="84">
        <f t="shared" si="2"/>
        <v>4.7304908548316095E-3</v>
      </c>
      <c r="U175" s="84">
        <f>R175/'סכום נכסי הקרן'!$C$42</f>
        <v>5.8900695216638045E-4</v>
      </c>
    </row>
    <row r="176" spans="2:21">
      <c r="B176" s="76" t="s">
        <v>549</v>
      </c>
      <c r="C176" s="73">
        <v>5850110</v>
      </c>
      <c r="D176" s="86" t="s">
        <v>121</v>
      </c>
      <c r="E176" s="86" t="s">
        <v>28</v>
      </c>
      <c r="F176" s="73" t="s">
        <v>550</v>
      </c>
      <c r="G176" s="86" t="s">
        <v>366</v>
      </c>
      <c r="H176" s="73" t="s">
        <v>348</v>
      </c>
      <c r="I176" s="73" t="s">
        <v>132</v>
      </c>
      <c r="J176" s="73"/>
      <c r="K176" s="83">
        <v>5.3699999999894805</v>
      </c>
      <c r="L176" s="86" t="s">
        <v>134</v>
      </c>
      <c r="M176" s="87">
        <v>1.95E-2</v>
      </c>
      <c r="N176" s="87">
        <v>5.299999999964939E-2</v>
      </c>
      <c r="O176" s="83">
        <v>33978.600509000004</v>
      </c>
      <c r="P176" s="85">
        <v>83.94</v>
      </c>
      <c r="Q176" s="73"/>
      <c r="R176" s="83">
        <v>28.521635890000006</v>
      </c>
      <c r="S176" s="84">
        <v>2.9803617236478904E-5</v>
      </c>
      <c r="T176" s="84">
        <f t="shared" si="2"/>
        <v>3.9941895530680647E-5</v>
      </c>
      <c r="U176" s="84">
        <f>R176/'סכום נכסי הקרן'!$C$42</f>
        <v>4.973279702305151E-6</v>
      </c>
    </row>
    <row r="177" spans="2:21">
      <c r="B177" s="76" t="s">
        <v>551</v>
      </c>
      <c r="C177" s="73">
        <v>4160156</v>
      </c>
      <c r="D177" s="86" t="s">
        <v>121</v>
      </c>
      <c r="E177" s="86" t="s">
        <v>28</v>
      </c>
      <c r="F177" s="73" t="s">
        <v>552</v>
      </c>
      <c r="G177" s="86" t="s">
        <v>321</v>
      </c>
      <c r="H177" s="73" t="s">
        <v>353</v>
      </c>
      <c r="I177" s="73" t="s">
        <v>318</v>
      </c>
      <c r="J177" s="73"/>
      <c r="K177" s="83">
        <v>1.059999999999039</v>
      </c>
      <c r="L177" s="86" t="s">
        <v>134</v>
      </c>
      <c r="M177" s="87">
        <v>2.5499999999999998E-2</v>
      </c>
      <c r="N177" s="87">
        <v>5.2599999999974383E-2</v>
      </c>
      <c r="O177" s="83">
        <v>637619.03458200011</v>
      </c>
      <c r="P177" s="85">
        <v>97.92</v>
      </c>
      <c r="Q177" s="73"/>
      <c r="R177" s="83">
        <v>624.35655881000002</v>
      </c>
      <c r="S177" s="84">
        <v>3.1671287803838595E-3</v>
      </c>
      <c r="T177" s="84">
        <f t="shared" si="2"/>
        <v>8.7435322931907341E-4</v>
      </c>
      <c r="U177" s="84">
        <f>R177/'סכום נכסי הקרן'!$C$42</f>
        <v>1.088682224577289E-4</v>
      </c>
    </row>
    <row r="178" spans="2:21">
      <c r="B178" s="76" t="s">
        <v>553</v>
      </c>
      <c r="C178" s="73">
        <v>2320232</v>
      </c>
      <c r="D178" s="86" t="s">
        <v>121</v>
      </c>
      <c r="E178" s="86" t="s">
        <v>28</v>
      </c>
      <c r="F178" s="73" t="s">
        <v>554</v>
      </c>
      <c r="G178" s="86" t="s">
        <v>128</v>
      </c>
      <c r="H178" s="73" t="s">
        <v>353</v>
      </c>
      <c r="I178" s="73" t="s">
        <v>318</v>
      </c>
      <c r="J178" s="73"/>
      <c r="K178" s="85">
        <v>3.7900000525078639</v>
      </c>
      <c r="L178" s="86" t="s">
        <v>134</v>
      </c>
      <c r="M178" s="87">
        <v>2.2400000000000003E-2</v>
      </c>
      <c r="N178" s="87">
        <v>5.4600064847608126E-2</v>
      </c>
      <c r="O178" s="83">
        <v>8.9158000000000015E-2</v>
      </c>
      <c r="P178" s="85">
        <v>89.71</v>
      </c>
      <c r="Q178" s="73"/>
      <c r="R178" s="83">
        <v>8.0188000000000012E-5</v>
      </c>
      <c r="S178" s="84">
        <v>1.3886848924484906E-10</v>
      </c>
      <c r="T178" s="84">
        <f t="shared" si="2"/>
        <v>1.1229582802216398E-10</v>
      </c>
      <c r="U178" s="84">
        <f>R178/'סכום נכסי הקרן'!$C$42</f>
        <v>1.3982274870435049E-11</v>
      </c>
    </row>
    <row r="179" spans="2:21">
      <c r="B179" s="76" t="s">
        <v>555</v>
      </c>
      <c r="C179" s="73">
        <v>7770258</v>
      </c>
      <c r="D179" s="86" t="s">
        <v>121</v>
      </c>
      <c r="E179" s="86" t="s">
        <v>28</v>
      </c>
      <c r="F179" s="73" t="s">
        <v>556</v>
      </c>
      <c r="G179" s="86" t="s">
        <v>557</v>
      </c>
      <c r="H179" s="73" t="s">
        <v>353</v>
      </c>
      <c r="I179" s="73" t="s">
        <v>318</v>
      </c>
      <c r="J179" s="73"/>
      <c r="K179" s="85">
        <v>4.0799992739655391</v>
      </c>
      <c r="L179" s="86" t="s">
        <v>134</v>
      </c>
      <c r="M179" s="87">
        <v>3.5200000000000002E-2</v>
      </c>
      <c r="N179" s="87">
        <v>5.1799860051683883E-2</v>
      </c>
      <c r="O179" s="83">
        <v>0.15330900000000003</v>
      </c>
      <c r="P179" s="85">
        <v>94.11</v>
      </c>
      <c r="Q179" s="73"/>
      <c r="R179" s="83">
        <v>1.4433900000000003E-4</v>
      </c>
      <c r="S179" s="84">
        <v>1.9491451726589513E-10</v>
      </c>
      <c r="T179" s="84">
        <f t="shared" si="2"/>
        <v>2.0213333068403161E-10</v>
      </c>
      <c r="U179" s="84">
        <f>R179/'סכום נכסי הקרן'!$C$42</f>
        <v>2.5168199387984794E-11</v>
      </c>
    </row>
    <row r="180" spans="2:21">
      <c r="B180" s="76" t="s">
        <v>558</v>
      </c>
      <c r="C180" s="73">
        <v>1410299</v>
      </c>
      <c r="D180" s="86" t="s">
        <v>121</v>
      </c>
      <c r="E180" s="86" t="s">
        <v>28</v>
      </c>
      <c r="F180" s="73" t="s">
        <v>404</v>
      </c>
      <c r="G180" s="86" t="s">
        <v>130</v>
      </c>
      <c r="H180" s="73" t="s">
        <v>353</v>
      </c>
      <c r="I180" s="73" t="s">
        <v>318</v>
      </c>
      <c r="J180" s="73"/>
      <c r="K180" s="83">
        <v>1.4299999999881206</v>
      </c>
      <c r="L180" s="86" t="s">
        <v>134</v>
      </c>
      <c r="M180" s="87">
        <v>2.7000000000000003E-2</v>
      </c>
      <c r="N180" s="87">
        <v>5.7200000000438615E-2</v>
      </c>
      <c r="O180" s="83">
        <v>22793.965163000001</v>
      </c>
      <c r="P180" s="85">
        <v>96.02</v>
      </c>
      <c r="Q180" s="73"/>
      <c r="R180" s="83">
        <v>21.886765482000001</v>
      </c>
      <c r="S180" s="84">
        <v>1.3250301142241183E-4</v>
      </c>
      <c r="T180" s="84">
        <f t="shared" si="2"/>
        <v>3.0650377270016795E-5</v>
      </c>
      <c r="U180" s="84">
        <f>R180/'סכום נכסי הקרן'!$C$42</f>
        <v>3.816366176910184E-6</v>
      </c>
    </row>
    <row r="181" spans="2:21">
      <c r="B181" s="76" t="s">
        <v>559</v>
      </c>
      <c r="C181" s="73">
        <v>1192731</v>
      </c>
      <c r="D181" s="86" t="s">
        <v>121</v>
      </c>
      <c r="E181" s="86" t="s">
        <v>28</v>
      </c>
      <c r="F181" s="73" t="s">
        <v>404</v>
      </c>
      <c r="G181" s="86" t="s">
        <v>130</v>
      </c>
      <c r="H181" s="73" t="s">
        <v>353</v>
      </c>
      <c r="I181" s="73" t="s">
        <v>318</v>
      </c>
      <c r="J181" s="73"/>
      <c r="K181" s="83">
        <v>3.7000000000002129</v>
      </c>
      <c r="L181" s="86" t="s">
        <v>134</v>
      </c>
      <c r="M181" s="87">
        <v>4.5599999999999995E-2</v>
      </c>
      <c r="N181" s="87">
        <v>5.6700000000009777E-2</v>
      </c>
      <c r="O181" s="83">
        <v>975160.2174180001</v>
      </c>
      <c r="P181" s="85">
        <v>96.5</v>
      </c>
      <c r="Q181" s="73"/>
      <c r="R181" s="83">
        <v>941.02957752400005</v>
      </c>
      <c r="S181" s="84">
        <v>3.577422178219374E-3</v>
      </c>
      <c r="T181" s="84">
        <f t="shared" si="2"/>
        <v>1.317824307894008E-3</v>
      </c>
      <c r="U181" s="84">
        <f>R181/'סכום נכסי הקרן'!$C$42</f>
        <v>1.6408607539968492E-4</v>
      </c>
    </row>
    <row r="182" spans="2:21">
      <c r="B182" s="76" t="s">
        <v>560</v>
      </c>
      <c r="C182" s="73">
        <v>2300309</v>
      </c>
      <c r="D182" s="86" t="s">
        <v>121</v>
      </c>
      <c r="E182" s="86" t="s">
        <v>28</v>
      </c>
      <c r="F182" s="73" t="s">
        <v>411</v>
      </c>
      <c r="G182" s="86" t="s">
        <v>158</v>
      </c>
      <c r="H182" s="73" t="s">
        <v>412</v>
      </c>
      <c r="I182" s="73" t="s">
        <v>132</v>
      </c>
      <c r="J182" s="73"/>
      <c r="K182" s="83">
        <v>8.590000000000261</v>
      </c>
      <c r="L182" s="86" t="s">
        <v>134</v>
      </c>
      <c r="M182" s="87">
        <v>2.7900000000000001E-2</v>
      </c>
      <c r="N182" s="87">
        <v>5.4900000000002613E-2</v>
      </c>
      <c r="O182" s="83">
        <v>951384.42000000016</v>
      </c>
      <c r="P182" s="85">
        <v>80.599999999999994</v>
      </c>
      <c r="Q182" s="73"/>
      <c r="R182" s="83">
        <v>766.81584252000005</v>
      </c>
      <c r="S182" s="84">
        <v>2.2123161101292909E-3</v>
      </c>
      <c r="T182" s="84">
        <f t="shared" si="2"/>
        <v>1.0738541923516821E-3</v>
      </c>
      <c r="U182" s="84">
        <f>R182/'סכום נכסי הקרן'!$C$42</f>
        <v>1.3370865821717558E-4</v>
      </c>
    </row>
    <row r="183" spans="2:21">
      <c r="B183" s="76" t="s">
        <v>561</v>
      </c>
      <c r="C183" s="73">
        <v>2300176</v>
      </c>
      <c r="D183" s="86" t="s">
        <v>121</v>
      </c>
      <c r="E183" s="86" t="s">
        <v>28</v>
      </c>
      <c r="F183" s="73" t="s">
        <v>411</v>
      </c>
      <c r="G183" s="86" t="s">
        <v>158</v>
      </c>
      <c r="H183" s="73" t="s">
        <v>412</v>
      </c>
      <c r="I183" s="73" t="s">
        <v>132</v>
      </c>
      <c r="J183" s="73"/>
      <c r="K183" s="85">
        <v>1.1299995112101542</v>
      </c>
      <c r="L183" s="86" t="s">
        <v>134</v>
      </c>
      <c r="M183" s="87">
        <v>3.6499999999999998E-2</v>
      </c>
      <c r="N183" s="87">
        <v>5.3200011772323259E-2</v>
      </c>
      <c r="O183" s="83">
        <v>6.8228000000000011E-2</v>
      </c>
      <c r="P183" s="85">
        <v>99.41</v>
      </c>
      <c r="Q183" s="73"/>
      <c r="R183" s="83">
        <v>6.7956000000000011E-5</v>
      </c>
      <c r="S183" s="84">
        <v>4.2709999069385512E-11</v>
      </c>
      <c r="T183" s="84">
        <f t="shared" si="2"/>
        <v>9.5166050893826697E-11</v>
      </c>
      <c r="U183" s="84">
        <f>R183/'סכום נכסי הקרן'!$C$42</f>
        <v>1.1849397305024246E-11</v>
      </c>
    </row>
    <row r="184" spans="2:21">
      <c r="B184" s="76" t="s">
        <v>562</v>
      </c>
      <c r="C184" s="73">
        <v>1185941</v>
      </c>
      <c r="D184" s="86" t="s">
        <v>121</v>
      </c>
      <c r="E184" s="86" t="s">
        <v>28</v>
      </c>
      <c r="F184" s="73" t="s">
        <v>563</v>
      </c>
      <c r="G184" s="86" t="s">
        <v>131</v>
      </c>
      <c r="H184" s="73" t="s">
        <v>412</v>
      </c>
      <c r="I184" s="73" t="s">
        <v>132</v>
      </c>
      <c r="J184" s="73"/>
      <c r="K184" s="83">
        <v>1.5099999999997471</v>
      </c>
      <c r="L184" s="86" t="s">
        <v>134</v>
      </c>
      <c r="M184" s="87">
        <v>6.0999999999999999E-2</v>
      </c>
      <c r="N184" s="87">
        <v>6.0099999999985554E-2</v>
      </c>
      <c r="O184" s="83">
        <v>2038680.9000000004</v>
      </c>
      <c r="P184" s="85">
        <v>102.98</v>
      </c>
      <c r="Q184" s="73"/>
      <c r="R184" s="83">
        <v>2099.4335003030005</v>
      </c>
      <c r="S184" s="84">
        <v>5.2923883076763335E-3</v>
      </c>
      <c r="T184" s="84">
        <f t="shared" si="2"/>
        <v>2.9400611474783688E-3</v>
      </c>
      <c r="U184" s="84">
        <f>R184/'סכום נכסי הקרן'!$C$42</f>
        <v>3.6607542616646051E-4</v>
      </c>
    </row>
    <row r="185" spans="2:21">
      <c r="B185" s="76" t="s">
        <v>564</v>
      </c>
      <c r="C185" s="73">
        <v>1143130</v>
      </c>
      <c r="D185" s="86" t="s">
        <v>121</v>
      </c>
      <c r="E185" s="86" t="s">
        <v>28</v>
      </c>
      <c r="F185" s="73" t="s">
        <v>431</v>
      </c>
      <c r="G185" s="86" t="s">
        <v>366</v>
      </c>
      <c r="H185" s="73" t="s">
        <v>412</v>
      </c>
      <c r="I185" s="73" t="s">
        <v>132</v>
      </c>
      <c r="J185" s="73"/>
      <c r="K185" s="83">
        <v>7.2000000000002791</v>
      </c>
      <c r="L185" s="86" t="s">
        <v>134</v>
      </c>
      <c r="M185" s="87">
        <v>3.0499999999999999E-2</v>
      </c>
      <c r="N185" s="87">
        <v>5.5599999999999448E-2</v>
      </c>
      <c r="O185" s="83">
        <v>1693536.7630930003</v>
      </c>
      <c r="P185" s="85">
        <v>84.73</v>
      </c>
      <c r="Q185" s="73"/>
      <c r="R185" s="83">
        <v>1434.9336993930003</v>
      </c>
      <c r="S185" s="84">
        <v>2.4807782503283101E-3</v>
      </c>
      <c r="T185" s="84">
        <f t="shared" si="2"/>
        <v>2.0094910451718944E-3</v>
      </c>
      <c r="U185" s="84">
        <f>R185/'סכום נכסי הקרן'!$C$42</f>
        <v>2.502074799940533E-4</v>
      </c>
    </row>
    <row r="186" spans="2:21">
      <c r="B186" s="76" t="s">
        <v>565</v>
      </c>
      <c r="C186" s="73">
        <v>1157601</v>
      </c>
      <c r="D186" s="86" t="s">
        <v>121</v>
      </c>
      <c r="E186" s="86" t="s">
        <v>28</v>
      </c>
      <c r="F186" s="73" t="s">
        <v>431</v>
      </c>
      <c r="G186" s="86" t="s">
        <v>366</v>
      </c>
      <c r="H186" s="73" t="s">
        <v>412</v>
      </c>
      <c r="I186" s="73" t="s">
        <v>132</v>
      </c>
      <c r="J186" s="73"/>
      <c r="K186" s="83">
        <v>2.6399999999985901</v>
      </c>
      <c r="L186" s="86" t="s">
        <v>134</v>
      </c>
      <c r="M186" s="87">
        <v>2.9100000000000001E-2</v>
      </c>
      <c r="N186" s="87">
        <v>5.27999999999718E-2</v>
      </c>
      <c r="O186" s="83">
        <v>807304.18110600009</v>
      </c>
      <c r="P186" s="85">
        <v>94.88</v>
      </c>
      <c r="Q186" s="73"/>
      <c r="R186" s="83">
        <v>765.97020719700004</v>
      </c>
      <c r="S186" s="84">
        <v>1.3455069685100001E-3</v>
      </c>
      <c r="T186" s="84">
        <f t="shared" si="2"/>
        <v>1.0726699588154787E-3</v>
      </c>
      <c r="U186" s="84">
        <f>R186/'סכום נכסי הקרן'!$C$42</f>
        <v>1.3356120591101586E-4</v>
      </c>
    </row>
    <row r="187" spans="2:21">
      <c r="B187" s="76" t="s">
        <v>566</v>
      </c>
      <c r="C187" s="73">
        <v>1138163</v>
      </c>
      <c r="D187" s="86" t="s">
        <v>121</v>
      </c>
      <c r="E187" s="86" t="s">
        <v>28</v>
      </c>
      <c r="F187" s="73" t="s">
        <v>431</v>
      </c>
      <c r="G187" s="86" t="s">
        <v>366</v>
      </c>
      <c r="H187" s="73" t="s">
        <v>412</v>
      </c>
      <c r="I187" s="73" t="s">
        <v>132</v>
      </c>
      <c r="J187" s="73"/>
      <c r="K187" s="85">
        <v>4.7399937072697176</v>
      </c>
      <c r="L187" s="86" t="s">
        <v>134</v>
      </c>
      <c r="M187" s="87">
        <v>3.95E-2</v>
      </c>
      <c r="N187" s="87">
        <v>5.1400268250622723E-2</v>
      </c>
      <c r="O187" s="83">
        <v>5.4365000000000004E-2</v>
      </c>
      <c r="P187" s="85">
        <v>95.79</v>
      </c>
      <c r="Q187" s="73"/>
      <c r="R187" s="83">
        <v>5.2190000000000014E-5</v>
      </c>
      <c r="S187" s="84">
        <v>2.2651142083999986E-10</v>
      </c>
      <c r="T187" s="84">
        <f t="shared" si="2"/>
        <v>7.3087235801824945E-11</v>
      </c>
      <c r="U187" s="84">
        <f>R187/'סכום נכסי הקרן'!$C$42</f>
        <v>9.1003008615753639E-12</v>
      </c>
    </row>
    <row r="188" spans="2:21">
      <c r="B188" s="76" t="s">
        <v>567</v>
      </c>
      <c r="C188" s="73">
        <v>1143122</v>
      </c>
      <c r="D188" s="86" t="s">
        <v>121</v>
      </c>
      <c r="E188" s="86" t="s">
        <v>28</v>
      </c>
      <c r="F188" s="73" t="s">
        <v>431</v>
      </c>
      <c r="G188" s="86" t="s">
        <v>366</v>
      </c>
      <c r="H188" s="73" t="s">
        <v>412</v>
      </c>
      <c r="I188" s="73" t="s">
        <v>132</v>
      </c>
      <c r="J188" s="73"/>
      <c r="K188" s="83">
        <v>6.4399999999983155</v>
      </c>
      <c r="L188" s="86" t="s">
        <v>134</v>
      </c>
      <c r="M188" s="87">
        <v>3.0499999999999999E-2</v>
      </c>
      <c r="N188" s="87">
        <v>5.5199999999987016E-2</v>
      </c>
      <c r="O188" s="83">
        <v>2276871.9769910006</v>
      </c>
      <c r="P188" s="85">
        <v>86.53</v>
      </c>
      <c r="Q188" s="73"/>
      <c r="R188" s="83">
        <v>1970.1773216280001</v>
      </c>
      <c r="S188" s="84">
        <v>3.1238318098471413E-3</v>
      </c>
      <c r="T188" s="84">
        <f t="shared" si="2"/>
        <v>2.759049903759983E-3</v>
      </c>
      <c r="U188" s="84">
        <f>R188/'סכום נכסי הקרן'!$C$42</f>
        <v>3.4353719826532911E-4</v>
      </c>
    </row>
    <row r="189" spans="2:21">
      <c r="B189" s="76" t="s">
        <v>568</v>
      </c>
      <c r="C189" s="73">
        <v>1182666</v>
      </c>
      <c r="D189" s="86" t="s">
        <v>121</v>
      </c>
      <c r="E189" s="86" t="s">
        <v>28</v>
      </c>
      <c r="F189" s="73" t="s">
        <v>431</v>
      </c>
      <c r="G189" s="86" t="s">
        <v>366</v>
      </c>
      <c r="H189" s="73" t="s">
        <v>412</v>
      </c>
      <c r="I189" s="73" t="s">
        <v>132</v>
      </c>
      <c r="J189" s="73"/>
      <c r="K189" s="83">
        <v>8.06000000000002</v>
      </c>
      <c r="L189" s="86" t="s">
        <v>134</v>
      </c>
      <c r="M189" s="87">
        <v>2.63E-2</v>
      </c>
      <c r="N189" s="87">
        <v>5.6200000000000409E-2</v>
      </c>
      <c r="O189" s="83">
        <v>2446417.08</v>
      </c>
      <c r="P189" s="85">
        <v>79.77</v>
      </c>
      <c r="Q189" s="73"/>
      <c r="R189" s="83">
        <v>1951.5069047160002</v>
      </c>
      <c r="S189" s="84">
        <v>3.5266618037976508E-3</v>
      </c>
      <c r="T189" s="84">
        <f t="shared" si="2"/>
        <v>2.7329037232011457E-3</v>
      </c>
      <c r="U189" s="84">
        <f>R189/'סכום נכסי הקרן'!$C$42</f>
        <v>3.4028166250924094E-4</v>
      </c>
    </row>
    <row r="190" spans="2:21">
      <c r="B190" s="76" t="s">
        <v>569</v>
      </c>
      <c r="C190" s="73">
        <v>1193481</v>
      </c>
      <c r="D190" s="86" t="s">
        <v>121</v>
      </c>
      <c r="E190" s="86" t="s">
        <v>28</v>
      </c>
      <c r="F190" s="73" t="s">
        <v>570</v>
      </c>
      <c r="G190" s="86" t="s">
        <v>366</v>
      </c>
      <c r="H190" s="73" t="s">
        <v>409</v>
      </c>
      <c r="I190" s="73" t="s">
        <v>318</v>
      </c>
      <c r="J190" s="73"/>
      <c r="K190" s="83">
        <v>3.9800000000010018</v>
      </c>
      <c r="L190" s="86" t="s">
        <v>134</v>
      </c>
      <c r="M190" s="87">
        <v>4.7E-2</v>
      </c>
      <c r="N190" s="87">
        <v>5.3200000000014631E-2</v>
      </c>
      <c r="O190" s="83">
        <v>1250390.9520000003</v>
      </c>
      <c r="P190" s="85">
        <v>100.52</v>
      </c>
      <c r="Q190" s="73"/>
      <c r="R190" s="83">
        <v>1256.8930330630003</v>
      </c>
      <c r="S190" s="84">
        <v>1.3907139939939943E-3</v>
      </c>
      <c r="T190" s="84">
        <f t="shared" si="2"/>
        <v>1.7601616686174829E-3</v>
      </c>
      <c r="U190" s="84">
        <f>R190/'סכום נכסי הקרן'!$C$42</f>
        <v>2.191627658879343E-4</v>
      </c>
    </row>
    <row r="191" spans="2:21">
      <c r="B191" s="76" t="s">
        <v>571</v>
      </c>
      <c r="C191" s="73">
        <v>1160647</v>
      </c>
      <c r="D191" s="86" t="s">
        <v>121</v>
      </c>
      <c r="E191" s="86" t="s">
        <v>28</v>
      </c>
      <c r="F191" s="73" t="s">
        <v>436</v>
      </c>
      <c r="G191" s="86" t="s">
        <v>366</v>
      </c>
      <c r="H191" s="73" t="s">
        <v>412</v>
      </c>
      <c r="I191" s="73" t="s">
        <v>132</v>
      </c>
      <c r="J191" s="73"/>
      <c r="K191" s="83">
        <v>5.9699999999993736</v>
      </c>
      <c r="L191" s="86" t="s">
        <v>134</v>
      </c>
      <c r="M191" s="87">
        <v>2.64E-2</v>
      </c>
      <c r="N191" s="87">
        <v>5.429999999999463E-2</v>
      </c>
      <c r="O191" s="83">
        <v>4173115.324531001</v>
      </c>
      <c r="P191" s="85">
        <v>85.2</v>
      </c>
      <c r="Q191" s="83">
        <v>55.085122309000006</v>
      </c>
      <c r="R191" s="83">
        <v>3610.5793787580005</v>
      </c>
      <c r="S191" s="84">
        <v>2.5505354397911272E-3</v>
      </c>
      <c r="T191" s="84">
        <f t="shared" si="2"/>
        <v>5.0562802536212401E-3</v>
      </c>
      <c r="U191" s="84">
        <f>R191/'סכום נכסי הקרן'!$C$42</f>
        <v>6.2957192242379131E-4</v>
      </c>
    </row>
    <row r="192" spans="2:21">
      <c r="B192" s="76" t="s">
        <v>572</v>
      </c>
      <c r="C192" s="73">
        <v>1136068</v>
      </c>
      <c r="D192" s="86" t="s">
        <v>121</v>
      </c>
      <c r="E192" s="86" t="s">
        <v>28</v>
      </c>
      <c r="F192" s="73" t="s">
        <v>436</v>
      </c>
      <c r="G192" s="86" t="s">
        <v>366</v>
      </c>
      <c r="H192" s="73" t="s">
        <v>412</v>
      </c>
      <c r="I192" s="73" t="s">
        <v>132</v>
      </c>
      <c r="J192" s="73"/>
      <c r="K192" s="85">
        <v>0.83000017163224182</v>
      </c>
      <c r="L192" s="86" t="s">
        <v>134</v>
      </c>
      <c r="M192" s="87">
        <v>3.9199999999999999E-2</v>
      </c>
      <c r="N192" s="87">
        <v>5.7699660650776009E-2</v>
      </c>
      <c r="O192" s="83">
        <v>9.8944000000000004E-2</v>
      </c>
      <c r="P192" s="85">
        <v>99.2</v>
      </c>
      <c r="Q192" s="73"/>
      <c r="R192" s="83">
        <v>9.8129000000000009E-5</v>
      </c>
      <c r="S192" s="84">
        <v>1.030823437731155E-10</v>
      </c>
      <c r="T192" s="84">
        <f t="shared" si="2"/>
        <v>1.3742052810878097E-10</v>
      </c>
      <c r="U192" s="84">
        <f>R192/'סכום נכסי הקרן'!$C$42</f>
        <v>1.7110623170061866E-11</v>
      </c>
    </row>
    <row r="193" spans="2:21">
      <c r="B193" s="76" t="s">
        <v>573</v>
      </c>
      <c r="C193" s="73">
        <v>1179928</v>
      </c>
      <c r="D193" s="86" t="s">
        <v>121</v>
      </c>
      <c r="E193" s="86" t="s">
        <v>28</v>
      </c>
      <c r="F193" s="73" t="s">
        <v>436</v>
      </c>
      <c r="G193" s="86" t="s">
        <v>366</v>
      </c>
      <c r="H193" s="73" t="s">
        <v>412</v>
      </c>
      <c r="I193" s="73" t="s">
        <v>132</v>
      </c>
      <c r="J193" s="73"/>
      <c r="K193" s="83">
        <v>7.5899999999995869</v>
      </c>
      <c r="L193" s="86" t="s">
        <v>134</v>
      </c>
      <c r="M193" s="87">
        <v>2.5000000000000001E-2</v>
      </c>
      <c r="N193" s="87">
        <v>5.6999999999994111E-2</v>
      </c>
      <c r="O193" s="83">
        <v>2322011.3893640004</v>
      </c>
      <c r="P193" s="85">
        <v>79.12</v>
      </c>
      <c r="Q193" s="83">
        <v>29.025142503000001</v>
      </c>
      <c r="R193" s="83">
        <v>1866.2005537030002</v>
      </c>
      <c r="S193" s="84">
        <v>1.7410985725065265E-3</v>
      </c>
      <c r="T193" s="84">
        <f t="shared" si="2"/>
        <v>2.6134401211340757E-3</v>
      </c>
      <c r="U193" s="84">
        <f>R193/'סכום נכסי הקרן'!$C$42</f>
        <v>3.2540690758259879E-4</v>
      </c>
    </row>
    <row r="194" spans="2:21">
      <c r="B194" s="76" t="s">
        <v>574</v>
      </c>
      <c r="C194" s="73">
        <v>1143411</v>
      </c>
      <c r="D194" s="86" t="s">
        <v>121</v>
      </c>
      <c r="E194" s="86" t="s">
        <v>28</v>
      </c>
      <c r="F194" s="73" t="s">
        <v>575</v>
      </c>
      <c r="G194" s="86" t="s">
        <v>366</v>
      </c>
      <c r="H194" s="73" t="s">
        <v>412</v>
      </c>
      <c r="I194" s="73" t="s">
        <v>132</v>
      </c>
      <c r="J194" s="73"/>
      <c r="K194" s="83">
        <v>5.2000000000005198</v>
      </c>
      <c r="L194" s="86" t="s">
        <v>134</v>
      </c>
      <c r="M194" s="87">
        <v>3.4300000000000004E-2</v>
      </c>
      <c r="N194" s="87">
        <v>5.3100000000007093E-2</v>
      </c>
      <c r="O194" s="83">
        <v>1673779.1182010002</v>
      </c>
      <c r="P194" s="85">
        <v>91.92</v>
      </c>
      <c r="Q194" s="73"/>
      <c r="R194" s="83">
        <v>1538.5377654610002</v>
      </c>
      <c r="S194" s="84">
        <v>5.5080265835231014E-3</v>
      </c>
      <c r="T194" s="84">
        <f t="shared" si="2"/>
        <v>2.1545788935478237E-3</v>
      </c>
      <c r="U194" s="84">
        <f>R194/'סכום נכסי הקרן'!$C$42</f>
        <v>2.6827278314985574E-4</v>
      </c>
    </row>
    <row r="195" spans="2:21">
      <c r="B195" s="76" t="s">
        <v>576</v>
      </c>
      <c r="C195" s="73">
        <v>1184191</v>
      </c>
      <c r="D195" s="86" t="s">
        <v>121</v>
      </c>
      <c r="E195" s="86" t="s">
        <v>28</v>
      </c>
      <c r="F195" s="73" t="s">
        <v>575</v>
      </c>
      <c r="G195" s="86" t="s">
        <v>366</v>
      </c>
      <c r="H195" s="73" t="s">
        <v>412</v>
      </c>
      <c r="I195" s="73" t="s">
        <v>132</v>
      </c>
      <c r="J195" s="73"/>
      <c r="K195" s="83">
        <v>6.459999999997101</v>
      </c>
      <c r="L195" s="86" t="s">
        <v>134</v>
      </c>
      <c r="M195" s="87">
        <v>2.98E-2</v>
      </c>
      <c r="N195" s="87">
        <v>5.4799999999981142E-2</v>
      </c>
      <c r="O195" s="83">
        <v>1327561.8196680003</v>
      </c>
      <c r="P195" s="85">
        <v>86.29</v>
      </c>
      <c r="Q195" s="73"/>
      <c r="R195" s="83">
        <v>1145.5530941920003</v>
      </c>
      <c r="S195" s="84">
        <v>3.3819597341709323E-3</v>
      </c>
      <c r="T195" s="84">
        <f t="shared" si="2"/>
        <v>1.6042404506365375E-3</v>
      </c>
      <c r="U195" s="84">
        <f>R195/'סכום נכסי הקרן'!$C$42</f>
        <v>1.997485688839966E-4</v>
      </c>
    </row>
    <row r="196" spans="2:21">
      <c r="B196" s="76" t="s">
        <v>577</v>
      </c>
      <c r="C196" s="73">
        <v>1139815</v>
      </c>
      <c r="D196" s="86" t="s">
        <v>121</v>
      </c>
      <c r="E196" s="86" t="s">
        <v>28</v>
      </c>
      <c r="F196" s="73" t="s">
        <v>448</v>
      </c>
      <c r="G196" s="86" t="s">
        <v>366</v>
      </c>
      <c r="H196" s="73" t="s">
        <v>412</v>
      </c>
      <c r="I196" s="73" t="s">
        <v>132</v>
      </c>
      <c r="J196" s="73"/>
      <c r="K196" s="83">
        <v>1.7899999999999756</v>
      </c>
      <c r="L196" s="86" t="s">
        <v>134</v>
      </c>
      <c r="M196" s="87">
        <v>3.61E-2</v>
      </c>
      <c r="N196" s="87">
        <v>5.2100000000003206E-2</v>
      </c>
      <c r="O196" s="83">
        <v>3435470.0710770003</v>
      </c>
      <c r="P196" s="85">
        <v>97.92</v>
      </c>
      <c r="Q196" s="73"/>
      <c r="R196" s="83">
        <v>3364.0121790520006</v>
      </c>
      <c r="S196" s="84">
        <v>4.4761825030319221E-3</v>
      </c>
      <c r="T196" s="84">
        <f t="shared" si="2"/>
        <v>4.7109858472999516E-3</v>
      </c>
      <c r="U196" s="84">
        <f>R196/'סכום נכסי הקרן'!$C$42</f>
        <v>5.8657832786696549E-4</v>
      </c>
    </row>
    <row r="197" spans="2:21">
      <c r="B197" s="76" t="s">
        <v>578</v>
      </c>
      <c r="C197" s="73">
        <v>1155522</v>
      </c>
      <c r="D197" s="86" t="s">
        <v>121</v>
      </c>
      <c r="E197" s="86" t="s">
        <v>28</v>
      </c>
      <c r="F197" s="73" t="s">
        <v>448</v>
      </c>
      <c r="G197" s="86" t="s">
        <v>366</v>
      </c>
      <c r="H197" s="73" t="s">
        <v>412</v>
      </c>
      <c r="I197" s="73" t="s">
        <v>132</v>
      </c>
      <c r="J197" s="73"/>
      <c r="K197" s="83">
        <v>2.799999999999633</v>
      </c>
      <c r="L197" s="86" t="s">
        <v>134</v>
      </c>
      <c r="M197" s="87">
        <v>3.3000000000000002E-2</v>
      </c>
      <c r="N197" s="87">
        <v>4.8799999999990441E-2</v>
      </c>
      <c r="O197" s="83">
        <v>1130676.0758380003</v>
      </c>
      <c r="P197" s="85">
        <v>96.15</v>
      </c>
      <c r="Q197" s="73"/>
      <c r="R197" s="83">
        <v>1087.145046783</v>
      </c>
      <c r="S197" s="84">
        <v>3.6669187949796502E-3</v>
      </c>
      <c r="T197" s="84">
        <f t="shared" si="2"/>
        <v>1.5224454183754572E-3</v>
      </c>
      <c r="U197" s="84">
        <f>R197/'סכום נכסי הקרן'!$C$42</f>
        <v>1.895640353687818E-4</v>
      </c>
    </row>
    <row r="198" spans="2:21">
      <c r="B198" s="76" t="s">
        <v>579</v>
      </c>
      <c r="C198" s="73">
        <v>1159359</v>
      </c>
      <c r="D198" s="86" t="s">
        <v>121</v>
      </c>
      <c r="E198" s="86" t="s">
        <v>28</v>
      </c>
      <c r="F198" s="73" t="s">
        <v>448</v>
      </c>
      <c r="G198" s="86" t="s">
        <v>366</v>
      </c>
      <c r="H198" s="73" t="s">
        <v>412</v>
      </c>
      <c r="I198" s="73" t="s">
        <v>132</v>
      </c>
      <c r="J198" s="73"/>
      <c r="K198" s="83">
        <v>5.1399999999991071</v>
      </c>
      <c r="L198" s="86" t="s">
        <v>134</v>
      </c>
      <c r="M198" s="87">
        <v>2.6200000000000001E-2</v>
      </c>
      <c r="N198" s="87">
        <v>5.2599999999993284E-2</v>
      </c>
      <c r="O198" s="83">
        <v>2449702.0201250003</v>
      </c>
      <c r="P198" s="85">
        <v>88.74</v>
      </c>
      <c r="Q198" s="73"/>
      <c r="R198" s="83">
        <v>2173.8654909710003</v>
      </c>
      <c r="S198" s="84">
        <v>1.8940589828555217E-3</v>
      </c>
      <c r="T198" s="84">
        <f t="shared" si="2"/>
        <v>3.0442962203496341E-3</v>
      </c>
      <c r="U198" s="84">
        <f>R198/'סכום נכסי הקרן'!$C$42</f>
        <v>3.7905403334800424E-4</v>
      </c>
    </row>
    <row r="199" spans="2:21">
      <c r="B199" s="76" t="s">
        <v>580</v>
      </c>
      <c r="C199" s="73">
        <v>1141829</v>
      </c>
      <c r="D199" s="86" t="s">
        <v>121</v>
      </c>
      <c r="E199" s="86" t="s">
        <v>28</v>
      </c>
      <c r="F199" s="73" t="s">
        <v>581</v>
      </c>
      <c r="G199" s="86" t="s">
        <v>129</v>
      </c>
      <c r="H199" s="73" t="s">
        <v>409</v>
      </c>
      <c r="I199" s="73" t="s">
        <v>318</v>
      </c>
      <c r="J199" s="73"/>
      <c r="K199" s="83">
        <v>2.5300000000015737</v>
      </c>
      <c r="L199" s="86" t="s">
        <v>134</v>
      </c>
      <c r="M199" s="87">
        <v>2.3E-2</v>
      </c>
      <c r="N199" s="87">
        <v>5.7900000000029442E-2</v>
      </c>
      <c r="O199" s="83">
        <v>856674.30540100008</v>
      </c>
      <c r="P199" s="85">
        <v>91.98</v>
      </c>
      <c r="Q199" s="73"/>
      <c r="R199" s="83">
        <v>787.96900689200004</v>
      </c>
      <c r="S199" s="84">
        <v>1.0203217911095132E-3</v>
      </c>
      <c r="T199" s="84">
        <f t="shared" si="2"/>
        <v>1.103477229569753E-3</v>
      </c>
      <c r="U199" s="84">
        <f>R199/'סכום נכסי הקרן'!$C$42</f>
        <v>1.3739710734458614E-4</v>
      </c>
    </row>
    <row r="200" spans="2:21">
      <c r="B200" s="76" t="s">
        <v>582</v>
      </c>
      <c r="C200" s="73">
        <v>1136464</v>
      </c>
      <c r="D200" s="86" t="s">
        <v>121</v>
      </c>
      <c r="E200" s="86" t="s">
        <v>28</v>
      </c>
      <c r="F200" s="73" t="s">
        <v>581</v>
      </c>
      <c r="G200" s="86" t="s">
        <v>129</v>
      </c>
      <c r="H200" s="73" t="s">
        <v>409</v>
      </c>
      <c r="I200" s="73" t="s">
        <v>318</v>
      </c>
      <c r="J200" s="73"/>
      <c r="K200" s="83">
        <v>1.6199999999994361</v>
      </c>
      <c r="L200" s="86" t="s">
        <v>134</v>
      </c>
      <c r="M200" s="87">
        <v>2.75E-2</v>
      </c>
      <c r="N200" s="87">
        <v>5.8299999999969973E-2</v>
      </c>
      <c r="O200" s="83">
        <v>631084.25063100015</v>
      </c>
      <c r="P200" s="85">
        <v>95.52</v>
      </c>
      <c r="Q200" s="73"/>
      <c r="R200" s="83">
        <v>602.81165510700009</v>
      </c>
      <c r="S200" s="84">
        <v>2.337455681704684E-3</v>
      </c>
      <c r="T200" s="84">
        <f t="shared" si="2"/>
        <v>8.4418159764118941E-4</v>
      </c>
      <c r="U200" s="84">
        <f>R200/'סכום נכסי הקרן'!$C$42</f>
        <v>1.0511146626437828E-4</v>
      </c>
    </row>
    <row r="201" spans="2:21">
      <c r="B201" s="76" t="s">
        <v>583</v>
      </c>
      <c r="C201" s="73">
        <v>1139591</v>
      </c>
      <c r="D201" s="86" t="s">
        <v>121</v>
      </c>
      <c r="E201" s="86" t="s">
        <v>28</v>
      </c>
      <c r="F201" s="73" t="s">
        <v>581</v>
      </c>
      <c r="G201" s="86" t="s">
        <v>129</v>
      </c>
      <c r="H201" s="73" t="s">
        <v>409</v>
      </c>
      <c r="I201" s="73" t="s">
        <v>318</v>
      </c>
      <c r="J201" s="73"/>
      <c r="K201" s="83">
        <v>0.41999999999685844</v>
      </c>
      <c r="L201" s="86" t="s">
        <v>134</v>
      </c>
      <c r="M201" s="87">
        <v>2.4E-2</v>
      </c>
      <c r="N201" s="87">
        <v>6.089999999985863E-2</v>
      </c>
      <c r="O201" s="83">
        <v>96750.931221000006</v>
      </c>
      <c r="P201" s="85">
        <v>98.7</v>
      </c>
      <c r="Q201" s="73"/>
      <c r="R201" s="83">
        <v>95.493169215000023</v>
      </c>
      <c r="S201" s="84">
        <v>1.3798923483388111E-3</v>
      </c>
      <c r="T201" s="84">
        <f t="shared" si="2"/>
        <v>1.3372929250584931E-4</v>
      </c>
      <c r="U201" s="84">
        <f>R201/'סכום נכסי הקרן'!$C$42</f>
        <v>1.6651016863035572E-5</v>
      </c>
    </row>
    <row r="202" spans="2:21">
      <c r="B202" s="76" t="s">
        <v>584</v>
      </c>
      <c r="C202" s="73">
        <v>1173566</v>
      </c>
      <c r="D202" s="86" t="s">
        <v>121</v>
      </c>
      <c r="E202" s="86" t="s">
        <v>28</v>
      </c>
      <c r="F202" s="73" t="s">
        <v>581</v>
      </c>
      <c r="G202" s="86" t="s">
        <v>129</v>
      </c>
      <c r="H202" s="73" t="s">
        <v>409</v>
      </c>
      <c r="I202" s="73" t="s">
        <v>318</v>
      </c>
      <c r="J202" s="73"/>
      <c r="K202" s="83">
        <v>2.4799999999991416</v>
      </c>
      <c r="L202" s="86" t="s">
        <v>134</v>
      </c>
      <c r="M202" s="87">
        <v>2.1499999999999998E-2</v>
      </c>
      <c r="N202" s="87">
        <v>5.7599999999958289E-2</v>
      </c>
      <c r="O202" s="83">
        <v>670642.38234200014</v>
      </c>
      <c r="P202" s="85">
        <v>91.65</v>
      </c>
      <c r="Q202" s="83">
        <v>37.266514119</v>
      </c>
      <c r="R202" s="83">
        <v>651.91025782199995</v>
      </c>
      <c r="S202" s="84">
        <v>8.1041944644015963E-4</v>
      </c>
      <c r="T202" s="84">
        <f t="shared" si="2"/>
        <v>9.1293961937277245E-4</v>
      </c>
      <c r="U202" s="84">
        <f>R202/'סכום נכסי הקרן'!$C$42</f>
        <v>1.1367272429445032E-4</v>
      </c>
    </row>
    <row r="203" spans="2:21">
      <c r="B203" s="76" t="s">
        <v>585</v>
      </c>
      <c r="C203" s="73">
        <v>1158740</v>
      </c>
      <c r="D203" s="86" t="s">
        <v>121</v>
      </c>
      <c r="E203" s="86" t="s">
        <v>28</v>
      </c>
      <c r="F203" s="73" t="s">
        <v>452</v>
      </c>
      <c r="G203" s="86" t="s">
        <v>130</v>
      </c>
      <c r="H203" s="73" t="s">
        <v>453</v>
      </c>
      <c r="I203" s="73" t="s">
        <v>318</v>
      </c>
      <c r="J203" s="73"/>
      <c r="K203" s="83">
        <v>1.570000000002294</v>
      </c>
      <c r="L203" s="86" t="s">
        <v>134</v>
      </c>
      <c r="M203" s="87">
        <v>3.2500000000000001E-2</v>
      </c>
      <c r="N203" s="87">
        <v>6.6700000000711149E-2</v>
      </c>
      <c r="O203" s="83">
        <v>13671.927978</v>
      </c>
      <c r="P203" s="85">
        <v>95.65</v>
      </c>
      <c r="Q203" s="73"/>
      <c r="R203" s="83">
        <v>13.077198821000003</v>
      </c>
      <c r="S203" s="84">
        <v>3.7695305011242782E-5</v>
      </c>
      <c r="T203" s="84">
        <f t="shared" ref="T203:T266" si="3">IFERROR(R203/$R$11,0)</f>
        <v>1.8313399384130564E-5</v>
      </c>
      <c r="U203" s="84">
        <f>R203/'סכום נכסי הקרן'!$C$42</f>
        <v>2.2802537592975403E-6</v>
      </c>
    </row>
    <row r="204" spans="2:21">
      <c r="B204" s="76" t="s">
        <v>586</v>
      </c>
      <c r="C204" s="73">
        <v>1191832</v>
      </c>
      <c r="D204" s="86" t="s">
        <v>121</v>
      </c>
      <c r="E204" s="86" t="s">
        <v>28</v>
      </c>
      <c r="F204" s="73" t="s">
        <v>452</v>
      </c>
      <c r="G204" s="86" t="s">
        <v>130</v>
      </c>
      <c r="H204" s="73" t="s">
        <v>453</v>
      </c>
      <c r="I204" s="73" t="s">
        <v>318</v>
      </c>
      <c r="J204" s="73"/>
      <c r="K204" s="83">
        <v>2.2600000000002711</v>
      </c>
      <c r="L204" s="86" t="s">
        <v>134</v>
      </c>
      <c r="M204" s="87">
        <v>5.7000000000000002E-2</v>
      </c>
      <c r="N204" s="87">
        <v>6.8800000000008132E-2</v>
      </c>
      <c r="O204" s="83">
        <v>3770122.0674170004</v>
      </c>
      <c r="P204" s="85">
        <v>97.89</v>
      </c>
      <c r="Q204" s="73"/>
      <c r="R204" s="83">
        <v>3690.5723663000003</v>
      </c>
      <c r="S204" s="84">
        <v>6.3850575985813784E-3</v>
      </c>
      <c r="T204" s="84">
        <f t="shared" si="3"/>
        <v>5.1683029848527901E-3</v>
      </c>
      <c r="U204" s="84">
        <f>R204/'סכום נכסי הקרן'!$C$42</f>
        <v>6.4352019323138756E-4</v>
      </c>
    </row>
    <row r="205" spans="2:21">
      <c r="B205" s="76" t="s">
        <v>587</v>
      </c>
      <c r="C205" s="73">
        <v>1161678</v>
      </c>
      <c r="D205" s="86" t="s">
        <v>121</v>
      </c>
      <c r="E205" s="86" t="s">
        <v>28</v>
      </c>
      <c r="F205" s="73" t="s">
        <v>456</v>
      </c>
      <c r="G205" s="86" t="s">
        <v>130</v>
      </c>
      <c r="H205" s="73" t="s">
        <v>453</v>
      </c>
      <c r="I205" s="73" t="s">
        <v>318</v>
      </c>
      <c r="J205" s="73"/>
      <c r="K205" s="83">
        <v>1.6499999999998682</v>
      </c>
      <c r="L205" s="86" t="s">
        <v>134</v>
      </c>
      <c r="M205" s="87">
        <v>2.7999999999999997E-2</v>
      </c>
      <c r="N205" s="87">
        <v>6.2299999999976034E-2</v>
      </c>
      <c r="O205" s="83">
        <v>796641.39397800015</v>
      </c>
      <c r="P205" s="85">
        <v>95.33</v>
      </c>
      <c r="Q205" s="73"/>
      <c r="R205" s="83">
        <v>759.43822303400009</v>
      </c>
      <c r="S205" s="84">
        <v>2.2912505183282283E-3</v>
      </c>
      <c r="T205" s="84">
        <f t="shared" si="3"/>
        <v>1.0635225231616185E-3</v>
      </c>
      <c r="U205" s="84">
        <f>R205/'סכום נכסי הקרן'!$C$42</f>
        <v>1.3242223252327214E-4</v>
      </c>
    </row>
    <row r="206" spans="2:21">
      <c r="B206" s="76" t="s">
        <v>588</v>
      </c>
      <c r="C206" s="73">
        <v>1192459</v>
      </c>
      <c r="D206" s="86" t="s">
        <v>121</v>
      </c>
      <c r="E206" s="86" t="s">
        <v>28</v>
      </c>
      <c r="F206" s="73" t="s">
        <v>456</v>
      </c>
      <c r="G206" s="86" t="s">
        <v>130</v>
      </c>
      <c r="H206" s="73" t="s">
        <v>453</v>
      </c>
      <c r="I206" s="73" t="s">
        <v>318</v>
      </c>
      <c r="J206" s="73"/>
      <c r="K206" s="83">
        <v>3.430000000000935</v>
      </c>
      <c r="L206" s="86" t="s">
        <v>134</v>
      </c>
      <c r="M206" s="87">
        <v>5.6500000000000002E-2</v>
      </c>
      <c r="N206" s="87">
        <v>6.6100000000014911E-2</v>
      </c>
      <c r="O206" s="83">
        <v>1915057.0771960001</v>
      </c>
      <c r="P206" s="85">
        <v>97.13</v>
      </c>
      <c r="Q206" s="83">
        <v>118.03272521400004</v>
      </c>
      <c r="R206" s="83">
        <v>1978.1276642050004</v>
      </c>
      <c r="S206" s="84">
        <v>4.6277856486630119E-3</v>
      </c>
      <c r="T206" s="84">
        <f t="shared" si="3"/>
        <v>2.77018361831508E-3</v>
      </c>
      <c r="U206" s="84">
        <f>R206/'סכום נכסי הקרן'!$C$42</f>
        <v>3.449234889226063E-4</v>
      </c>
    </row>
    <row r="207" spans="2:21">
      <c r="B207" s="76" t="s">
        <v>589</v>
      </c>
      <c r="C207" s="73">
        <v>1197276</v>
      </c>
      <c r="D207" s="86" t="s">
        <v>121</v>
      </c>
      <c r="E207" s="86" t="s">
        <v>28</v>
      </c>
      <c r="F207" s="73" t="s">
        <v>460</v>
      </c>
      <c r="G207" s="86" t="s">
        <v>461</v>
      </c>
      <c r="H207" s="73" t="s">
        <v>453</v>
      </c>
      <c r="I207" s="73" t="s">
        <v>318</v>
      </c>
      <c r="J207" s="73"/>
      <c r="K207" s="83">
        <v>4.540000000000779</v>
      </c>
      <c r="L207" s="86" t="s">
        <v>134</v>
      </c>
      <c r="M207" s="87">
        <v>5.5E-2</v>
      </c>
      <c r="N207" s="87">
        <v>6.7600000000014357E-2</v>
      </c>
      <c r="O207" s="83">
        <v>1359120.6000000003</v>
      </c>
      <c r="P207" s="85">
        <v>96.34</v>
      </c>
      <c r="Q207" s="73"/>
      <c r="R207" s="83">
        <v>1309.3767841370004</v>
      </c>
      <c r="S207" s="84">
        <v>5.5836908249078726E-3</v>
      </c>
      <c r="T207" s="84">
        <f t="shared" si="3"/>
        <v>1.8336602754484798E-3</v>
      </c>
      <c r="U207" s="84">
        <f>R207/'סכום נכסי הקרן'!$C$42</f>
        <v>2.2831428773344934E-4</v>
      </c>
    </row>
    <row r="208" spans="2:21">
      <c r="B208" s="76" t="s">
        <v>590</v>
      </c>
      <c r="C208" s="73">
        <v>7390149</v>
      </c>
      <c r="D208" s="86" t="s">
        <v>121</v>
      </c>
      <c r="E208" s="86" t="s">
        <v>28</v>
      </c>
      <c r="F208" s="73" t="s">
        <v>591</v>
      </c>
      <c r="G208" s="86" t="s">
        <v>461</v>
      </c>
      <c r="H208" s="73" t="s">
        <v>464</v>
      </c>
      <c r="I208" s="73" t="s">
        <v>132</v>
      </c>
      <c r="J208" s="73"/>
      <c r="K208" s="85">
        <v>1.67</v>
      </c>
      <c r="L208" s="86" t="s">
        <v>134</v>
      </c>
      <c r="M208" s="87">
        <v>0.04</v>
      </c>
      <c r="N208" s="87">
        <v>5.5699388709097436E-2</v>
      </c>
      <c r="O208" s="83">
        <v>3.6424000000000005E-2</v>
      </c>
      <c r="P208" s="85">
        <v>98.54</v>
      </c>
      <c r="Q208" s="73"/>
      <c r="R208" s="83">
        <v>3.6153000000000004E-5</v>
      </c>
      <c r="S208" s="84">
        <v>1.8429796236450828E-10</v>
      </c>
      <c r="T208" s="84">
        <f t="shared" si="3"/>
        <v>5.0628910441528585E-11</v>
      </c>
      <c r="U208" s="84">
        <f>R208/'סכום נכסי הקרן'!$C$42</f>
        <v>6.3039505086900569E-12</v>
      </c>
    </row>
    <row r="209" spans="2:21">
      <c r="B209" s="76" t="s">
        <v>592</v>
      </c>
      <c r="C209" s="73">
        <v>7390222</v>
      </c>
      <c r="D209" s="86" t="s">
        <v>121</v>
      </c>
      <c r="E209" s="86" t="s">
        <v>28</v>
      </c>
      <c r="F209" s="73" t="s">
        <v>591</v>
      </c>
      <c r="G209" s="86" t="s">
        <v>461</v>
      </c>
      <c r="H209" s="73" t="s">
        <v>453</v>
      </c>
      <c r="I209" s="73" t="s">
        <v>318</v>
      </c>
      <c r="J209" s="73"/>
      <c r="K209" s="85">
        <v>3.3600017088852869</v>
      </c>
      <c r="L209" s="86" t="s">
        <v>134</v>
      </c>
      <c r="M209" s="87">
        <v>0.04</v>
      </c>
      <c r="N209" s="87">
        <v>5.4900331359094112E-2</v>
      </c>
      <c r="O209" s="83">
        <v>7.964400000000002E-2</v>
      </c>
      <c r="P209" s="85">
        <v>96.22</v>
      </c>
      <c r="Q209" s="73"/>
      <c r="R209" s="83">
        <v>7.6654000000000015E-5</v>
      </c>
      <c r="S209" s="84">
        <v>1.0286427899315639E-10</v>
      </c>
      <c r="T209" s="84">
        <f t="shared" si="3"/>
        <v>1.073467900584995E-10</v>
      </c>
      <c r="U209" s="84">
        <f>R209/'סכום נכסי הקרן'!$C$42</f>
        <v>1.336605599239697E-11</v>
      </c>
    </row>
    <row r="210" spans="2:21">
      <c r="B210" s="76" t="s">
        <v>593</v>
      </c>
      <c r="C210" s="73">
        <v>2590388</v>
      </c>
      <c r="D210" s="86" t="s">
        <v>121</v>
      </c>
      <c r="E210" s="86" t="s">
        <v>28</v>
      </c>
      <c r="F210" s="73" t="s">
        <v>594</v>
      </c>
      <c r="G210" s="86" t="s">
        <v>328</v>
      </c>
      <c r="H210" s="73" t="s">
        <v>453</v>
      </c>
      <c r="I210" s="73" t="s">
        <v>318</v>
      </c>
      <c r="J210" s="73"/>
      <c r="K210" s="85">
        <v>0.74000094414218764</v>
      </c>
      <c r="L210" s="86" t="s">
        <v>134</v>
      </c>
      <c r="M210" s="87">
        <v>5.9000000000000004E-2</v>
      </c>
      <c r="N210" s="87">
        <v>5.7500262776177771E-2</v>
      </c>
      <c r="O210" s="83">
        <v>4.7026000000000005E-2</v>
      </c>
      <c r="P210" s="85">
        <v>101.61</v>
      </c>
      <c r="Q210" s="73"/>
      <c r="R210" s="83">
        <v>4.7569000000000005E-5</v>
      </c>
      <c r="S210" s="84">
        <v>1.7871996984510009E-10</v>
      </c>
      <c r="T210" s="84">
        <f t="shared" si="3"/>
        <v>6.6615955544299871E-11</v>
      </c>
      <c r="U210" s="84">
        <f>R210/'סכום נכסי הקרן'!$C$42</f>
        <v>8.2945432397830691E-12</v>
      </c>
    </row>
    <row r="211" spans="2:21">
      <c r="B211" s="76" t="s">
        <v>595</v>
      </c>
      <c r="C211" s="73">
        <v>2590511</v>
      </c>
      <c r="D211" s="86" t="s">
        <v>121</v>
      </c>
      <c r="E211" s="86" t="s">
        <v>28</v>
      </c>
      <c r="F211" s="73" t="s">
        <v>594</v>
      </c>
      <c r="G211" s="86" t="s">
        <v>328</v>
      </c>
      <c r="H211" s="73" t="s">
        <v>453</v>
      </c>
      <c r="I211" s="73" t="s">
        <v>318</v>
      </c>
      <c r="J211" s="73"/>
      <c r="K211" s="85">
        <v>3.0899999680202717</v>
      </c>
      <c r="L211" s="86" t="s">
        <v>134</v>
      </c>
      <c r="M211" s="87">
        <v>2.7000000000000003E-2</v>
      </c>
      <c r="N211" s="87">
        <v>5.7699954428701634E-2</v>
      </c>
      <c r="O211" s="83">
        <v>0.52897000000000016</v>
      </c>
      <c r="P211" s="85">
        <v>91.23</v>
      </c>
      <c r="Q211" s="73"/>
      <c r="R211" s="83">
        <v>4.827600000000001E-4</v>
      </c>
      <c r="S211" s="84">
        <v>7.2889330268383203E-10</v>
      </c>
      <c r="T211" s="84">
        <f t="shared" si="3"/>
        <v>6.7606043218411591E-10</v>
      </c>
      <c r="U211" s="84">
        <f>R211/'סכום נכסי הקרן'!$C$42</f>
        <v>8.4178218891245886E-11</v>
      </c>
    </row>
    <row r="212" spans="2:21">
      <c r="B212" s="76" t="s">
        <v>596</v>
      </c>
      <c r="C212" s="73">
        <v>1141191</v>
      </c>
      <c r="D212" s="86" t="s">
        <v>121</v>
      </c>
      <c r="E212" s="86" t="s">
        <v>28</v>
      </c>
      <c r="F212" s="73" t="s">
        <v>597</v>
      </c>
      <c r="G212" s="86" t="s">
        <v>500</v>
      </c>
      <c r="H212" s="73" t="s">
        <v>464</v>
      </c>
      <c r="I212" s="73" t="s">
        <v>132</v>
      </c>
      <c r="J212" s="73"/>
      <c r="K212" s="83">
        <v>1.0599999999885117</v>
      </c>
      <c r="L212" s="86" t="s">
        <v>134</v>
      </c>
      <c r="M212" s="87">
        <v>3.0499999999999999E-2</v>
      </c>
      <c r="N212" s="87">
        <v>5.8799999999614327E-2</v>
      </c>
      <c r="O212" s="83">
        <v>49784.110798000002</v>
      </c>
      <c r="P212" s="85">
        <v>97.91</v>
      </c>
      <c r="Q212" s="73"/>
      <c r="R212" s="83">
        <v>48.743622975999997</v>
      </c>
      <c r="S212" s="84">
        <v>7.4167930453566933E-4</v>
      </c>
      <c r="T212" s="84">
        <f t="shared" si="3"/>
        <v>6.8260905657830292E-5</v>
      </c>
      <c r="U212" s="84">
        <f>R212/'סכום נכסי הקרן'!$C$42</f>
        <v>8.4993606852806549E-6</v>
      </c>
    </row>
    <row r="213" spans="2:21">
      <c r="B213" s="76" t="s">
        <v>598</v>
      </c>
      <c r="C213" s="73">
        <v>1168368</v>
      </c>
      <c r="D213" s="86" t="s">
        <v>121</v>
      </c>
      <c r="E213" s="86" t="s">
        <v>28</v>
      </c>
      <c r="F213" s="73" t="s">
        <v>597</v>
      </c>
      <c r="G213" s="86" t="s">
        <v>500</v>
      </c>
      <c r="H213" s="73" t="s">
        <v>464</v>
      </c>
      <c r="I213" s="73" t="s">
        <v>132</v>
      </c>
      <c r="J213" s="73"/>
      <c r="K213" s="83">
        <v>2.6700000000001642</v>
      </c>
      <c r="L213" s="86" t="s">
        <v>134</v>
      </c>
      <c r="M213" s="87">
        <v>2.58E-2</v>
      </c>
      <c r="N213" s="87">
        <v>5.840000000001077E-2</v>
      </c>
      <c r="O213" s="83">
        <v>723581.4366420001</v>
      </c>
      <c r="P213" s="85">
        <v>92.5</v>
      </c>
      <c r="Q213" s="73"/>
      <c r="R213" s="83">
        <v>669.31282886700001</v>
      </c>
      <c r="S213" s="84">
        <v>2.3917280203678915E-3</v>
      </c>
      <c r="T213" s="84">
        <f t="shared" si="3"/>
        <v>9.3731029983883736E-4</v>
      </c>
      <c r="U213" s="84">
        <f>R213/'סכום נכסי הקרן'!$C$42</f>
        <v>1.1670718745356971E-4</v>
      </c>
    </row>
    <row r="214" spans="2:21">
      <c r="B214" s="76" t="s">
        <v>599</v>
      </c>
      <c r="C214" s="73">
        <v>1186162</v>
      </c>
      <c r="D214" s="86" t="s">
        <v>121</v>
      </c>
      <c r="E214" s="86" t="s">
        <v>28</v>
      </c>
      <c r="F214" s="73" t="s">
        <v>597</v>
      </c>
      <c r="G214" s="86" t="s">
        <v>500</v>
      </c>
      <c r="H214" s="73" t="s">
        <v>464</v>
      </c>
      <c r="I214" s="73" t="s">
        <v>132</v>
      </c>
      <c r="J214" s="73"/>
      <c r="K214" s="83">
        <v>4.1399999999999419</v>
      </c>
      <c r="L214" s="86" t="s">
        <v>134</v>
      </c>
      <c r="M214" s="87">
        <v>0.04</v>
      </c>
      <c r="N214" s="87">
        <v>5.9800000000000783E-2</v>
      </c>
      <c r="O214" s="83">
        <v>2174592.9600000004</v>
      </c>
      <c r="P214" s="85">
        <v>93.48</v>
      </c>
      <c r="Q214" s="73"/>
      <c r="R214" s="83">
        <v>2032.8094990080001</v>
      </c>
      <c r="S214" s="84">
        <v>4.9679432520418083E-3</v>
      </c>
      <c r="T214" s="84">
        <f t="shared" si="3"/>
        <v>2.8467604367539241E-3</v>
      </c>
      <c r="U214" s="84">
        <f>R214/'סכום נכסי הקרן'!$C$42</f>
        <v>3.5445828770341219E-4</v>
      </c>
    </row>
    <row r="215" spans="2:21">
      <c r="B215" s="76" t="s">
        <v>600</v>
      </c>
      <c r="C215" s="73">
        <v>2380046</v>
      </c>
      <c r="D215" s="86" t="s">
        <v>121</v>
      </c>
      <c r="E215" s="86" t="s">
        <v>28</v>
      </c>
      <c r="F215" s="73" t="s">
        <v>601</v>
      </c>
      <c r="G215" s="86" t="s">
        <v>130</v>
      </c>
      <c r="H215" s="73" t="s">
        <v>453</v>
      </c>
      <c r="I215" s="73" t="s">
        <v>318</v>
      </c>
      <c r="J215" s="73"/>
      <c r="K215" s="83">
        <v>0.74000000000086508</v>
      </c>
      <c r="L215" s="86" t="s">
        <v>134</v>
      </c>
      <c r="M215" s="87">
        <v>2.9500000000000002E-2</v>
      </c>
      <c r="N215" s="87">
        <v>5.7600000000063448E-2</v>
      </c>
      <c r="O215" s="83">
        <v>280949.99778800004</v>
      </c>
      <c r="P215" s="85">
        <v>98.74</v>
      </c>
      <c r="Q215" s="73"/>
      <c r="R215" s="83">
        <v>277.41002792400008</v>
      </c>
      <c r="S215" s="84">
        <v>5.2377192408340247E-3</v>
      </c>
      <c r="T215" s="84">
        <f t="shared" si="3"/>
        <v>3.8848691559057732E-4</v>
      </c>
      <c r="U215" s="84">
        <f>R215/'סכום נכסי הקרן'!$C$42</f>
        <v>4.8371617477034356E-5</v>
      </c>
    </row>
    <row r="216" spans="2:21">
      <c r="B216" s="76" t="s">
        <v>602</v>
      </c>
      <c r="C216" s="73">
        <v>1132836</v>
      </c>
      <c r="D216" s="86" t="s">
        <v>121</v>
      </c>
      <c r="E216" s="86" t="s">
        <v>28</v>
      </c>
      <c r="F216" s="73" t="s">
        <v>486</v>
      </c>
      <c r="G216" s="86" t="s">
        <v>158</v>
      </c>
      <c r="H216" s="73" t="s">
        <v>453</v>
      </c>
      <c r="I216" s="73" t="s">
        <v>318</v>
      </c>
      <c r="J216" s="73"/>
      <c r="K216" s="85">
        <v>1.2299990345099716</v>
      </c>
      <c r="L216" s="86" t="s">
        <v>134</v>
      </c>
      <c r="M216" s="87">
        <v>4.1399999999999999E-2</v>
      </c>
      <c r="N216" s="87">
        <v>5.3599885148230567E-2</v>
      </c>
      <c r="O216" s="83">
        <v>5.6268000000000006E-2</v>
      </c>
      <c r="P216" s="85">
        <v>99.57</v>
      </c>
      <c r="Q216" s="73"/>
      <c r="R216" s="83">
        <v>5.5724000000000011E-5</v>
      </c>
      <c r="S216" s="84">
        <v>2.4994361077047482E-10</v>
      </c>
      <c r="T216" s="84">
        <f t="shared" si="3"/>
        <v>7.8036273765489415E-11</v>
      </c>
      <c r="U216" s="84">
        <f>R216/'סכום נכסי הקרן'!$C$42</f>
        <v>9.7165197396134426E-12</v>
      </c>
    </row>
    <row r="217" spans="2:21">
      <c r="B217" s="76" t="s">
        <v>603</v>
      </c>
      <c r="C217" s="73">
        <v>1139252</v>
      </c>
      <c r="D217" s="86" t="s">
        <v>121</v>
      </c>
      <c r="E217" s="86" t="s">
        <v>28</v>
      </c>
      <c r="F217" s="73" t="s">
        <v>486</v>
      </c>
      <c r="G217" s="86" t="s">
        <v>158</v>
      </c>
      <c r="H217" s="73" t="s">
        <v>453</v>
      </c>
      <c r="I217" s="73" t="s">
        <v>318</v>
      </c>
      <c r="J217" s="73"/>
      <c r="K217" s="83">
        <v>1.7800000000008838</v>
      </c>
      <c r="L217" s="86" t="s">
        <v>134</v>
      </c>
      <c r="M217" s="87">
        <v>3.5499999999999997E-2</v>
      </c>
      <c r="N217" s="87">
        <v>5.9600000000023766E-2</v>
      </c>
      <c r="O217" s="83">
        <v>678129.69672400015</v>
      </c>
      <c r="P217" s="85">
        <v>96.81</v>
      </c>
      <c r="Q217" s="73"/>
      <c r="R217" s="83">
        <v>656.49732898900004</v>
      </c>
      <c r="S217" s="84">
        <v>1.7350184271407328E-3</v>
      </c>
      <c r="T217" s="84">
        <f t="shared" si="3"/>
        <v>9.1936338545865639E-4</v>
      </c>
      <c r="U217" s="84">
        <f>R217/'סכום נכסי הקרן'!$C$42</f>
        <v>1.1447256579077449E-4</v>
      </c>
    </row>
    <row r="218" spans="2:21">
      <c r="B218" s="76" t="s">
        <v>604</v>
      </c>
      <c r="C218" s="73">
        <v>1143080</v>
      </c>
      <c r="D218" s="86" t="s">
        <v>121</v>
      </c>
      <c r="E218" s="86" t="s">
        <v>28</v>
      </c>
      <c r="F218" s="73" t="s">
        <v>486</v>
      </c>
      <c r="G218" s="86" t="s">
        <v>158</v>
      </c>
      <c r="H218" s="73" t="s">
        <v>453</v>
      </c>
      <c r="I218" s="73" t="s">
        <v>318</v>
      </c>
      <c r="J218" s="73"/>
      <c r="K218" s="83">
        <v>2.2700000000002647</v>
      </c>
      <c r="L218" s="86" t="s">
        <v>134</v>
      </c>
      <c r="M218" s="87">
        <v>2.5000000000000001E-2</v>
      </c>
      <c r="N218" s="87">
        <v>5.9600000000007397E-2</v>
      </c>
      <c r="O218" s="83">
        <v>2922357.2330120001</v>
      </c>
      <c r="P218" s="85">
        <v>94.31</v>
      </c>
      <c r="Q218" s="73"/>
      <c r="R218" s="83">
        <v>2756.0750415010007</v>
      </c>
      <c r="S218" s="84">
        <v>2.5850546035424081E-3</v>
      </c>
      <c r="T218" s="84">
        <f t="shared" si="3"/>
        <v>3.859626488708719E-3</v>
      </c>
      <c r="U218" s="84">
        <f>R218/'סכום נכסי הקרן'!$C$42</f>
        <v>4.8057313804824502E-4</v>
      </c>
    </row>
    <row r="219" spans="2:21">
      <c r="B219" s="76" t="s">
        <v>605</v>
      </c>
      <c r="C219" s="73">
        <v>1189190</v>
      </c>
      <c r="D219" s="86" t="s">
        <v>121</v>
      </c>
      <c r="E219" s="86" t="s">
        <v>28</v>
      </c>
      <c r="F219" s="73" t="s">
        <v>486</v>
      </c>
      <c r="G219" s="86" t="s">
        <v>158</v>
      </c>
      <c r="H219" s="73" t="s">
        <v>453</v>
      </c>
      <c r="I219" s="73" t="s">
        <v>318</v>
      </c>
      <c r="J219" s="73"/>
      <c r="K219" s="83">
        <v>4.0599999999993921</v>
      </c>
      <c r="L219" s="86" t="s">
        <v>134</v>
      </c>
      <c r="M219" s="87">
        <v>4.7300000000000002E-2</v>
      </c>
      <c r="N219" s="87">
        <v>6.0199999999995438E-2</v>
      </c>
      <c r="O219" s="83">
        <v>1366024.9326480001</v>
      </c>
      <c r="P219" s="85">
        <v>96.34</v>
      </c>
      <c r="Q219" s="73"/>
      <c r="R219" s="83">
        <v>1316.0284807300002</v>
      </c>
      <c r="S219" s="84">
        <v>3.4590353181013639E-3</v>
      </c>
      <c r="T219" s="84">
        <f t="shared" si="3"/>
        <v>1.8429753572146183E-3</v>
      </c>
      <c r="U219" s="84">
        <f>R219/'סכום נכסי הקרן'!$C$42</f>
        <v>2.294741352183356E-4</v>
      </c>
    </row>
    <row r="220" spans="2:21">
      <c r="B220" s="76" t="s">
        <v>606</v>
      </c>
      <c r="C220" s="73">
        <v>1132505</v>
      </c>
      <c r="D220" s="86" t="s">
        <v>121</v>
      </c>
      <c r="E220" s="86" t="s">
        <v>28</v>
      </c>
      <c r="F220" s="73" t="s">
        <v>488</v>
      </c>
      <c r="G220" s="86" t="s">
        <v>328</v>
      </c>
      <c r="H220" s="73" t="s">
        <v>453</v>
      </c>
      <c r="I220" s="73" t="s">
        <v>318</v>
      </c>
      <c r="J220" s="73"/>
      <c r="K220" s="85">
        <v>0.65999962695551617</v>
      </c>
      <c r="L220" s="86" t="s">
        <v>134</v>
      </c>
      <c r="M220" s="87">
        <v>6.4000000000000001E-2</v>
      </c>
      <c r="N220" s="87">
        <v>5.8100398695179419E-2</v>
      </c>
      <c r="O220" s="83">
        <v>5.4637000000000005E-2</v>
      </c>
      <c r="P220" s="85">
        <v>100.97</v>
      </c>
      <c r="Q220" s="73"/>
      <c r="R220" s="83">
        <v>5.5180000000000004E-5</v>
      </c>
      <c r="S220" s="84">
        <v>7.8659890576184046E-11</v>
      </c>
      <c r="T220" s="84">
        <f t="shared" si="3"/>
        <v>7.7274452415112079E-11</v>
      </c>
      <c r="U220" s="84">
        <f>R220/'סכום נכסי הקרן'!$C$42</f>
        <v>9.6216631834015808E-12</v>
      </c>
    </row>
    <row r="221" spans="2:21">
      <c r="B221" s="76" t="s">
        <v>607</v>
      </c>
      <c r="C221" s="73">
        <v>1162817</v>
      </c>
      <c r="D221" s="86" t="s">
        <v>121</v>
      </c>
      <c r="E221" s="86" t="s">
        <v>28</v>
      </c>
      <c r="F221" s="73" t="s">
        <v>488</v>
      </c>
      <c r="G221" s="86" t="s">
        <v>328</v>
      </c>
      <c r="H221" s="73" t="s">
        <v>453</v>
      </c>
      <c r="I221" s="73" t="s">
        <v>318</v>
      </c>
      <c r="J221" s="73"/>
      <c r="K221" s="83">
        <v>4.6799999999997155</v>
      </c>
      <c r="L221" s="86" t="s">
        <v>134</v>
      </c>
      <c r="M221" s="87">
        <v>2.4300000000000002E-2</v>
      </c>
      <c r="N221" s="87">
        <v>5.4999999999994914E-2</v>
      </c>
      <c r="O221" s="83">
        <v>2240509.0858910005</v>
      </c>
      <c r="P221" s="85">
        <v>87.67</v>
      </c>
      <c r="Q221" s="73"/>
      <c r="R221" s="83">
        <v>1964.2543156420002</v>
      </c>
      <c r="S221" s="84">
        <v>1.5297597565851781E-3</v>
      </c>
      <c r="T221" s="84">
        <f t="shared" si="3"/>
        <v>2.7507552853435354E-3</v>
      </c>
      <c r="U221" s="84">
        <f>R221/'סכום נכסי הקרן'!$C$42</f>
        <v>3.4250441159206776E-4</v>
      </c>
    </row>
    <row r="222" spans="2:21">
      <c r="B222" s="76" t="s">
        <v>608</v>
      </c>
      <c r="C222" s="73">
        <v>1141415</v>
      </c>
      <c r="D222" s="86" t="s">
        <v>121</v>
      </c>
      <c r="E222" s="86" t="s">
        <v>28</v>
      </c>
      <c r="F222" s="73" t="s">
        <v>609</v>
      </c>
      <c r="G222" s="86" t="s">
        <v>158</v>
      </c>
      <c r="H222" s="73" t="s">
        <v>453</v>
      </c>
      <c r="I222" s="73" t="s">
        <v>318</v>
      </c>
      <c r="J222" s="73"/>
      <c r="K222" s="85">
        <v>0.73</v>
      </c>
      <c r="L222" s="86" t="s">
        <v>134</v>
      </c>
      <c r="M222" s="87">
        <v>2.1600000000000001E-2</v>
      </c>
      <c r="N222" s="87">
        <v>5.589919235485645E-2</v>
      </c>
      <c r="O222" s="83">
        <v>2.3921000000000005E-2</v>
      </c>
      <c r="P222" s="85">
        <v>98.16</v>
      </c>
      <c r="Q222" s="73"/>
      <c r="R222" s="83">
        <v>2.3649000000000003E-5</v>
      </c>
      <c r="S222" s="84">
        <v>1.8702665060577294E-10</v>
      </c>
      <c r="T222" s="84">
        <f t="shared" si="3"/>
        <v>3.3118222638002641E-11</v>
      </c>
      <c r="U222" s="84">
        <f>R222/'סכום נכסי הקרן'!$C$42</f>
        <v>4.1236446651733236E-12</v>
      </c>
    </row>
    <row r="223" spans="2:21">
      <c r="B223" s="76" t="s">
        <v>610</v>
      </c>
      <c r="C223" s="73">
        <v>1156397</v>
      </c>
      <c r="D223" s="86" t="s">
        <v>121</v>
      </c>
      <c r="E223" s="86" t="s">
        <v>28</v>
      </c>
      <c r="F223" s="73" t="s">
        <v>609</v>
      </c>
      <c r="G223" s="86" t="s">
        <v>158</v>
      </c>
      <c r="H223" s="73" t="s">
        <v>453</v>
      </c>
      <c r="I223" s="73" t="s">
        <v>318</v>
      </c>
      <c r="J223" s="73"/>
      <c r="K223" s="85">
        <v>2.6999999999999997</v>
      </c>
      <c r="L223" s="86" t="s">
        <v>134</v>
      </c>
      <c r="M223" s="87">
        <v>0.04</v>
      </c>
      <c r="N223" s="87">
        <v>5.3800266010131013E-2</v>
      </c>
      <c r="O223" s="83">
        <v>7.2577000000000016E-2</v>
      </c>
      <c r="P223" s="85">
        <v>97.49</v>
      </c>
      <c r="Q223" s="73"/>
      <c r="R223" s="83">
        <v>7.0674000000000008E-5</v>
      </c>
      <c r="S223" s="84">
        <v>1.0662618798060167E-10</v>
      </c>
      <c r="T223" s="84">
        <f t="shared" si="3"/>
        <v>9.8972356831925177E-11</v>
      </c>
      <c r="U223" s="84">
        <f>R223/'סכום נכסי הקרן'!$C$42</f>
        <v>1.2323331348744533E-11</v>
      </c>
    </row>
    <row r="224" spans="2:21">
      <c r="B224" s="76" t="s">
        <v>611</v>
      </c>
      <c r="C224" s="73">
        <v>1136134</v>
      </c>
      <c r="D224" s="86" t="s">
        <v>121</v>
      </c>
      <c r="E224" s="86" t="s">
        <v>28</v>
      </c>
      <c r="F224" s="73" t="s">
        <v>612</v>
      </c>
      <c r="G224" s="86" t="s">
        <v>613</v>
      </c>
      <c r="H224" s="73" t="s">
        <v>453</v>
      </c>
      <c r="I224" s="73" t="s">
        <v>318</v>
      </c>
      <c r="J224" s="73"/>
      <c r="K224" s="85">
        <v>1.479998587824102</v>
      </c>
      <c r="L224" s="86" t="s">
        <v>134</v>
      </c>
      <c r="M224" s="87">
        <v>3.3500000000000002E-2</v>
      </c>
      <c r="N224" s="87">
        <v>5.3399940258147691E-2</v>
      </c>
      <c r="O224" s="83">
        <v>4.2405000000000012E-2</v>
      </c>
      <c r="P224" s="85">
        <v>97.22</v>
      </c>
      <c r="Q224" s="83">
        <v>2.2289000000000003E-5</v>
      </c>
      <c r="R224" s="83">
        <v>6.3607000000000016E-5</v>
      </c>
      <c r="S224" s="84">
        <v>4.6281716950050359E-10</v>
      </c>
      <c r="T224" s="84">
        <f t="shared" si="3"/>
        <v>8.9075681311490304E-11</v>
      </c>
      <c r="U224" s="84">
        <f>R224/'סכום נכסי הקרן'!$C$42</f>
        <v>1.1091067961337883E-11</v>
      </c>
    </row>
    <row r="225" spans="2:21">
      <c r="B225" s="76" t="s">
        <v>614</v>
      </c>
      <c r="C225" s="73">
        <v>1141951</v>
      </c>
      <c r="D225" s="86" t="s">
        <v>121</v>
      </c>
      <c r="E225" s="86" t="s">
        <v>28</v>
      </c>
      <c r="F225" s="73" t="s">
        <v>612</v>
      </c>
      <c r="G225" s="86" t="s">
        <v>613</v>
      </c>
      <c r="H225" s="73" t="s">
        <v>453</v>
      </c>
      <c r="I225" s="73" t="s">
        <v>318</v>
      </c>
      <c r="J225" s="73"/>
      <c r="K225" s="85">
        <v>3.4499974841213761</v>
      </c>
      <c r="L225" s="86" t="s">
        <v>134</v>
      </c>
      <c r="M225" s="87">
        <v>2.6200000000000001E-2</v>
      </c>
      <c r="N225" s="87">
        <v>5.5200014666520011E-2</v>
      </c>
      <c r="O225" s="83">
        <v>8.9702000000000018E-2</v>
      </c>
      <c r="P225" s="85">
        <v>91.29</v>
      </c>
      <c r="Q225" s="73"/>
      <c r="R225" s="83">
        <v>8.1818999999999997E-5</v>
      </c>
      <c r="S225" s="84">
        <v>1.7916273265602159E-10</v>
      </c>
      <c r="T225" s="84">
        <f t="shared" si="3"/>
        <v>1.1457989166640187E-10</v>
      </c>
      <c r="U225" s="84">
        <f>R225/'סכום נכסי הקרן'!$C$42</f>
        <v>1.426667017040112E-11</v>
      </c>
    </row>
    <row r="226" spans="2:21">
      <c r="B226" s="76" t="s">
        <v>615</v>
      </c>
      <c r="C226" s="73">
        <v>1178417</v>
      </c>
      <c r="D226" s="86" t="s">
        <v>121</v>
      </c>
      <c r="E226" s="86" t="s">
        <v>28</v>
      </c>
      <c r="F226" s="73" t="s">
        <v>612</v>
      </c>
      <c r="G226" s="86" t="s">
        <v>613</v>
      </c>
      <c r="H226" s="73" t="s">
        <v>453</v>
      </c>
      <c r="I226" s="73" t="s">
        <v>318</v>
      </c>
      <c r="J226" s="73"/>
      <c r="K226" s="83">
        <v>5.8400000000015213</v>
      </c>
      <c r="L226" s="86" t="s">
        <v>134</v>
      </c>
      <c r="M226" s="87">
        <v>2.3399999999999997E-2</v>
      </c>
      <c r="N226" s="87">
        <v>5.7300000000010405E-2</v>
      </c>
      <c r="O226" s="83">
        <v>1779375.5311170004</v>
      </c>
      <c r="P226" s="85">
        <v>82.62</v>
      </c>
      <c r="Q226" s="73"/>
      <c r="R226" s="83">
        <v>1470.1200639390004</v>
      </c>
      <c r="S226" s="84">
        <v>1.6846158874480478E-3</v>
      </c>
      <c r="T226" s="84">
        <f t="shared" si="3"/>
        <v>2.0587662726595833E-3</v>
      </c>
      <c r="U226" s="84">
        <f>R226/'סכום נכסי הקרן'!$C$42</f>
        <v>2.5634287956473101E-4</v>
      </c>
    </row>
    <row r="227" spans="2:21">
      <c r="B227" s="76" t="s">
        <v>616</v>
      </c>
      <c r="C227" s="73">
        <v>7150410</v>
      </c>
      <c r="D227" s="86" t="s">
        <v>121</v>
      </c>
      <c r="E227" s="86" t="s">
        <v>28</v>
      </c>
      <c r="F227" s="73" t="s">
        <v>617</v>
      </c>
      <c r="G227" s="86" t="s">
        <v>500</v>
      </c>
      <c r="H227" s="73" t="s">
        <v>493</v>
      </c>
      <c r="I227" s="73" t="s">
        <v>132</v>
      </c>
      <c r="J227" s="73"/>
      <c r="K227" s="83">
        <v>1.8400000000004082</v>
      </c>
      <c r="L227" s="86" t="s">
        <v>134</v>
      </c>
      <c r="M227" s="87">
        <v>2.9500000000000002E-2</v>
      </c>
      <c r="N227" s="87">
        <v>6.2800000000015371E-2</v>
      </c>
      <c r="O227" s="83">
        <v>1754709.5116080001</v>
      </c>
      <c r="P227" s="85">
        <v>94.95</v>
      </c>
      <c r="Q227" s="73"/>
      <c r="R227" s="83">
        <v>1666.0966813980003</v>
      </c>
      <c r="S227" s="84">
        <v>4.4436142709670754E-3</v>
      </c>
      <c r="T227" s="84">
        <f t="shared" si="3"/>
        <v>2.3332132788268563E-3</v>
      </c>
      <c r="U227" s="84">
        <f>R227/'סכום נכסי הקרן'!$C$42</f>
        <v>2.9051506160555804E-4</v>
      </c>
    </row>
    <row r="228" spans="2:21">
      <c r="B228" s="76" t="s">
        <v>618</v>
      </c>
      <c r="C228" s="73">
        <v>7150444</v>
      </c>
      <c r="D228" s="86" t="s">
        <v>121</v>
      </c>
      <c r="E228" s="86" t="s">
        <v>28</v>
      </c>
      <c r="F228" s="73" t="s">
        <v>617</v>
      </c>
      <c r="G228" s="86" t="s">
        <v>500</v>
      </c>
      <c r="H228" s="73" t="s">
        <v>493</v>
      </c>
      <c r="I228" s="73" t="s">
        <v>132</v>
      </c>
      <c r="J228" s="73"/>
      <c r="K228" s="83">
        <v>3.1799999999924422</v>
      </c>
      <c r="L228" s="86" t="s">
        <v>134</v>
      </c>
      <c r="M228" s="87">
        <v>2.5499999999999998E-2</v>
      </c>
      <c r="N228" s="87">
        <v>6.2299999999868447E-2</v>
      </c>
      <c r="O228" s="83">
        <v>158924.88027600004</v>
      </c>
      <c r="P228" s="85">
        <v>89.91</v>
      </c>
      <c r="Q228" s="73"/>
      <c r="R228" s="83">
        <v>142.889359756</v>
      </c>
      <c r="S228" s="84">
        <v>2.7293080814714323E-4</v>
      </c>
      <c r="T228" s="84">
        <f t="shared" si="3"/>
        <v>2.00103244492404E-4</v>
      </c>
      <c r="U228" s="84">
        <f>R228/'סכום נכסי הקרן'!$C$42</f>
        <v>2.4915427547374567E-5</v>
      </c>
    </row>
    <row r="229" spans="2:21">
      <c r="B229" s="76" t="s">
        <v>619</v>
      </c>
      <c r="C229" s="73">
        <v>1155878</v>
      </c>
      <c r="D229" s="86" t="s">
        <v>121</v>
      </c>
      <c r="E229" s="86" t="s">
        <v>28</v>
      </c>
      <c r="F229" s="73" t="s">
        <v>620</v>
      </c>
      <c r="G229" s="86" t="s">
        <v>366</v>
      </c>
      <c r="H229" s="73" t="s">
        <v>493</v>
      </c>
      <c r="I229" s="73" t="s">
        <v>132</v>
      </c>
      <c r="J229" s="73"/>
      <c r="K229" s="83">
        <v>2.050000000000435</v>
      </c>
      <c r="L229" s="86" t="s">
        <v>134</v>
      </c>
      <c r="M229" s="87">
        <v>3.27E-2</v>
      </c>
      <c r="N229" s="87">
        <v>5.6600000000031334E-2</v>
      </c>
      <c r="O229" s="83">
        <v>713982.44843000011</v>
      </c>
      <c r="P229" s="85">
        <v>96.6</v>
      </c>
      <c r="Q229" s="73"/>
      <c r="R229" s="83">
        <v>689.70704507400001</v>
      </c>
      <c r="S229" s="84">
        <v>2.2623519800185686E-3</v>
      </c>
      <c r="T229" s="84">
        <f t="shared" si="3"/>
        <v>9.6587050081439611E-4</v>
      </c>
      <c r="U229" s="84">
        <f>R229/'סכום נכסי הקרן'!$C$42</f>
        <v>1.2026329979922436E-4</v>
      </c>
    </row>
    <row r="230" spans="2:21">
      <c r="B230" s="76" t="s">
        <v>621</v>
      </c>
      <c r="C230" s="73">
        <v>7200249</v>
      </c>
      <c r="D230" s="86" t="s">
        <v>121</v>
      </c>
      <c r="E230" s="86" t="s">
        <v>28</v>
      </c>
      <c r="F230" s="73" t="s">
        <v>622</v>
      </c>
      <c r="G230" s="86" t="s">
        <v>536</v>
      </c>
      <c r="H230" s="73" t="s">
        <v>493</v>
      </c>
      <c r="I230" s="73" t="s">
        <v>132</v>
      </c>
      <c r="J230" s="73"/>
      <c r="K230" s="83">
        <v>4.8300000000009513</v>
      </c>
      <c r="L230" s="86" t="s">
        <v>134</v>
      </c>
      <c r="M230" s="87">
        <v>7.4999999999999997E-3</v>
      </c>
      <c r="N230" s="87">
        <v>5.1700000000008774E-2</v>
      </c>
      <c r="O230" s="83">
        <v>2015032.2015600002</v>
      </c>
      <c r="P230" s="85">
        <v>81.3</v>
      </c>
      <c r="Q230" s="73"/>
      <c r="R230" s="83">
        <v>1638.2211798680005</v>
      </c>
      <c r="S230" s="84">
        <v>3.790625737768138E-3</v>
      </c>
      <c r="T230" s="84">
        <f t="shared" si="3"/>
        <v>2.2941762343084192E-3</v>
      </c>
      <c r="U230" s="84">
        <f>R230/'סכום נכסי הקרן'!$C$42</f>
        <v>2.8565444749192891E-4</v>
      </c>
    </row>
    <row r="231" spans="2:21">
      <c r="B231" s="76" t="s">
        <v>623</v>
      </c>
      <c r="C231" s="73">
        <v>7200173</v>
      </c>
      <c r="D231" s="86" t="s">
        <v>121</v>
      </c>
      <c r="E231" s="86" t="s">
        <v>28</v>
      </c>
      <c r="F231" s="73" t="s">
        <v>622</v>
      </c>
      <c r="G231" s="86" t="s">
        <v>536</v>
      </c>
      <c r="H231" s="73" t="s">
        <v>493</v>
      </c>
      <c r="I231" s="73" t="s">
        <v>132</v>
      </c>
      <c r="J231" s="73"/>
      <c r="K231" s="83">
        <v>2.4600000000193116</v>
      </c>
      <c r="L231" s="86" t="s">
        <v>134</v>
      </c>
      <c r="M231" s="87">
        <v>3.4500000000000003E-2</v>
      </c>
      <c r="N231" s="87">
        <v>5.9300000000492695E-2</v>
      </c>
      <c r="O231" s="83">
        <v>42676.39499500001</v>
      </c>
      <c r="P231" s="85">
        <v>94.64</v>
      </c>
      <c r="Q231" s="73"/>
      <c r="R231" s="83">
        <v>40.388938757000012</v>
      </c>
      <c r="S231" s="84">
        <v>5.8587537417113144E-5</v>
      </c>
      <c r="T231" s="84">
        <f t="shared" si="3"/>
        <v>5.6560948279714993E-5</v>
      </c>
      <c r="U231" s="84">
        <f>R231/'סכום נכסי הקרן'!$C$42</f>
        <v>7.0425655138616924E-6</v>
      </c>
    </row>
    <row r="232" spans="2:21">
      <c r="B232" s="76" t="s">
        <v>624</v>
      </c>
      <c r="C232" s="73">
        <v>1168483</v>
      </c>
      <c r="D232" s="86" t="s">
        <v>121</v>
      </c>
      <c r="E232" s="86" t="s">
        <v>28</v>
      </c>
      <c r="F232" s="73" t="s">
        <v>625</v>
      </c>
      <c r="G232" s="86" t="s">
        <v>536</v>
      </c>
      <c r="H232" s="73" t="s">
        <v>493</v>
      </c>
      <c r="I232" s="73" t="s">
        <v>132</v>
      </c>
      <c r="J232" s="73"/>
      <c r="K232" s="83">
        <v>3.8200000000008907</v>
      </c>
      <c r="L232" s="86" t="s">
        <v>134</v>
      </c>
      <c r="M232" s="87">
        <v>2.5000000000000001E-3</v>
      </c>
      <c r="N232" s="87">
        <v>5.840000000001367E-2</v>
      </c>
      <c r="O232" s="83">
        <v>1188298.9565580003</v>
      </c>
      <c r="P232" s="85">
        <v>81.3</v>
      </c>
      <c r="Q232" s="73"/>
      <c r="R232" s="83">
        <v>966.08701207700005</v>
      </c>
      <c r="S232" s="84">
        <v>2.0972374904394977E-3</v>
      </c>
      <c r="T232" s="84">
        <f t="shared" si="3"/>
        <v>1.3529149119898866E-3</v>
      </c>
      <c r="U232" s="84">
        <f>R232/'סכום נכסי הקרן'!$C$42</f>
        <v>1.6845530692395267E-4</v>
      </c>
    </row>
    <row r="233" spans="2:21">
      <c r="B233" s="76" t="s">
        <v>626</v>
      </c>
      <c r="C233" s="73">
        <v>1161751</v>
      </c>
      <c r="D233" s="86" t="s">
        <v>121</v>
      </c>
      <c r="E233" s="86" t="s">
        <v>28</v>
      </c>
      <c r="F233" s="73" t="s">
        <v>625</v>
      </c>
      <c r="G233" s="86" t="s">
        <v>536</v>
      </c>
      <c r="H233" s="73" t="s">
        <v>493</v>
      </c>
      <c r="I233" s="73" t="s">
        <v>132</v>
      </c>
      <c r="J233" s="73"/>
      <c r="K233" s="83">
        <v>3.2900000000046266</v>
      </c>
      <c r="L233" s="86" t="s">
        <v>134</v>
      </c>
      <c r="M233" s="87">
        <v>2.0499999999999997E-2</v>
      </c>
      <c r="N233" s="87">
        <v>5.7499999999684609E-2</v>
      </c>
      <c r="O233" s="83">
        <v>26712.948368000005</v>
      </c>
      <c r="P233" s="85">
        <v>89.02</v>
      </c>
      <c r="Q233" s="73"/>
      <c r="R233" s="83">
        <v>23.779867441</v>
      </c>
      <c r="S233" s="84">
        <v>5.1228017456780865E-5</v>
      </c>
      <c r="T233" s="84">
        <f t="shared" si="3"/>
        <v>3.3301490304589116E-5</v>
      </c>
      <c r="U233" s="84">
        <f>R233/'סכום נכסי הקרן'!$C$42</f>
        <v>4.1464638467422918E-6</v>
      </c>
    </row>
    <row r="234" spans="2:21">
      <c r="B234" s="76" t="s">
        <v>627</v>
      </c>
      <c r="C234" s="73">
        <v>1162825</v>
      </c>
      <c r="D234" s="86" t="s">
        <v>121</v>
      </c>
      <c r="E234" s="86" t="s">
        <v>28</v>
      </c>
      <c r="F234" s="73" t="s">
        <v>628</v>
      </c>
      <c r="G234" s="86" t="s">
        <v>500</v>
      </c>
      <c r="H234" s="73" t="s">
        <v>493</v>
      </c>
      <c r="I234" s="73" t="s">
        <v>132</v>
      </c>
      <c r="J234" s="73"/>
      <c r="K234" s="85">
        <v>2.6099999807958332</v>
      </c>
      <c r="L234" s="86" t="s">
        <v>134</v>
      </c>
      <c r="M234" s="87">
        <v>2.4E-2</v>
      </c>
      <c r="N234" s="87">
        <v>6.06999862697832E-2</v>
      </c>
      <c r="O234" s="83">
        <v>0.76464100000000013</v>
      </c>
      <c r="P234" s="85">
        <v>91.2</v>
      </c>
      <c r="Q234" s="83">
        <v>9.2420000000000023E-6</v>
      </c>
      <c r="R234" s="83">
        <v>7.0647100000000007E-4</v>
      </c>
      <c r="S234" s="84">
        <v>2.9340702266549407E-9</v>
      </c>
      <c r="T234" s="84">
        <f t="shared" si="3"/>
        <v>9.8934685886474545E-10</v>
      </c>
      <c r="U234" s="84">
        <f>R234/'סכום נכסי הקרן'!$C$42</f>
        <v>1.2318640831534791E-10</v>
      </c>
    </row>
    <row r="235" spans="2:21">
      <c r="B235" s="76" t="s">
        <v>629</v>
      </c>
      <c r="C235" s="73">
        <v>1140102</v>
      </c>
      <c r="D235" s="86" t="s">
        <v>121</v>
      </c>
      <c r="E235" s="86" t="s">
        <v>28</v>
      </c>
      <c r="F235" s="73" t="s">
        <v>499</v>
      </c>
      <c r="G235" s="86" t="s">
        <v>500</v>
      </c>
      <c r="H235" s="73" t="s">
        <v>501</v>
      </c>
      <c r="I235" s="73" t="s">
        <v>318</v>
      </c>
      <c r="J235" s="73"/>
      <c r="K235" s="83">
        <v>2.5499999999997103</v>
      </c>
      <c r="L235" s="86" t="s">
        <v>134</v>
      </c>
      <c r="M235" s="87">
        <v>4.2999999999999997E-2</v>
      </c>
      <c r="N235" s="87">
        <v>6.1099999999999419E-2</v>
      </c>
      <c r="O235" s="83">
        <v>1251267.589408</v>
      </c>
      <c r="P235" s="85">
        <v>96.61</v>
      </c>
      <c r="Q235" s="73"/>
      <c r="R235" s="83">
        <v>1208.8496597370001</v>
      </c>
      <c r="S235" s="84">
        <v>1.1271307307772437E-3</v>
      </c>
      <c r="T235" s="84">
        <f t="shared" si="3"/>
        <v>1.6928813973970866E-3</v>
      </c>
      <c r="U235" s="84">
        <f>R235/'סכום נכסי הקרן'!$C$42</f>
        <v>2.1078550680244691E-4</v>
      </c>
    </row>
    <row r="236" spans="2:21">
      <c r="B236" s="76" t="s">
        <v>630</v>
      </c>
      <c r="C236" s="73">
        <v>1137512</v>
      </c>
      <c r="D236" s="86" t="s">
        <v>121</v>
      </c>
      <c r="E236" s="86" t="s">
        <v>28</v>
      </c>
      <c r="F236" s="73" t="s">
        <v>631</v>
      </c>
      <c r="G236" s="86" t="s">
        <v>492</v>
      </c>
      <c r="H236" s="73" t="s">
        <v>493</v>
      </c>
      <c r="I236" s="73" t="s">
        <v>132</v>
      </c>
      <c r="J236" s="73"/>
      <c r="K236" s="83">
        <v>1.1000000000008063</v>
      </c>
      <c r="L236" s="86" t="s">
        <v>134</v>
      </c>
      <c r="M236" s="87">
        <v>3.5000000000000003E-2</v>
      </c>
      <c r="N236" s="87">
        <v>6.0700000000024998E-2</v>
      </c>
      <c r="O236" s="83">
        <v>634256.27746300015</v>
      </c>
      <c r="P236" s="85">
        <v>97.76</v>
      </c>
      <c r="Q236" s="73"/>
      <c r="R236" s="83">
        <v>620.04895083500014</v>
      </c>
      <c r="S236" s="84">
        <v>3.3082426322918849E-3</v>
      </c>
      <c r="T236" s="84">
        <f t="shared" si="3"/>
        <v>8.6832082541390694E-4</v>
      </c>
      <c r="U236" s="84">
        <f>R236/'סכום נכסי הקרן'!$C$42</f>
        <v>1.0811711058637001E-4</v>
      </c>
    </row>
    <row r="237" spans="2:21">
      <c r="B237" s="76" t="s">
        <v>632</v>
      </c>
      <c r="C237" s="73">
        <v>1141852</v>
      </c>
      <c r="D237" s="86" t="s">
        <v>121</v>
      </c>
      <c r="E237" s="86" t="s">
        <v>28</v>
      </c>
      <c r="F237" s="73" t="s">
        <v>631</v>
      </c>
      <c r="G237" s="86" t="s">
        <v>492</v>
      </c>
      <c r="H237" s="73" t="s">
        <v>493</v>
      </c>
      <c r="I237" s="73" t="s">
        <v>132</v>
      </c>
      <c r="J237" s="73"/>
      <c r="K237" s="83">
        <v>2.6100000000007593</v>
      </c>
      <c r="L237" s="86" t="s">
        <v>134</v>
      </c>
      <c r="M237" s="87">
        <v>2.6499999999999999E-2</v>
      </c>
      <c r="N237" s="87">
        <v>6.4300000000035426E-2</v>
      </c>
      <c r="O237" s="83">
        <v>520119.75768000004</v>
      </c>
      <c r="P237" s="85">
        <v>91.15</v>
      </c>
      <c r="Q237" s="73"/>
      <c r="R237" s="83">
        <v>474.08917672400008</v>
      </c>
      <c r="S237" s="84">
        <v>8.4634094329991442E-4</v>
      </c>
      <c r="T237" s="84">
        <f t="shared" si="3"/>
        <v>6.6391775149109101E-4</v>
      </c>
      <c r="U237" s="84">
        <f>R237/'סכום נכסי הקרן'!$C$42</f>
        <v>8.2666298973078591E-5</v>
      </c>
    </row>
    <row r="238" spans="2:21">
      <c r="B238" s="76" t="s">
        <v>633</v>
      </c>
      <c r="C238" s="73">
        <v>1168038</v>
      </c>
      <c r="D238" s="86" t="s">
        <v>121</v>
      </c>
      <c r="E238" s="86" t="s">
        <v>28</v>
      </c>
      <c r="F238" s="73" t="s">
        <v>631</v>
      </c>
      <c r="G238" s="86" t="s">
        <v>492</v>
      </c>
      <c r="H238" s="73" t="s">
        <v>493</v>
      </c>
      <c r="I238" s="73" t="s">
        <v>132</v>
      </c>
      <c r="J238" s="73"/>
      <c r="K238" s="83">
        <v>2.1599999999979391</v>
      </c>
      <c r="L238" s="86" t="s">
        <v>134</v>
      </c>
      <c r="M238" s="87">
        <v>4.99E-2</v>
      </c>
      <c r="N238" s="87">
        <v>5.9199999999967376E-2</v>
      </c>
      <c r="O238" s="83">
        <v>421045.51797800005</v>
      </c>
      <c r="P238" s="85">
        <v>98.22</v>
      </c>
      <c r="Q238" s="83">
        <v>52.268047219000017</v>
      </c>
      <c r="R238" s="83">
        <v>465.81895505600005</v>
      </c>
      <c r="S238" s="84">
        <v>2.3834418499509681E-3</v>
      </c>
      <c r="T238" s="84">
        <f t="shared" si="3"/>
        <v>6.523360760516873E-4</v>
      </c>
      <c r="U238" s="84">
        <f>R238/'סכום נכסי הקרן'!$C$42</f>
        <v>8.1224231424300669E-5</v>
      </c>
    </row>
    <row r="239" spans="2:21">
      <c r="B239" s="76" t="s">
        <v>634</v>
      </c>
      <c r="C239" s="73">
        <v>1190008</v>
      </c>
      <c r="D239" s="86" t="s">
        <v>121</v>
      </c>
      <c r="E239" s="86" t="s">
        <v>28</v>
      </c>
      <c r="F239" s="73" t="s">
        <v>635</v>
      </c>
      <c r="G239" s="86" t="s">
        <v>500</v>
      </c>
      <c r="H239" s="73" t="s">
        <v>501</v>
      </c>
      <c r="I239" s="73" t="s">
        <v>318</v>
      </c>
      <c r="J239" s="73"/>
      <c r="K239" s="83">
        <v>3.6700000000001496</v>
      </c>
      <c r="L239" s="86" t="s">
        <v>134</v>
      </c>
      <c r="M239" s="87">
        <v>5.3399999999999996E-2</v>
      </c>
      <c r="N239" s="87">
        <v>6.3199999999999174E-2</v>
      </c>
      <c r="O239" s="83">
        <v>1964834.4685020002</v>
      </c>
      <c r="P239" s="85">
        <v>98.56</v>
      </c>
      <c r="Q239" s="73"/>
      <c r="R239" s="83">
        <v>1936.5409175130003</v>
      </c>
      <c r="S239" s="84">
        <v>4.9120861712550002E-3</v>
      </c>
      <c r="T239" s="84">
        <f t="shared" si="3"/>
        <v>2.711945251545412E-3</v>
      </c>
      <c r="U239" s="84">
        <f>R239/'סכום נכסי הקרן'!$C$42</f>
        <v>3.3767206323279358E-4</v>
      </c>
    </row>
    <row r="240" spans="2:21">
      <c r="B240" s="76" t="s">
        <v>636</v>
      </c>
      <c r="C240" s="73">
        <v>1180355</v>
      </c>
      <c r="D240" s="86" t="s">
        <v>121</v>
      </c>
      <c r="E240" s="86" t="s">
        <v>28</v>
      </c>
      <c r="F240" s="73" t="s">
        <v>510</v>
      </c>
      <c r="G240" s="86" t="s">
        <v>328</v>
      </c>
      <c r="H240" s="73" t="s">
        <v>511</v>
      </c>
      <c r="I240" s="73" t="s">
        <v>318</v>
      </c>
      <c r="J240" s="73"/>
      <c r="K240" s="83">
        <v>3.7499999999979816</v>
      </c>
      <c r="L240" s="86" t="s">
        <v>134</v>
      </c>
      <c r="M240" s="87">
        <v>2.5000000000000001E-2</v>
      </c>
      <c r="N240" s="87">
        <v>6.4299999999953977E-2</v>
      </c>
      <c r="O240" s="83">
        <v>285457.322827</v>
      </c>
      <c r="P240" s="85">
        <v>86.77</v>
      </c>
      <c r="Q240" s="73"/>
      <c r="R240" s="83">
        <v>247.69130959800003</v>
      </c>
      <c r="S240" s="84">
        <v>3.355293785807395E-4</v>
      </c>
      <c r="T240" s="84">
        <f t="shared" si="3"/>
        <v>3.4686861756374495E-4</v>
      </c>
      <c r="U240" s="84">
        <f>R240/'סכום נכסי הקרן'!$C$42</f>
        <v>4.3189604103073564E-5</v>
      </c>
    </row>
    <row r="241" spans="2:21">
      <c r="B241" s="76" t="s">
        <v>637</v>
      </c>
      <c r="C241" s="73">
        <v>1188572</v>
      </c>
      <c r="D241" s="86" t="s">
        <v>121</v>
      </c>
      <c r="E241" s="86" t="s">
        <v>28</v>
      </c>
      <c r="F241" s="73" t="s">
        <v>638</v>
      </c>
      <c r="G241" s="86" t="s">
        <v>500</v>
      </c>
      <c r="H241" s="73" t="s">
        <v>513</v>
      </c>
      <c r="I241" s="73" t="s">
        <v>132</v>
      </c>
      <c r="J241" s="73"/>
      <c r="K241" s="83">
        <v>3.1199999999995791</v>
      </c>
      <c r="L241" s="86" t="s">
        <v>134</v>
      </c>
      <c r="M241" s="87">
        <v>4.53E-2</v>
      </c>
      <c r="N241" s="87">
        <v>6.6699999999990114E-2</v>
      </c>
      <c r="O241" s="83">
        <v>3799005.7463960005</v>
      </c>
      <c r="P241" s="85">
        <v>95.03</v>
      </c>
      <c r="Q241" s="73"/>
      <c r="R241" s="83">
        <v>3610.1952874710005</v>
      </c>
      <c r="S241" s="84">
        <v>5.4271510662800004E-3</v>
      </c>
      <c r="T241" s="84">
        <f t="shared" si="3"/>
        <v>5.0557423695349706E-3</v>
      </c>
      <c r="U241" s="84">
        <f>R241/'סכום נכסי הקרן'!$C$42</f>
        <v>6.2950494893710784E-4</v>
      </c>
    </row>
    <row r="242" spans="2:21">
      <c r="B242" s="76" t="s">
        <v>639</v>
      </c>
      <c r="C242" s="73">
        <v>1198142</v>
      </c>
      <c r="D242" s="86" t="s">
        <v>121</v>
      </c>
      <c r="E242" s="86" t="s">
        <v>28</v>
      </c>
      <c r="F242" s="73" t="s">
        <v>504</v>
      </c>
      <c r="G242" s="86" t="s">
        <v>492</v>
      </c>
      <c r="H242" s="73" t="s">
        <v>513</v>
      </c>
      <c r="I242" s="73" t="s">
        <v>132</v>
      </c>
      <c r="J242" s="73"/>
      <c r="K242" s="83">
        <v>4.6599999999987718</v>
      </c>
      <c r="L242" s="86" t="s">
        <v>134</v>
      </c>
      <c r="M242" s="87">
        <v>5.5E-2</v>
      </c>
      <c r="N242" s="87">
        <v>7.2399999999977649E-2</v>
      </c>
      <c r="O242" s="83">
        <v>1359120.6000000003</v>
      </c>
      <c r="P242" s="85">
        <v>93.5</v>
      </c>
      <c r="Q242" s="73"/>
      <c r="R242" s="83">
        <v>1270.7777275660003</v>
      </c>
      <c r="S242" s="84">
        <v>3.0601313105386172E-3</v>
      </c>
      <c r="T242" s="84">
        <f t="shared" si="3"/>
        <v>1.7796058905216229E-3</v>
      </c>
      <c r="U242" s="84">
        <f>R242/'סכום נכסי הקרן'!$C$42</f>
        <v>2.215838215949349E-4</v>
      </c>
    </row>
    <row r="243" spans="2:21">
      <c r="B243" s="76" t="s">
        <v>640</v>
      </c>
      <c r="C243" s="73">
        <v>1150812</v>
      </c>
      <c r="D243" s="86" t="s">
        <v>121</v>
      </c>
      <c r="E243" s="86" t="s">
        <v>28</v>
      </c>
      <c r="F243" s="73" t="s">
        <v>524</v>
      </c>
      <c r="G243" s="86" t="s">
        <v>525</v>
      </c>
      <c r="H243" s="73" t="s">
        <v>513</v>
      </c>
      <c r="I243" s="73" t="s">
        <v>132</v>
      </c>
      <c r="J243" s="73"/>
      <c r="K243" s="83">
        <v>1.6600000000013386</v>
      </c>
      <c r="L243" s="86" t="s">
        <v>134</v>
      </c>
      <c r="M243" s="87">
        <v>3.7499999999999999E-2</v>
      </c>
      <c r="N243" s="87">
        <v>6.2300000000091067E-2</v>
      </c>
      <c r="O243" s="83">
        <v>354103.24516100006</v>
      </c>
      <c r="P243" s="85">
        <v>97.06</v>
      </c>
      <c r="Q243" s="73"/>
      <c r="R243" s="83">
        <v>343.69260996899999</v>
      </c>
      <c r="S243" s="84">
        <v>9.5810842341778884E-4</v>
      </c>
      <c r="T243" s="84">
        <f t="shared" si="3"/>
        <v>4.8130950044355137E-4</v>
      </c>
      <c r="U243" s="84">
        <f>R243/'סכום נכסי הקרן'!$C$42</f>
        <v>5.9929223119715949E-5</v>
      </c>
    </row>
    <row r="244" spans="2:21">
      <c r="B244" s="76" t="s">
        <v>641</v>
      </c>
      <c r="C244" s="73">
        <v>1161785</v>
      </c>
      <c r="D244" s="86" t="s">
        <v>121</v>
      </c>
      <c r="E244" s="86" t="s">
        <v>28</v>
      </c>
      <c r="F244" s="73" t="s">
        <v>524</v>
      </c>
      <c r="G244" s="86" t="s">
        <v>525</v>
      </c>
      <c r="H244" s="73" t="s">
        <v>513</v>
      </c>
      <c r="I244" s="73" t="s">
        <v>132</v>
      </c>
      <c r="J244" s="73"/>
      <c r="K244" s="83">
        <v>3.7399999999999727</v>
      </c>
      <c r="L244" s="86" t="s">
        <v>134</v>
      </c>
      <c r="M244" s="87">
        <v>2.6600000000000002E-2</v>
      </c>
      <c r="N244" s="87">
        <v>6.8299999999998778E-2</v>
      </c>
      <c r="O244" s="83">
        <v>4272383.7994189998</v>
      </c>
      <c r="P244" s="85">
        <v>86.05</v>
      </c>
      <c r="Q244" s="73"/>
      <c r="R244" s="83">
        <v>3676.3861169150005</v>
      </c>
      <c r="S244" s="84">
        <v>5.5112615795129185E-3</v>
      </c>
      <c r="T244" s="84">
        <f t="shared" si="3"/>
        <v>5.1484364634129549E-3</v>
      </c>
      <c r="U244" s="84">
        <f>R244/'סכום נכסי הקרן'!$C$42</f>
        <v>6.4104655580082923E-4</v>
      </c>
    </row>
    <row r="245" spans="2:21">
      <c r="B245" s="76" t="s">
        <v>642</v>
      </c>
      <c r="C245" s="73">
        <v>1172725</v>
      </c>
      <c r="D245" s="86" t="s">
        <v>121</v>
      </c>
      <c r="E245" s="86" t="s">
        <v>28</v>
      </c>
      <c r="F245" s="73" t="s">
        <v>643</v>
      </c>
      <c r="G245" s="86" t="s">
        <v>500</v>
      </c>
      <c r="H245" s="73" t="s">
        <v>513</v>
      </c>
      <c r="I245" s="73" t="s">
        <v>132</v>
      </c>
      <c r="J245" s="73"/>
      <c r="K245" s="83">
        <v>3.1599999999995019</v>
      </c>
      <c r="L245" s="86" t="s">
        <v>134</v>
      </c>
      <c r="M245" s="87">
        <v>2.5000000000000001E-2</v>
      </c>
      <c r="N245" s="87">
        <v>6.619999999999418E-2</v>
      </c>
      <c r="O245" s="83">
        <v>1359120.6000000003</v>
      </c>
      <c r="P245" s="85">
        <v>88.69</v>
      </c>
      <c r="Q245" s="73"/>
      <c r="R245" s="83">
        <v>1205.4041204850002</v>
      </c>
      <c r="S245" s="84">
        <v>6.444515464279264E-3</v>
      </c>
      <c r="T245" s="84">
        <f t="shared" si="3"/>
        <v>1.6880562404747767E-3</v>
      </c>
      <c r="U245" s="84">
        <f>R245/'סכום נכסי הקרן'!$C$42</f>
        <v>2.1018471270734123E-4</v>
      </c>
    </row>
    <row r="246" spans="2:21">
      <c r="B246" s="76" t="s">
        <v>644</v>
      </c>
      <c r="C246" s="73">
        <v>1198571</v>
      </c>
      <c r="D246" s="86" t="s">
        <v>121</v>
      </c>
      <c r="E246" s="86" t="s">
        <v>28</v>
      </c>
      <c r="F246" s="73" t="s">
        <v>645</v>
      </c>
      <c r="G246" s="86" t="s">
        <v>328</v>
      </c>
      <c r="H246" s="73" t="s">
        <v>513</v>
      </c>
      <c r="I246" s="73" t="s">
        <v>132</v>
      </c>
      <c r="J246" s="73"/>
      <c r="K246" s="83">
        <v>5.0000000000010809</v>
      </c>
      <c r="L246" s="86" t="s">
        <v>134</v>
      </c>
      <c r="M246" s="87">
        <v>6.7699999999999996E-2</v>
      </c>
      <c r="N246" s="87">
        <v>6.6900000000017945E-2</v>
      </c>
      <c r="O246" s="83">
        <v>1815703.5743640002</v>
      </c>
      <c r="P246" s="85">
        <v>101.88</v>
      </c>
      <c r="Q246" s="73"/>
      <c r="R246" s="83">
        <v>1849.8387792720002</v>
      </c>
      <c r="S246" s="84">
        <v>2.4209380991520005E-3</v>
      </c>
      <c r="T246" s="84">
        <f t="shared" si="3"/>
        <v>2.5905269794215873E-3</v>
      </c>
      <c r="U246" s="84">
        <f>R246/'סכום נכסי הקרן'!$C$42</f>
        <v>3.2255392674429009E-4</v>
      </c>
    </row>
    <row r="247" spans="2:21">
      <c r="B247" s="76" t="s">
        <v>646</v>
      </c>
      <c r="C247" s="73">
        <v>1159375</v>
      </c>
      <c r="D247" s="86" t="s">
        <v>121</v>
      </c>
      <c r="E247" s="86" t="s">
        <v>28</v>
      </c>
      <c r="F247" s="73" t="s">
        <v>647</v>
      </c>
      <c r="G247" s="86" t="s">
        <v>536</v>
      </c>
      <c r="H247" s="73" t="s">
        <v>529</v>
      </c>
      <c r="I247" s="73"/>
      <c r="J247" s="73"/>
      <c r="K247" s="83">
        <v>1.210000000000673</v>
      </c>
      <c r="L247" s="86" t="s">
        <v>134</v>
      </c>
      <c r="M247" s="87">
        <v>3.5499999999999997E-2</v>
      </c>
      <c r="N247" s="87">
        <v>7.5699999999988221E-2</v>
      </c>
      <c r="O247" s="83">
        <v>246810.60352600005</v>
      </c>
      <c r="P247" s="85">
        <v>96.33</v>
      </c>
      <c r="Q247" s="73"/>
      <c r="R247" s="83">
        <v>237.75265730400002</v>
      </c>
      <c r="S247" s="84">
        <v>8.6176164559375213E-4</v>
      </c>
      <c r="T247" s="84">
        <f t="shared" si="3"/>
        <v>3.329504603734034E-4</v>
      </c>
      <c r="U247" s="84">
        <f>R247/'סכום נכסי הקרן'!$C$42</f>
        <v>4.145661452587513E-5</v>
      </c>
    </row>
    <row r="248" spans="2:21">
      <c r="B248" s="76" t="s">
        <v>648</v>
      </c>
      <c r="C248" s="73">
        <v>1193275</v>
      </c>
      <c r="D248" s="86" t="s">
        <v>121</v>
      </c>
      <c r="E248" s="86" t="s">
        <v>28</v>
      </c>
      <c r="F248" s="73" t="s">
        <v>647</v>
      </c>
      <c r="G248" s="86" t="s">
        <v>536</v>
      </c>
      <c r="H248" s="73" t="s">
        <v>529</v>
      </c>
      <c r="I248" s="73"/>
      <c r="J248" s="73"/>
      <c r="K248" s="83">
        <v>3.5899999999990992</v>
      </c>
      <c r="L248" s="86" t="s">
        <v>134</v>
      </c>
      <c r="M248" s="87">
        <v>6.0499999999999998E-2</v>
      </c>
      <c r="N248" s="87">
        <v>6.1399999999977278E-2</v>
      </c>
      <c r="O248" s="83">
        <v>1238892.7917240001</v>
      </c>
      <c r="P248" s="85">
        <v>99.98</v>
      </c>
      <c r="Q248" s="83">
        <v>37.476506950000008</v>
      </c>
      <c r="R248" s="83">
        <v>1276.3297229850002</v>
      </c>
      <c r="S248" s="84">
        <v>5.6313308714727277E-3</v>
      </c>
      <c r="T248" s="84">
        <f t="shared" si="3"/>
        <v>1.7873809431822685E-3</v>
      </c>
      <c r="U248" s="84">
        <f>R248/'סכום נכסי הקרן'!$C$42</f>
        <v>2.2255191564925542E-4</v>
      </c>
    </row>
    <row r="249" spans="2:21">
      <c r="B249" s="76" t="s">
        <v>649</v>
      </c>
      <c r="C249" s="73">
        <v>7200116</v>
      </c>
      <c r="D249" s="86" t="s">
        <v>121</v>
      </c>
      <c r="E249" s="86" t="s">
        <v>28</v>
      </c>
      <c r="F249" s="73" t="s">
        <v>622</v>
      </c>
      <c r="G249" s="86" t="s">
        <v>536</v>
      </c>
      <c r="H249" s="73" t="s">
        <v>529</v>
      </c>
      <c r="I249" s="73"/>
      <c r="J249" s="73"/>
      <c r="K249" s="85">
        <v>1.31</v>
      </c>
      <c r="L249" s="86" t="s">
        <v>134</v>
      </c>
      <c r="M249" s="87">
        <v>4.2500000000000003E-2</v>
      </c>
      <c r="N249" s="87">
        <v>6.1199977533769552E-2</v>
      </c>
      <c r="O249" s="83">
        <v>3.6424000000000005E-2</v>
      </c>
      <c r="P249" s="85">
        <v>98.05</v>
      </c>
      <c r="Q249" s="73"/>
      <c r="R249" s="83">
        <v>3.5609000000000011E-5</v>
      </c>
      <c r="S249" s="84">
        <v>4.1508831908831914E-10</v>
      </c>
      <c r="T249" s="84">
        <f t="shared" si="3"/>
        <v>4.9867089091151262E-11</v>
      </c>
      <c r="U249" s="84">
        <f>R249/'סכום נכסי הקרן'!$C$42</f>
        <v>6.2090939524781976E-12</v>
      </c>
    </row>
    <row r="250" spans="2:21">
      <c r="B250" s="76" t="s">
        <v>650</v>
      </c>
      <c r="C250" s="73">
        <v>1183581</v>
      </c>
      <c r="D250" s="86" t="s">
        <v>121</v>
      </c>
      <c r="E250" s="86" t="s">
        <v>28</v>
      </c>
      <c r="F250" s="73" t="s">
        <v>651</v>
      </c>
      <c r="G250" s="86" t="s">
        <v>321</v>
      </c>
      <c r="H250" s="73" t="s">
        <v>529</v>
      </c>
      <c r="I250" s="73"/>
      <c r="J250" s="73"/>
      <c r="K250" s="83">
        <v>2.2300000000040838</v>
      </c>
      <c r="L250" s="86" t="s">
        <v>134</v>
      </c>
      <c r="M250" s="87">
        <v>0.01</v>
      </c>
      <c r="N250" s="87">
        <v>7.0700000000099253E-2</v>
      </c>
      <c r="O250" s="83">
        <v>381206.14588800003</v>
      </c>
      <c r="P250" s="85">
        <v>88</v>
      </c>
      <c r="Q250" s="73"/>
      <c r="R250" s="83">
        <v>335.46140838100007</v>
      </c>
      <c r="S250" s="84">
        <v>2.1178119216000001E-3</v>
      </c>
      <c r="T250" s="84">
        <f t="shared" si="3"/>
        <v>4.6978246899318719E-4</v>
      </c>
      <c r="U250" s="84">
        <f>R250/'סכום נכסי הקרן'!$C$42</f>
        <v>5.8493959450371701E-5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92" t="s">
        <v>49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3.3961974867430729</v>
      </c>
      <c r="L252" s="71"/>
      <c r="M252" s="71"/>
      <c r="N252" s="94">
        <v>5.6999436699424255E-2</v>
      </c>
      <c r="O252" s="80"/>
      <c r="P252" s="82"/>
      <c r="Q252" s="71"/>
      <c r="R252" s="80">
        <v>1230.4857563550001</v>
      </c>
      <c r="S252" s="71"/>
      <c r="T252" s="81">
        <f t="shared" si="3"/>
        <v>1.7231807362618277E-3</v>
      </c>
      <c r="U252" s="81">
        <f>R252/'סכום נכסי הקרן'!$C$42</f>
        <v>2.1455816418305458E-4</v>
      </c>
    </row>
    <row r="253" spans="2:21">
      <c r="B253" s="76" t="s">
        <v>652</v>
      </c>
      <c r="C253" s="73">
        <v>1178250</v>
      </c>
      <c r="D253" s="86" t="s">
        <v>121</v>
      </c>
      <c r="E253" s="86" t="s">
        <v>28</v>
      </c>
      <c r="F253" s="73" t="s">
        <v>653</v>
      </c>
      <c r="G253" s="86" t="s">
        <v>543</v>
      </c>
      <c r="H253" s="73" t="s">
        <v>353</v>
      </c>
      <c r="I253" s="73" t="s">
        <v>318</v>
      </c>
      <c r="J253" s="73"/>
      <c r="K253" s="83">
        <v>3.0200000000009544</v>
      </c>
      <c r="L253" s="86" t="s">
        <v>134</v>
      </c>
      <c r="M253" s="87">
        <v>2.12E-2</v>
      </c>
      <c r="N253" s="87">
        <v>5.6900000000012746E-2</v>
      </c>
      <c r="O253" s="83">
        <v>966540.30706700007</v>
      </c>
      <c r="P253" s="85">
        <v>106.21</v>
      </c>
      <c r="Q253" s="73"/>
      <c r="R253" s="83">
        <v>1026.5624075010003</v>
      </c>
      <c r="S253" s="84">
        <v>6.4436020471133337E-3</v>
      </c>
      <c r="T253" s="84">
        <f t="shared" si="3"/>
        <v>1.4376050726636271E-3</v>
      </c>
      <c r="U253" s="84">
        <f>R253/'סכום נכסי הקרן'!$C$42</f>
        <v>1.7900032116195113E-4</v>
      </c>
    </row>
    <row r="254" spans="2:21">
      <c r="B254" s="76" t="s">
        <v>654</v>
      </c>
      <c r="C254" s="73">
        <v>1178268</v>
      </c>
      <c r="D254" s="86" t="s">
        <v>121</v>
      </c>
      <c r="E254" s="86" t="s">
        <v>28</v>
      </c>
      <c r="F254" s="73" t="s">
        <v>653</v>
      </c>
      <c r="G254" s="86" t="s">
        <v>543</v>
      </c>
      <c r="H254" s="73" t="s">
        <v>353</v>
      </c>
      <c r="I254" s="73" t="s">
        <v>318</v>
      </c>
      <c r="J254" s="73"/>
      <c r="K254" s="83">
        <v>5.289999999992645</v>
      </c>
      <c r="L254" s="86" t="s">
        <v>134</v>
      </c>
      <c r="M254" s="87">
        <v>2.6699999999999998E-2</v>
      </c>
      <c r="N254" s="87">
        <v>5.7499999999926443E-2</v>
      </c>
      <c r="O254" s="83">
        <v>202686.83506700007</v>
      </c>
      <c r="P254" s="85">
        <v>100.61</v>
      </c>
      <c r="Q254" s="73"/>
      <c r="R254" s="83">
        <v>203.92321865000002</v>
      </c>
      <c r="S254" s="84">
        <v>1.1822610538205791E-3</v>
      </c>
      <c r="T254" s="84">
        <f t="shared" si="3"/>
        <v>2.8557548125962166E-4</v>
      </c>
      <c r="U254" s="84">
        <f>R254/'סכום נכסי הקרן'!$C$42</f>
        <v>3.555782031760521E-5</v>
      </c>
    </row>
    <row r="255" spans="2:21">
      <c r="B255" s="76" t="s">
        <v>655</v>
      </c>
      <c r="C255" s="73">
        <v>2320174</v>
      </c>
      <c r="D255" s="86" t="s">
        <v>121</v>
      </c>
      <c r="E255" s="86" t="s">
        <v>28</v>
      </c>
      <c r="F255" s="73" t="s">
        <v>554</v>
      </c>
      <c r="G255" s="86" t="s">
        <v>128</v>
      </c>
      <c r="H255" s="73" t="s">
        <v>353</v>
      </c>
      <c r="I255" s="73" t="s">
        <v>318</v>
      </c>
      <c r="J255" s="73"/>
      <c r="K255" s="85">
        <v>0.97999951594382451</v>
      </c>
      <c r="L255" s="86" t="s">
        <v>134</v>
      </c>
      <c r="M255" s="87">
        <v>3.49E-2</v>
      </c>
      <c r="N255" s="87">
        <v>7.2700325732899002E-2</v>
      </c>
      <c r="O255" s="83">
        <v>5.0016000000000005E-2</v>
      </c>
      <c r="P255" s="85">
        <v>104.41</v>
      </c>
      <c r="Q255" s="73"/>
      <c r="R255" s="83">
        <v>5.2190000000000014E-5</v>
      </c>
      <c r="S255" s="84">
        <v>5.9573098362435518E-11</v>
      </c>
      <c r="T255" s="84">
        <f t="shared" si="3"/>
        <v>7.3087235801824945E-11</v>
      </c>
      <c r="U255" s="84">
        <f>R255/'סכום נכסי הקרן'!$C$42</f>
        <v>9.1003008615753639E-12</v>
      </c>
    </row>
    <row r="256" spans="2:21">
      <c r="B256" s="76" t="s">
        <v>656</v>
      </c>
      <c r="C256" s="73">
        <v>2320224</v>
      </c>
      <c r="D256" s="86" t="s">
        <v>121</v>
      </c>
      <c r="E256" s="86" t="s">
        <v>28</v>
      </c>
      <c r="F256" s="73" t="s">
        <v>554</v>
      </c>
      <c r="G256" s="86" t="s">
        <v>128</v>
      </c>
      <c r="H256" s="73" t="s">
        <v>353</v>
      </c>
      <c r="I256" s="73" t="s">
        <v>318</v>
      </c>
      <c r="J256" s="73"/>
      <c r="K256" s="85">
        <v>3.6500002698574616</v>
      </c>
      <c r="L256" s="86" t="s">
        <v>134</v>
      </c>
      <c r="M256" s="87">
        <v>3.7699999999999997E-2</v>
      </c>
      <c r="N256" s="87">
        <v>6.5699618017278957E-2</v>
      </c>
      <c r="O256" s="83">
        <v>7.502300000000002E-2</v>
      </c>
      <c r="P256" s="85">
        <v>104</v>
      </c>
      <c r="Q256" s="73"/>
      <c r="R256" s="83">
        <v>7.8014000000000016E-5</v>
      </c>
      <c r="S256" s="84">
        <v>3.9259920949526707E-10</v>
      </c>
      <c r="T256" s="84">
        <f t="shared" si="3"/>
        <v>1.0925134343444282E-10</v>
      </c>
      <c r="U256" s="84">
        <f>R256/'סכום נכסי הקרן'!$C$42</f>
        <v>1.3603197382926622E-11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200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4.954774550933295</v>
      </c>
      <c r="L258" s="71"/>
      <c r="M258" s="71"/>
      <c r="N258" s="94">
        <v>7.7176571339041017E-2</v>
      </c>
      <c r="O258" s="80"/>
      <c r="P258" s="82"/>
      <c r="Q258" s="71"/>
      <c r="R258" s="80">
        <v>221521.13016554902</v>
      </c>
      <c r="S258" s="71"/>
      <c r="T258" s="81">
        <f t="shared" si="3"/>
        <v>0.31021971786733538</v>
      </c>
      <c r="U258" s="81">
        <f>R258/'סכום נכסי הקרן'!$C$42</f>
        <v>3.8626344734675105E-2</v>
      </c>
    </row>
    <row r="259" spans="2:21">
      <c r="B259" s="92" t="s">
        <v>66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5.1821583605244443</v>
      </c>
      <c r="L259" s="71"/>
      <c r="M259" s="71"/>
      <c r="N259" s="94">
        <v>7.7449467747506939E-2</v>
      </c>
      <c r="O259" s="80"/>
      <c r="P259" s="82"/>
      <c r="Q259" s="71"/>
      <c r="R259" s="80">
        <v>38561.106550311</v>
      </c>
      <c r="S259" s="71"/>
      <c r="T259" s="81">
        <f t="shared" si="3"/>
        <v>5.4001239456253604E-2</v>
      </c>
      <c r="U259" s="81">
        <f>R259/'סכום נכסי הקרן'!$C$42</f>
        <v>6.7238488438991096E-3</v>
      </c>
    </row>
    <row r="260" spans="2:21">
      <c r="B260" s="76" t="s">
        <v>657</v>
      </c>
      <c r="C260" s="73" t="s">
        <v>658</v>
      </c>
      <c r="D260" s="86" t="s">
        <v>28</v>
      </c>
      <c r="E260" s="86" t="s">
        <v>28</v>
      </c>
      <c r="F260" s="73" t="s">
        <v>327</v>
      </c>
      <c r="G260" s="86" t="s">
        <v>328</v>
      </c>
      <c r="H260" s="73" t="s">
        <v>659</v>
      </c>
      <c r="I260" s="73" t="s">
        <v>660</v>
      </c>
      <c r="J260" s="73"/>
      <c r="K260" s="83">
        <v>7.1000000000012333</v>
      </c>
      <c r="L260" s="86" t="s">
        <v>133</v>
      </c>
      <c r="M260" s="87">
        <v>3.7499999999999999E-2</v>
      </c>
      <c r="N260" s="87">
        <v>6.4700000000010943E-2</v>
      </c>
      <c r="O260" s="83">
        <v>411758.13560000004</v>
      </c>
      <c r="P260" s="85">
        <v>82.446830000000006</v>
      </c>
      <c r="Q260" s="73"/>
      <c r="R260" s="83">
        <v>1298.1774240140003</v>
      </c>
      <c r="S260" s="84">
        <v>8.2351627120000011E-4</v>
      </c>
      <c r="T260" s="84">
        <f t="shared" si="3"/>
        <v>1.8179766143229909E-3</v>
      </c>
      <c r="U260" s="84">
        <f>R260/'סכום נכסי הקרן'!$C$42</f>
        <v>2.2636147020947098E-4</v>
      </c>
    </row>
    <row r="261" spans="2:21">
      <c r="B261" s="76" t="s">
        <v>661</v>
      </c>
      <c r="C261" s="73" t="s">
        <v>662</v>
      </c>
      <c r="D261" s="86" t="s">
        <v>28</v>
      </c>
      <c r="E261" s="86" t="s">
        <v>28</v>
      </c>
      <c r="F261" s="73" t="s">
        <v>323</v>
      </c>
      <c r="G261" s="86" t="s">
        <v>309</v>
      </c>
      <c r="H261" s="73" t="s">
        <v>663</v>
      </c>
      <c r="I261" s="73" t="s">
        <v>306</v>
      </c>
      <c r="J261" s="73"/>
      <c r="K261" s="83">
        <v>2.8899999999997608</v>
      </c>
      <c r="L261" s="86" t="s">
        <v>133</v>
      </c>
      <c r="M261" s="87">
        <v>3.2549999999999996E-2</v>
      </c>
      <c r="N261" s="87">
        <v>8.7299999999991898E-2</v>
      </c>
      <c r="O261" s="83">
        <v>1236589.9280000003</v>
      </c>
      <c r="P261" s="85">
        <v>85.865880000000004</v>
      </c>
      <c r="Q261" s="73"/>
      <c r="R261" s="83">
        <v>4060.3567052730004</v>
      </c>
      <c r="S261" s="84">
        <v>1.2365899280000004E-3</v>
      </c>
      <c r="T261" s="84">
        <f t="shared" si="3"/>
        <v>5.6861515224719055E-3</v>
      </c>
      <c r="U261" s="84">
        <f>R261/'סכום נכסי הקרן'!$C$42</f>
        <v>7.0799899642267066E-4</v>
      </c>
    </row>
    <row r="262" spans="2:21">
      <c r="B262" s="76" t="s">
        <v>664</v>
      </c>
      <c r="C262" s="73" t="s">
        <v>665</v>
      </c>
      <c r="D262" s="86" t="s">
        <v>28</v>
      </c>
      <c r="E262" s="86" t="s">
        <v>28</v>
      </c>
      <c r="F262" s="73" t="s">
        <v>308</v>
      </c>
      <c r="G262" s="86" t="s">
        <v>309</v>
      </c>
      <c r="H262" s="73" t="s">
        <v>663</v>
      </c>
      <c r="I262" s="73" t="s">
        <v>306</v>
      </c>
      <c r="J262" s="73"/>
      <c r="K262" s="83">
        <v>2.2399999999999398</v>
      </c>
      <c r="L262" s="86" t="s">
        <v>133</v>
      </c>
      <c r="M262" s="87">
        <v>3.2750000000000001E-2</v>
      </c>
      <c r="N262" s="87">
        <v>8.3899999999997976E-2</v>
      </c>
      <c r="O262" s="83">
        <v>1750379.8878720002</v>
      </c>
      <c r="P262" s="85">
        <v>89.528930000000003</v>
      </c>
      <c r="Q262" s="73"/>
      <c r="R262" s="83">
        <v>5992.5766116390005</v>
      </c>
      <c r="S262" s="84">
        <v>2.3338398504960003E-3</v>
      </c>
      <c r="T262" s="84">
        <f t="shared" si="3"/>
        <v>8.3920456002176784E-3</v>
      </c>
      <c r="U262" s="84">
        <f>R262/'סכום נכסי הקרן'!$C$42</f>
        <v>1.0449176106908365E-3</v>
      </c>
    </row>
    <row r="263" spans="2:21">
      <c r="B263" s="76" t="s">
        <v>666</v>
      </c>
      <c r="C263" s="73" t="s">
        <v>667</v>
      </c>
      <c r="D263" s="86" t="s">
        <v>28</v>
      </c>
      <c r="E263" s="86" t="s">
        <v>28</v>
      </c>
      <c r="F263" s="73" t="s">
        <v>308</v>
      </c>
      <c r="G263" s="86" t="s">
        <v>309</v>
      </c>
      <c r="H263" s="73" t="s">
        <v>663</v>
      </c>
      <c r="I263" s="73" t="s">
        <v>306</v>
      </c>
      <c r="J263" s="73"/>
      <c r="K263" s="83">
        <v>4.0700000000004009</v>
      </c>
      <c r="L263" s="86" t="s">
        <v>133</v>
      </c>
      <c r="M263" s="87">
        <v>7.1289999999999992E-2</v>
      </c>
      <c r="N263" s="87">
        <v>7.5800000000007597E-2</v>
      </c>
      <c r="O263" s="83">
        <v>999796.1120000002</v>
      </c>
      <c r="P263" s="85">
        <v>99.190799999999996</v>
      </c>
      <c r="Q263" s="73"/>
      <c r="R263" s="83">
        <v>3792.2828334640003</v>
      </c>
      <c r="S263" s="84">
        <v>1.9995922240000005E-3</v>
      </c>
      <c r="T263" s="84">
        <f t="shared" si="3"/>
        <v>5.3107390242689437E-3</v>
      </c>
      <c r="U263" s="84">
        <f>R263/'סכום נכסי הקרן'!$C$42</f>
        <v>6.6125531206571943E-4</v>
      </c>
    </row>
    <row r="264" spans="2:21">
      <c r="B264" s="76" t="s">
        <v>668</v>
      </c>
      <c r="C264" s="73" t="s">
        <v>669</v>
      </c>
      <c r="D264" s="86" t="s">
        <v>28</v>
      </c>
      <c r="E264" s="86" t="s">
        <v>28</v>
      </c>
      <c r="F264" s="73" t="s">
        <v>545</v>
      </c>
      <c r="G264" s="86" t="s">
        <v>408</v>
      </c>
      <c r="H264" s="73" t="s">
        <v>670</v>
      </c>
      <c r="I264" s="73" t="s">
        <v>306</v>
      </c>
      <c r="J264" s="73"/>
      <c r="K264" s="83">
        <v>9.4599999999999813</v>
      </c>
      <c r="L264" s="86" t="s">
        <v>133</v>
      </c>
      <c r="M264" s="87">
        <v>6.3750000000000001E-2</v>
      </c>
      <c r="N264" s="87">
        <v>6.6499999999999518E-2</v>
      </c>
      <c r="O264" s="83">
        <v>2502121.3224000004</v>
      </c>
      <c r="P264" s="85">
        <v>98.602000000000004</v>
      </c>
      <c r="Q264" s="73"/>
      <c r="R264" s="83">
        <v>9434.3497320330007</v>
      </c>
      <c r="S264" s="84">
        <v>3.6100437489539755E-3</v>
      </c>
      <c r="T264" s="84">
        <f t="shared" si="3"/>
        <v>1.3211928405862803E-2</v>
      </c>
      <c r="U264" s="84">
        <f>R264/'סכום נכסי הקרן'!$C$42</f>
        <v>1.645055010439226E-3</v>
      </c>
    </row>
    <row r="265" spans="2:21">
      <c r="B265" s="76" t="s">
        <v>671</v>
      </c>
      <c r="C265" s="73" t="s">
        <v>672</v>
      </c>
      <c r="D265" s="86" t="s">
        <v>28</v>
      </c>
      <c r="E265" s="86" t="s">
        <v>28</v>
      </c>
      <c r="F265" s="73" t="s">
        <v>673</v>
      </c>
      <c r="G265" s="86" t="s">
        <v>309</v>
      </c>
      <c r="H265" s="73" t="s">
        <v>670</v>
      </c>
      <c r="I265" s="73" t="s">
        <v>660</v>
      </c>
      <c r="J265" s="73"/>
      <c r="K265" s="83">
        <v>2.4300000000000459</v>
      </c>
      <c r="L265" s="86" t="s">
        <v>133</v>
      </c>
      <c r="M265" s="87">
        <v>3.0769999999999999E-2</v>
      </c>
      <c r="N265" s="87">
        <v>8.6900000000000532E-2</v>
      </c>
      <c r="O265" s="83">
        <v>1404450.4331200002</v>
      </c>
      <c r="P265" s="85">
        <v>88.698670000000007</v>
      </c>
      <c r="Q265" s="73"/>
      <c r="R265" s="83">
        <v>4763.6671118460008</v>
      </c>
      <c r="S265" s="84">
        <v>2.3407507218666671E-3</v>
      </c>
      <c r="T265" s="84">
        <f t="shared" si="3"/>
        <v>6.6710722645121094E-3</v>
      </c>
      <c r="U265" s="84">
        <f>R265/'סכום נכסי הקרן'!$C$42</f>
        <v>8.3063429626729977E-4</v>
      </c>
    </row>
    <row r="266" spans="2:21">
      <c r="B266" s="76" t="s">
        <v>674</v>
      </c>
      <c r="C266" s="73" t="s">
        <v>675</v>
      </c>
      <c r="D266" s="86" t="s">
        <v>28</v>
      </c>
      <c r="E266" s="86" t="s">
        <v>28</v>
      </c>
      <c r="F266" s="127">
        <v>516301843</v>
      </c>
      <c r="G266" s="86" t="s">
        <v>676</v>
      </c>
      <c r="H266" s="73" t="s">
        <v>677</v>
      </c>
      <c r="I266" s="73" t="s">
        <v>660</v>
      </c>
      <c r="J266" s="73"/>
      <c r="K266" s="83">
        <v>5.3299999999995231</v>
      </c>
      <c r="L266" s="86" t="s">
        <v>133</v>
      </c>
      <c r="M266" s="87">
        <v>8.5000000000000006E-2</v>
      </c>
      <c r="N266" s="87">
        <v>8.4799999999989731E-2</v>
      </c>
      <c r="O266" s="83">
        <v>1052416.9600000002</v>
      </c>
      <c r="P266" s="85">
        <v>101.60928</v>
      </c>
      <c r="Q266" s="73"/>
      <c r="R266" s="83">
        <v>4089.2069129150009</v>
      </c>
      <c r="S266" s="84">
        <v>1.4032226133333335E-3</v>
      </c>
      <c r="T266" s="84">
        <f t="shared" si="3"/>
        <v>5.726553552149286E-3</v>
      </c>
      <c r="U266" s="84">
        <f>R266/'סכום נכסי הקרן'!$C$42</f>
        <v>7.1302956874420972E-4</v>
      </c>
    </row>
    <row r="267" spans="2:21">
      <c r="B267" s="76" t="s">
        <v>678</v>
      </c>
      <c r="C267" s="73" t="s">
        <v>679</v>
      </c>
      <c r="D267" s="86" t="s">
        <v>28</v>
      </c>
      <c r="E267" s="86" t="s">
        <v>28</v>
      </c>
      <c r="F267" s="73" t="s">
        <v>680</v>
      </c>
      <c r="G267" s="86" t="s">
        <v>681</v>
      </c>
      <c r="H267" s="73" t="s">
        <v>677</v>
      </c>
      <c r="I267" s="73" t="s">
        <v>306</v>
      </c>
      <c r="J267" s="73"/>
      <c r="K267" s="83">
        <v>5.6099999999967265</v>
      </c>
      <c r="L267" s="86" t="s">
        <v>135</v>
      </c>
      <c r="M267" s="87">
        <v>4.3749999999999997E-2</v>
      </c>
      <c r="N267" s="87">
        <v>7.1099999999967259E-2</v>
      </c>
      <c r="O267" s="83">
        <v>263104.24000000005</v>
      </c>
      <c r="P267" s="85">
        <v>87.09254</v>
      </c>
      <c r="Q267" s="73"/>
      <c r="R267" s="83">
        <v>928.74423526400017</v>
      </c>
      <c r="S267" s="84">
        <v>1.7540282666666669E-4</v>
      </c>
      <c r="T267" s="84">
        <f t="shared" ref="T267:T330" si="4">IFERROR(R267/$R$11,0)</f>
        <v>1.3006198298970214E-3</v>
      </c>
      <c r="U267" s="84">
        <f>R267/'סכום נכסי הקרן'!$C$42</f>
        <v>1.6194389661536944E-4</v>
      </c>
    </row>
    <row r="268" spans="2:21">
      <c r="B268" s="76" t="s">
        <v>682</v>
      </c>
      <c r="C268" s="73" t="s">
        <v>683</v>
      </c>
      <c r="D268" s="86" t="s">
        <v>28</v>
      </c>
      <c r="E268" s="86" t="s">
        <v>28</v>
      </c>
      <c r="F268" s="73" t="s">
        <v>680</v>
      </c>
      <c r="G268" s="86" t="s">
        <v>681</v>
      </c>
      <c r="H268" s="73" t="s">
        <v>677</v>
      </c>
      <c r="I268" s="73" t="s">
        <v>306</v>
      </c>
      <c r="J268" s="73"/>
      <c r="K268" s="83">
        <v>4.7499999999993268</v>
      </c>
      <c r="L268" s="86" t="s">
        <v>135</v>
      </c>
      <c r="M268" s="87">
        <v>7.3749999999999996E-2</v>
      </c>
      <c r="N268" s="87">
        <v>6.9599999999991183E-2</v>
      </c>
      <c r="O268" s="83">
        <v>539363.69200000016</v>
      </c>
      <c r="P268" s="85">
        <v>101.86429</v>
      </c>
      <c r="Q268" s="73"/>
      <c r="R268" s="83">
        <v>2226.8501662260005</v>
      </c>
      <c r="S268" s="84">
        <v>6.7420461500000022E-4</v>
      </c>
      <c r="T268" s="84">
        <f t="shared" si="4"/>
        <v>3.1184963248571131E-3</v>
      </c>
      <c r="U268" s="84">
        <f>R268/'סכום נכסי הקרן'!$C$42</f>
        <v>3.8829290067648417E-4</v>
      </c>
    </row>
    <row r="269" spans="2:21">
      <c r="B269" s="76" t="s">
        <v>684</v>
      </c>
      <c r="C269" s="73" t="s">
        <v>685</v>
      </c>
      <c r="D269" s="86" t="s">
        <v>28</v>
      </c>
      <c r="E269" s="86" t="s">
        <v>28</v>
      </c>
      <c r="F269" s="73" t="s">
        <v>680</v>
      </c>
      <c r="G269" s="86" t="s">
        <v>681</v>
      </c>
      <c r="H269" s="73" t="s">
        <v>677</v>
      </c>
      <c r="I269" s="73" t="s">
        <v>306</v>
      </c>
      <c r="J269" s="73"/>
      <c r="K269" s="83">
        <v>5.8799999999997166</v>
      </c>
      <c r="L269" s="86" t="s">
        <v>133</v>
      </c>
      <c r="M269" s="87">
        <v>8.1250000000000003E-2</v>
      </c>
      <c r="N269" s="87">
        <v>7.5299999999996897E-2</v>
      </c>
      <c r="O269" s="83">
        <v>499898.0560000001</v>
      </c>
      <c r="P269" s="85">
        <v>103.31054</v>
      </c>
      <c r="Q269" s="73"/>
      <c r="R269" s="83">
        <v>1974.8948176370004</v>
      </c>
      <c r="S269" s="84">
        <v>9.9979611200000026E-4</v>
      </c>
      <c r="T269" s="84">
        <f t="shared" si="4"/>
        <v>2.7656563176937628E-3</v>
      </c>
      <c r="U269" s="84">
        <f>R269/'סכום נכסי הקרן'!$C$42</f>
        <v>3.4435978176782357E-4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92" t="s">
        <v>65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4.9068505775089193</v>
      </c>
      <c r="L271" s="71"/>
      <c r="M271" s="71"/>
      <c r="N271" s="94">
        <v>7.7119055017846258E-2</v>
      </c>
      <c r="O271" s="80"/>
      <c r="P271" s="82"/>
      <c r="Q271" s="71"/>
      <c r="R271" s="80">
        <v>182960.02361523802</v>
      </c>
      <c r="S271" s="71"/>
      <c r="T271" s="81">
        <f t="shared" si="4"/>
        <v>0.25621847841108181</v>
      </c>
      <c r="U271" s="81">
        <f>R271/'סכום נכסי הקרן'!$C$42</f>
        <v>3.1902495890775991E-2</v>
      </c>
    </row>
    <row r="272" spans="2:21">
      <c r="B272" s="76" t="s">
        <v>686</v>
      </c>
      <c r="C272" s="73" t="s">
        <v>687</v>
      </c>
      <c r="D272" s="86" t="s">
        <v>28</v>
      </c>
      <c r="E272" s="86" t="s">
        <v>28</v>
      </c>
      <c r="F272" s="73"/>
      <c r="G272" s="86" t="s">
        <v>688</v>
      </c>
      <c r="H272" s="73" t="s">
        <v>305</v>
      </c>
      <c r="I272" s="73" t="s">
        <v>660</v>
      </c>
      <c r="J272" s="73"/>
      <c r="K272" s="83">
        <v>7.3399999999986294</v>
      </c>
      <c r="L272" s="86" t="s">
        <v>135</v>
      </c>
      <c r="M272" s="87">
        <v>4.2519999999999995E-2</v>
      </c>
      <c r="N272" s="87">
        <v>5.569999999998651E-2</v>
      </c>
      <c r="O272" s="83">
        <v>526208.4800000001</v>
      </c>
      <c r="P272" s="85">
        <v>91.755489999999995</v>
      </c>
      <c r="Q272" s="73"/>
      <c r="R272" s="83">
        <v>1956.9387020520003</v>
      </c>
      <c r="S272" s="84">
        <v>4.2096678400000006E-4</v>
      </c>
      <c r="T272" s="84">
        <f t="shared" si="4"/>
        <v>2.7405104496377036E-3</v>
      </c>
      <c r="U272" s="84">
        <f>R272/'סכום נכסי הקרן'!$C$42</f>
        <v>3.4122879778375145E-4</v>
      </c>
    </row>
    <row r="273" spans="2:21">
      <c r="B273" s="76" t="s">
        <v>689</v>
      </c>
      <c r="C273" s="73" t="s">
        <v>690</v>
      </c>
      <c r="D273" s="86" t="s">
        <v>28</v>
      </c>
      <c r="E273" s="86" t="s">
        <v>28</v>
      </c>
      <c r="F273" s="73"/>
      <c r="G273" s="86" t="s">
        <v>688</v>
      </c>
      <c r="H273" s="73" t="s">
        <v>691</v>
      </c>
      <c r="I273" s="73" t="s">
        <v>660</v>
      </c>
      <c r="J273" s="73"/>
      <c r="K273" s="83">
        <v>0.94000000007956108</v>
      </c>
      <c r="L273" s="86" t="s">
        <v>133</v>
      </c>
      <c r="M273" s="87">
        <v>4.4999999999999998E-2</v>
      </c>
      <c r="N273" s="87">
        <v>8.7599999971357978E-2</v>
      </c>
      <c r="O273" s="83">
        <v>342.03551200000004</v>
      </c>
      <c r="P273" s="85">
        <v>96.096999999999994</v>
      </c>
      <c r="Q273" s="73"/>
      <c r="R273" s="83">
        <v>1.2568947350000004</v>
      </c>
      <c r="S273" s="84">
        <v>6.8407102400000007E-7</v>
      </c>
      <c r="T273" s="84">
        <f t="shared" si="4"/>
        <v>1.7601640520217911E-6</v>
      </c>
      <c r="U273" s="84">
        <f>R273/'סכום נכסי הקרן'!$C$42</f>
        <v>2.1916306265242459E-7</v>
      </c>
    </row>
    <row r="274" spans="2:21">
      <c r="B274" s="76" t="s">
        <v>692</v>
      </c>
      <c r="C274" s="73" t="s">
        <v>693</v>
      </c>
      <c r="D274" s="86" t="s">
        <v>28</v>
      </c>
      <c r="E274" s="86" t="s">
        <v>28</v>
      </c>
      <c r="F274" s="73"/>
      <c r="G274" s="86" t="s">
        <v>688</v>
      </c>
      <c r="H274" s="73" t="s">
        <v>694</v>
      </c>
      <c r="I274" s="73" t="s">
        <v>695</v>
      </c>
      <c r="J274" s="73"/>
      <c r="K274" s="83">
        <v>6.6300000000004191</v>
      </c>
      <c r="L274" s="86" t="s">
        <v>133</v>
      </c>
      <c r="M274" s="87">
        <v>0.03</v>
      </c>
      <c r="N274" s="87">
        <v>7.1000000000002436E-2</v>
      </c>
      <c r="O274" s="83">
        <v>973485.68800000008</v>
      </c>
      <c r="P274" s="85">
        <v>77.453670000000002</v>
      </c>
      <c r="Q274" s="73"/>
      <c r="R274" s="83">
        <v>2883.2973764330004</v>
      </c>
      <c r="S274" s="84">
        <v>5.5627753600000001E-4</v>
      </c>
      <c r="T274" s="84">
        <f t="shared" si="4"/>
        <v>4.0377895236279335E-3</v>
      </c>
      <c r="U274" s="84">
        <f>R274/'סכום נכסי הקרן'!$C$42</f>
        <v>5.0275672732192397E-4</v>
      </c>
    </row>
    <row r="275" spans="2:21">
      <c r="B275" s="76" t="s">
        <v>696</v>
      </c>
      <c r="C275" s="73" t="s">
        <v>697</v>
      </c>
      <c r="D275" s="86" t="s">
        <v>28</v>
      </c>
      <c r="E275" s="86" t="s">
        <v>28</v>
      </c>
      <c r="F275" s="73"/>
      <c r="G275" s="86" t="s">
        <v>688</v>
      </c>
      <c r="H275" s="73" t="s">
        <v>694</v>
      </c>
      <c r="I275" s="73" t="s">
        <v>695</v>
      </c>
      <c r="J275" s="73"/>
      <c r="K275" s="83">
        <v>7.2599999999991756</v>
      </c>
      <c r="L275" s="86" t="s">
        <v>133</v>
      </c>
      <c r="M275" s="87">
        <v>3.5000000000000003E-2</v>
      </c>
      <c r="N275" s="87">
        <v>7.0499999999994525E-2</v>
      </c>
      <c r="O275" s="83">
        <v>394656.3600000001</v>
      </c>
      <c r="P275" s="85">
        <v>78.625889999999998</v>
      </c>
      <c r="Q275" s="73"/>
      <c r="R275" s="83">
        <v>1186.5951194730001</v>
      </c>
      <c r="S275" s="84">
        <v>7.8931272000000018E-4</v>
      </c>
      <c r="T275" s="84">
        <f t="shared" si="4"/>
        <v>1.6617159857868896E-3</v>
      </c>
      <c r="U275" s="84">
        <f>R275/'סכום נכסי הקרן'!$C$42</f>
        <v>2.0690501222612112E-4</v>
      </c>
    </row>
    <row r="276" spans="2:21">
      <c r="B276" s="76" t="s">
        <v>698</v>
      </c>
      <c r="C276" s="73" t="s">
        <v>699</v>
      </c>
      <c r="D276" s="86" t="s">
        <v>28</v>
      </c>
      <c r="E276" s="86" t="s">
        <v>28</v>
      </c>
      <c r="F276" s="73"/>
      <c r="G276" s="86" t="s">
        <v>688</v>
      </c>
      <c r="H276" s="73" t="s">
        <v>700</v>
      </c>
      <c r="I276" s="73" t="s">
        <v>695</v>
      </c>
      <c r="J276" s="73"/>
      <c r="K276" s="83">
        <v>3.7800000000005411</v>
      </c>
      <c r="L276" s="86" t="s">
        <v>133</v>
      </c>
      <c r="M276" s="87">
        <v>3.2000000000000001E-2</v>
      </c>
      <c r="N276" s="87">
        <v>0.12590000000001944</v>
      </c>
      <c r="O276" s="83">
        <v>841933.56800000009</v>
      </c>
      <c r="P276" s="85">
        <v>72.319329999999994</v>
      </c>
      <c r="Q276" s="73"/>
      <c r="R276" s="83">
        <v>2328.3599635330006</v>
      </c>
      <c r="S276" s="84">
        <v>6.735468544000001E-4</v>
      </c>
      <c r="T276" s="84">
        <f t="shared" si="4"/>
        <v>3.2606513448220904E-3</v>
      </c>
      <c r="U276" s="84">
        <f>R276/'סכום נכסי הקרן'!$C$42</f>
        <v>4.0599302897484081E-4</v>
      </c>
    </row>
    <row r="277" spans="2:21">
      <c r="B277" s="76" t="s">
        <v>701</v>
      </c>
      <c r="C277" s="73" t="s">
        <v>702</v>
      </c>
      <c r="D277" s="86" t="s">
        <v>28</v>
      </c>
      <c r="E277" s="86" t="s">
        <v>28</v>
      </c>
      <c r="F277" s="73"/>
      <c r="G277" s="86" t="s">
        <v>688</v>
      </c>
      <c r="H277" s="73" t="s">
        <v>703</v>
      </c>
      <c r="I277" s="73" t="s">
        <v>306</v>
      </c>
      <c r="J277" s="73"/>
      <c r="K277" s="83">
        <v>7.3500000000004819</v>
      </c>
      <c r="L277" s="86" t="s">
        <v>135</v>
      </c>
      <c r="M277" s="87">
        <v>4.2500000000000003E-2</v>
      </c>
      <c r="N277" s="87">
        <v>5.6800000000004874E-2</v>
      </c>
      <c r="O277" s="83">
        <v>1052416.9600000002</v>
      </c>
      <c r="P277" s="85">
        <v>92.249340000000004</v>
      </c>
      <c r="Q277" s="73"/>
      <c r="R277" s="83">
        <v>3934.9429169060008</v>
      </c>
      <c r="S277" s="84">
        <v>8.4193356800000012E-4</v>
      </c>
      <c r="T277" s="84">
        <f t="shared" si="4"/>
        <v>5.5105211886305738E-3</v>
      </c>
      <c r="U277" s="84">
        <f>R277/'סכום נכסי הקרן'!$C$42</f>
        <v>6.8613076100727235E-4</v>
      </c>
    </row>
    <row r="278" spans="2:21">
      <c r="B278" s="76" t="s">
        <v>704</v>
      </c>
      <c r="C278" s="73" t="s">
        <v>705</v>
      </c>
      <c r="D278" s="86" t="s">
        <v>28</v>
      </c>
      <c r="E278" s="86" t="s">
        <v>28</v>
      </c>
      <c r="F278" s="73"/>
      <c r="G278" s="86" t="s">
        <v>706</v>
      </c>
      <c r="H278" s="73" t="s">
        <v>703</v>
      </c>
      <c r="I278" s="73" t="s">
        <v>660</v>
      </c>
      <c r="J278" s="73"/>
      <c r="K278" s="83">
        <v>7.6400000000013497</v>
      </c>
      <c r="L278" s="86" t="s">
        <v>133</v>
      </c>
      <c r="M278" s="87">
        <v>5.8749999999999997E-2</v>
      </c>
      <c r="N278" s="87">
        <v>6.4900000000014002E-2</v>
      </c>
      <c r="O278" s="83">
        <v>526208.4800000001</v>
      </c>
      <c r="P278" s="85">
        <v>97.216849999999994</v>
      </c>
      <c r="Q278" s="73"/>
      <c r="R278" s="83">
        <v>1956.2180371740001</v>
      </c>
      <c r="S278" s="84">
        <v>4.7837134545454556E-4</v>
      </c>
      <c r="T278" s="84">
        <f t="shared" si="4"/>
        <v>2.7395012255742339E-3</v>
      </c>
      <c r="U278" s="84">
        <f>R278/'סכום נכסי הקרן'!$C$42</f>
        <v>3.4110313640781407E-4</v>
      </c>
    </row>
    <row r="279" spans="2:21">
      <c r="B279" s="76" t="s">
        <v>707</v>
      </c>
      <c r="C279" s="73" t="s">
        <v>708</v>
      </c>
      <c r="D279" s="86" t="s">
        <v>28</v>
      </c>
      <c r="E279" s="86" t="s">
        <v>28</v>
      </c>
      <c r="F279" s="73"/>
      <c r="G279" s="86" t="s">
        <v>709</v>
      </c>
      <c r="H279" s="73" t="s">
        <v>703</v>
      </c>
      <c r="I279" s="73" t="s">
        <v>660</v>
      </c>
      <c r="J279" s="73"/>
      <c r="K279" s="83">
        <v>3.5700000000000354</v>
      </c>
      <c r="L279" s="86" t="s">
        <v>136</v>
      </c>
      <c r="M279" s="87">
        <v>4.6249999999999999E-2</v>
      </c>
      <c r="N279" s="87">
        <v>7.0100000000003423E-2</v>
      </c>
      <c r="O279" s="83">
        <v>789312.7200000002</v>
      </c>
      <c r="P279" s="85">
        <v>92.304349999999999</v>
      </c>
      <c r="Q279" s="73"/>
      <c r="R279" s="83">
        <v>3408.1773870840002</v>
      </c>
      <c r="S279" s="84">
        <v>1.5786254400000004E-3</v>
      </c>
      <c r="T279" s="84">
        <f t="shared" si="4"/>
        <v>4.7728351091062627E-3</v>
      </c>
      <c r="U279" s="84">
        <f>R279/'סכום נכסי הקרן'!$C$42</f>
        <v>5.9427935643000939E-4</v>
      </c>
    </row>
    <row r="280" spans="2:21">
      <c r="B280" s="76" t="s">
        <v>710</v>
      </c>
      <c r="C280" s="73" t="s">
        <v>711</v>
      </c>
      <c r="D280" s="86" t="s">
        <v>28</v>
      </c>
      <c r="E280" s="86" t="s">
        <v>28</v>
      </c>
      <c r="F280" s="73"/>
      <c r="G280" s="86" t="s">
        <v>709</v>
      </c>
      <c r="H280" s="73" t="s">
        <v>659</v>
      </c>
      <c r="I280" s="73" t="s">
        <v>660</v>
      </c>
      <c r="J280" s="73"/>
      <c r="K280" s="83">
        <v>6.8500000000008763</v>
      </c>
      <c r="L280" s="86" t="s">
        <v>133</v>
      </c>
      <c r="M280" s="87">
        <v>6.7419999999999994E-2</v>
      </c>
      <c r="N280" s="87">
        <v>6.6800000000008311E-2</v>
      </c>
      <c r="O280" s="83">
        <v>394656.3600000001</v>
      </c>
      <c r="P280" s="85">
        <v>102.12251000000001</v>
      </c>
      <c r="Q280" s="73"/>
      <c r="R280" s="83">
        <v>1541.1981354290003</v>
      </c>
      <c r="S280" s="84">
        <v>3.1572508800000007E-4</v>
      </c>
      <c r="T280" s="84">
        <f t="shared" si="4"/>
        <v>2.1583044939918038E-3</v>
      </c>
      <c r="U280" s="84">
        <f>R280/'סכום נכסי הקרן'!$C$42</f>
        <v>2.6873666832157256E-4</v>
      </c>
    </row>
    <row r="281" spans="2:21">
      <c r="B281" s="76" t="s">
        <v>712</v>
      </c>
      <c r="C281" s="73" t="s">
        <v>713</v>
      </c>
      <c r="D281" s="86" t="s">
        <v>28</v>
      </c>
      <c r="E281" s="86" t="s">
        <v>28</v>
      </c>
      <c r="F281" s="73"/>
      <c r="G281" s="86" t="s">
        <v>709</v>
      </c>
      <c r="H281" s="73" t="s">
        <v>659</v>
      </c>
      <c r="I281" s="73" t="s">
        <v>660</v>
      </c>
      <c r="J281" s="73"/>
      <c r="K281" s="83">
        <v>5.1699999999998516</v>
      </c>
      <c r="L281" s="86" t="s">
        <v>133</v>
      </c>
      <c r="M281" s="87">
        <v>3.9329999999999997E-2</v>
      </c>
      <c r="N281" s="87">
        <v>7.0199999999994794E-2</v>
      </c>
      <c r="O281" s="83">
        <v>819569.70760000008</v>
      </c>
      <c r="P281" s="85">
        <v>85.751649999999998</v>
      </c>
      <c r="Q281" s="73"/>
      <c r="R281" s="83">
        <v>2687.4863486200002</v>
      </c>
      <c r="S281" s="84">
        <v>5.463798050666667E-4</v>
      </c>
      <c r="T281" s="84">
        <f t="shared" si="4"/>
        <v>3.7635744103425065E-3</v>
      </c>
      <c r="U281" s="84">
        <f>R281/'סכום נכסי הקרן'!$C$42</f>
        <v>4.6861341892735412E-4</v>
      </c>
    </row>
    <row r="282" spans="2:21">
      <c r="B282" s="76" t="s">
        <v>714</v>
      </c>
      <c r="C282" s="73" t="s">
        <v>715</v>
      </c>
      <c r="D282" s="86" t="s">
        <v>28</v>
      </c>
      <c r="E282" s="86" t="s">
        <v>28</v>
      </c>
      <c r="F282" s="73"/>
      <c r="G282" s="86" t="s">
        <v>716</v>
      </c>
      <c r="H282" s="73" t="s">
        <v>659</v>
      </c>
      <c r="I282" s="73" t="s">
        <v>306</v>
      </c>
      <c r="J282" s="73"/>
      <c r="K282" s="83">
        <v>2.8000000000000971</v>
      </c>
      <c r="L282" s="86" t="s">
        <v>133</v>
      </c>
      <c r="M282" s="87">
        <v>4.7500000000000001E-2</v>
      </c>
      <c r="N282" s="87">
        <v>8.610000000000069E-2</v>
      </c>
      <c r="O282" s="83">
        <v>605139.75199999998</v>
      </c>
      <c r="P282" s="85">
        <v>89.656170000000003</v>
      </c>
      <c r="Q282" s="73"/>
      <c r="R282" s="83">
        <v>2074.692479626</v>
      </c>
      <c r="S282" s="84">
        <v>4.0342650133333332E-4</v>
      </c>
      <c r="T282" s="84">
        <f t="shared" si="4"/>
        <v>2.9054136515558214E-3</v>
      </c>
      <c r="U282" s="84">
        <f>R282/'סכום נכסי הקרן'!$C$42</f>
        <v>3.6176136730876434E-4</v>
      </c>
    </row>
    <row r="283" spans="2:21">
      <c r="B283" s="76" t="s">
        <v>717</v>
      </c>
      <c r="C283" s="73" t="s">
        <v>718</v>
      </c>
      <c r="D283" s="86" t="s">
        <v>28</v>
      </c>
      <c r="E283" s="86" t="s">
        <v>28</v>
      </c>
      <c r="F283" s="73"/>
      <c r="G283" s="86" t="s">
        <v>716</v>
      </c>
      <c r="H283" s="73" t="s">
        <v>659</v>
      </c>
      <c r="I283" s="73" t="s">
        <v>306</v>
      </c>
      <c r="J283" s="73"/>
      <c r="K283" s="83">
        <v>5.8300000000010437</v>
      </c>
      <c r="L283" s="86" t="s">
        <v>133</v>
      </c>
      <c r="M283" s="87">
        <v>5.1249999999999997E-2</v>
      </c>
      <c r="N283" s="87">
        <v>8.220000000001422E-2</v>
      </c>
      <c r="O283" s="83">
        <v>432806.47480000014</v>
      </c>
      <c r="P283" s="85">
        <v>83.315420000000003</v>
      </c>
      <c r="Q283" s="73"/>
      <c r="R283" s="83">
        <v>1378.9134361320002</v>
      </c>
      <c r="S283" s="84">
        <v>2.8853764986666678E-4</v>
      </c>
      <c r="T283" s="84">
        <f t="shared" si="4"/>
        <v>1.9310398822932392E-3</v>
      </c>
      <c r="U283" s="84">
        <f>R283/'סכום נכסי הקרן'!$C$42</f>
        <v>2.4043930122379545E-4</v>
      </c>
    </row>
    <row r="284" spans="2:21">
      <c r="B284" s="76" t="s">
        <v>719</v>
      </c>
      <c r="C284" s="73" t="s">
        <v>720</v>
      </c>
      <c r="D284" s="86" t="s">
        <v>28</v>
      </c>
      <c r="E284" s="86" t="s">
        <v>28</v>
      </c>
      <c r="F284" s="73"/>
      <c r="G284" s="86" t="s">
        <v>721</v>
      </c>
      <c r="H284" s="73" t="s">
        <v>663</v>
      </c>
      <c r="I284" s="73" t="s">
        <v>306</v>
      </c>
      <c r="J284" s="73"/>
      <c r="K284" s="83">
        <v>7.1499999999996682</v>
      </c>
      <c r="L284" s="86" t="s">
        <v>133</v>
      </c>
      <c r="M284" s="87">
        <v>3.3000000000000002E-2</v>
      </c>
      <c r="N284" s="87">
        <v>6.5000000000000002E-2</v>
      </c>
      <c r="O284" s="83">
        <v>789312.7200000002</v>
      </c>
      <c r="P284" s="85">
        <v>80.058000000000007</v>
      </c>
      <c r="Q284" s="73"/>
      <c r="R284" s="83">
        <v>2416.4161054920005</v>
      </c>
      <c r="S284" s="84">
        <v>1.9732818000000005E-4</v>
      </c>
      <c r="T284" s="84">
        <f t="shared" si="4"/>
        <v>3.3839657730872063E-3</v>
      </c>
      <c r="U284" s="84">
        <f>R284/'סכום נכסי הקרן'!$C$42</f>
        <v>4.2134726129015962E-4</v>
      </c>
    </row>
    <row r="285" spans="2:21">
      <c r="B285" s="76" t="s">
        <v>722</v>
      </c>
      <c r="C285" s="73" t="s">
        <v>723</v>
      </c>
      <c r="D285" s="86" t="s">
        <v>28</v>
      </c>
      <c r="E285" s="86" t="s">
        <v>28</v>
      </c>
      <c r="F285" s="73"/>
      <c r="G285" s="86" t="s">
        <v>688</v>
      </c>
      <c r="H285" s="73" t="s">
        <v>724</v>
      </c>
      <c r="I285" s="73" t="s">
        <v>695</v>
      </c>
      <c r="J285" s="73"/>
      <c r="K285" s="83">
        <v>6.719999999999855</v>
      </c>
      <c r="L285" s="86" t="s">
        <v>135</v>
      </c>
      <c r="M285" s="87">
        <v>5.7999999999999996E-2</v>
      </c>
      <c r="N285" s="87">
        <v>5.3899999999994688E-2</v>
      </c>
      <c r="O285" s="83">
        <v>394656.3600000001</v>
      </c>
      <c r="P285" s="85">
        <v>103.53984</v>
      </c>
      <c r="Q285" s="73"/>
      <c r="R285" s="83">
        <v>1656.2043498920002</v>
      </c>
      <c r="S285" s="84">
        <v>7.8931272000000018E-4</v>
      </c>
      <c r="T285" s="84">
        <f t="shared" si="4"/>
        <v>2.3193599895873687E-3</v>
      </c>
      <c r="U285" s="84">
        <f>R285/'סכום נכסי הקרן'!$C$42</f>
        <v>2.8879014892253363E-4</v>
      </c>
    </row>
    <row r="286" spans="2:21">
      <c r="B286" s="76" t="s">
        <v>725</v>
      </c>
      <c r="C286" s="73" t="s">
        <v>726</v>
      </c>
      <c r="D286" s="86" t="s">
        <v>28</v>
      </c>
      <c r="E286" s="86" t="s">
        <v>28</v>
      </c>
      <c r="F286" s="73"/>
      <c r="G286" s="86" t="s">
        <v>709</v>
      </c>
      <c r="H286" s="73" t="s">
        <v>663</v>
      </c>
      <c r="I286" s="73" t="s">
        <v>660</v>
      </c>
      <c r="J286" s="73"/>
      <c r="K286" s="83">
        <v>7.1899999999974407</v>
      </c>
      <c r="L286" s="86" t="s">
        <v>133</v>
      </c>
      <c r="M286" s="87">
        <v>6.1740000000000003E-2</v>
      </c>
      <c r="N286" s="87">
        <v>6.7899999999975758E-2</v>
      </c>
      <c r="O286" s="83">
        <v>394656.3600000001</v>
      </c>
      <c r="P286" s="85">
        <v>97.583749999999995</v>
      </c>
      <c r="Q286" s="73"/>
      <c r="R286" s="83">
        <v>1472.7006990830002</v>
      </c>
      <c r="S286" s="84">
        <v>1.2333011250000004E-4</v>
      </c>
      <c r="T286" s="84">
        <f t="shared" si="4"/>
        <v>2.0623802119063353E-3</v>
      </c>
      <c r="U286" s="84">
        <f>R286/'סכום נכסי הקרן'!$C$42</f>
        <v>2.5679286148127351E-4</v>
      </c>
    </row>
    <row r="287" spans="2:21">
      <c r="B287" s="76" t="s">
        <v>727</v>
      </c>
      <c r="C287" s="73" t="s">
        <v>728</v>
      </c>
      <c r="D287" s="86" t="s">
        <v>28</v>
      </c>
      <c r="E287" s="86" t="s">
        <v>28</v>
      </c>
      <c r="F287" s="73"/>
      <c r="G287" s="86" t="s">
        <v>729</v>
      </c>
      <c r="H287" s="73" t="s">
        <v>663</v>
      </c>
      <c r="I287" s="73" t="s">
        <v>306</v>
      </c>
      <c r="J287" s="73"/>
      <c r="K287" s="83">
        <v>7.0000000000015481</v>
      </c>
      <c r="L287" s="86" t="s">
        <v>133</v>
      </c>
      <c r="M287" s="87">
        <v>6.4000000000000001E-2</v>
      </c>
      <c r="N287" s="87">
        <v>6.750000000001935E-2</v>
      </c>
      <c r="O287" s="83">
        <v>342035.51200000005</v>
      </c>
      <c r="P287" s="85">
        <v>98.754000000000005</v>
      </c>
      <c r="Q287" s="73"/>
      <c r="R287" s="83">
        <v>1291.6468181660002</v>
      </c>
      <c r="S287" s="84">
        <v>3.4203551200000004E-4</v>
      </c>
      <c r="T287" s="84">
        <f t="shared" si="4"/>
        <v>1.8088311088709588E-3</v>
      </c>
      <c r="U287" s="84">
        <f>R287/'סכום נכסי הקרן'!$C$42</f>
        <v>2.2522273715667996E-4</v>
      </c>
    </row>
    <row r="288" spans="2:21">
      <c r="B288" s="76" t="s">
        <v>730</v>
      </c>
      <c r="C288" s="73" t="s">
        <v>731</v>
      </c>
      <c r="D288" s="86" t="s">
        <v>28</v>
      </c>
      <c r="E288" s="86" t="s">
        <v>28</v>
      </c>
      <c r="F288" s="73"/>
      <c r="G288" s="86" t="s">
        <v>709</v>
      </c>
      <c r="H288" s="73" t="s">
        <v>663</v>
      </c>
      <c r="I288" s="73" t="s">
        <v>660</v>
      </c>
      <c r="J288" s="73"/>
      <c r="K288" s="83">
        <v>4.2799999999992391</v>
      </c>
      <c r="L288" s="86" t="s">
        <v>135</v>
      </c>
      <c r="M288" s="87">
        <v>4.1250000000000002E-2</v>
      </c>
      <c r="N288" s="87">
        <v>5.5399999999991519E-2</v>
      </c>
      <c r="O288" s="83">
        <v>781419.59280000022</v>
      </c>
      <c r="P288" s="85">
        <v>94.556010000000001</v>
      </c>
      <c r="Q288" s="73"/>
      <c r="R288" s="83">
        <v>2994.7511806010002</v>
      </c>
      <c r="S288" s="84">
        <v>7.8141959280000027E-4</v>
      </c>
      <c r="T288" s="84">
        <f t="shared" si="4"/>
        <v>4.1938701993557937E-3</v>
      </c>
      <c r="U288" s="84">
        <f>R288/'סכום נכסי הקרן'!$C$42</f>
        <v>5.2219077886620261E-4</v>
      </c>
    </row>
    <row r="289" spans="2:21">
      <c r="B289" s="76" t="s">
        <v>732</v>
      </c>
      <c r="C289" s="73" t="s">
        <v>733</v>
      </c>
      <c r="D289" s="86" t="s">
        <v>28</v>
      </c>
      <c r="E289" s="86" t="s">
        <v>28</v>
      </c>
      <c r="F289" s="73"/>
      <c r="G289" s="86" t="s">
        <v>734</v>
      </c>
      <c r="H289" s="73" t="s">
        <v>663</v>
      </c>
      <c r="I289" s="73" t="s">
        <v>660</v>
      </c>
      <c r="J289" s="73"/>
      <c r="K289" s="83">
        <v>6.9199999999993471</v>
      </c>
      <c r="L289" s="86" t="s">
        <v>133</v>
      </c>
      <c r="M289" s="87">
        <v>6.7979999999999999E-2</v>
      </c>
      <c r="N289" s="87">
        <v>7.0699999999993685E-2</v>
      </c>
      <c r="O289" s="83">
        <v>1262900.3520000002</v>
      </c>
      <c r="P289" s="85">
        <v>99.102599999999995</v>
      </c>
      <c r="Q289" s="73"/>
      <c r="R289" s="83">
        <v>4785.9925300860014</v>
      </c>
      <c r="S289" s="84">
        <v>1.2629003520000003E-3</v>
      </c>
      <c r="T289" s="84">
        <f t="shared" si="4"/>
        <v>6.7023369341285355E-3</v>
      </c>
      <c r="U289" s="84">
        <f>R289/'סכום נכסי הקרן'!$C$42</f>
        <v>8.3452714974199815E-4</v>
      </c>
    </row>
    <row r="290" spans="2:21">
      <c r="B290" s="76" t="s">
        <v>735</v>
      </c>
      <c r="C290" s="73" t="s">
        <v>736</v>
      </c>
      <c r="D290" s="86" t="s">
        <v>28</v>
      </c>
      <c r="E290" s="86" t="s">
        <v>28</v>
      </c>
      <c r="F290" s="73"/>
      <c r="G290" s="86" t="s">
        <v>688</v>
      </c>
      <c r="H290" s="73" t="s">
        <v>663</v>
      </c>
      <c r="I290" s="73" t="s">
        <v>306</v>
      </c>
      <c r="J290" s="73"/>
      <c r="K290" s="83">
        <v>6.7500000000011946</v>
      </c>
      <c r="L290" s="86" t="s">
        <v>133</v>
      </c>
      <c r="M290" s="87">
        <v>0.06</v>
      </c>
      <c r="N290" s="87">
        <v>7.3200000000009563E-2</v>
      </c>
      <c r="O290" s="83">
        <v>657760.60000000009</v>
      </c>
      <c r="P290" s="85">
        <v>91.508330000000001</v>
      </c>
      <c r="Q290" s="73"/>
      <c r="R290" s="83">
        <v>2301.6876349150002</v>
      </c>
      <c r="S290" s="84">
        <v>5.4813383333333346E-4</v>
      </c>
      <c r="T290" s="84">
        <f t="shared" si="4"/>
        <v>3.2232992319443828E-3</v>
      </c>
      <c r="U290" s="84">
        <f>R290/'סכום נכסי הקרן'!$C$42</f>
        <v>4.0134221052106408E-4</v>
      </c>
    </row>
    <row r="291" spans="2:21">
      <c r="B291" s="76" t="s">
        <v>737</v>
      </c>
      <c r="C291" s="73" t="s">
        <v>738</v>
      </c>
      <c r="D291" s="86" t="s">
        <v>28</v>
      </c>
      <c r="E291" s="86" t="s">
        <v>28</v>
      </c>
      <c r="F291" s="73"/>
      <c r="G291" s="86" t="s">
        <v>729</v>
      </c>
      <c r="H291" s="73" t="s">
        <v>663</v>
      </c>
      <c r="I291" s="73" t="s">
        <v>660</v>
      </c>
      <c r="J291" s="73"/>
      <c r="K291" s="83">
        <v>6.9100000000007471</v>
      </c>
      <c r="L291" s="86" t="s">
        <v>133</v>
      </c>
      <c r="M291" s="87">
        <v>6.3750000000000001E-2</v>
      </c>
      <c r="N291" s="87">
        <v>6.6200000000010112E-2</v>
      </c>
      <c r="O291" s="83">
        <v>221007.56160000002</v>
      </c>
      <c r="P291" s="85">
        <v>98.280749999999998</v>
      </c>
      <c r="Q291" s="73"/>
      <c r="R291" s="83">
        <v>830.60296811800004</v>
      </c>
      <c r="S291" s="84">
        <v>3.1572508800000002E-4</v>
      </c>
      <c r="T291" s="84">
        <f t="shared" si="4"/>
        <v>1.1631821227924112E-3</v>
      </c>
      <c r="U291" s="84">
        <f>R291/'סכום נכסי הקרן'!$C$42</f>
        <v>1.4483113443938088E-4</v>
      </c>
    </row>
    <row r="292" spans="2:21">
      <c r="B292" s="76" t="s">
        <v>739</v>
      </c>
      <c r="C292" s="73" t="s">
        <v>740</v>
      </c>
      <c r="D292" s="86" t="s">
        <v>28</v>
      </c>
      <c r="E292" s="86" t="s">
        <v>28</v>
      </c>
      <c r="F292" s="73"/>
      <c r="G292" s="86" t="s">
        <v>709</v>
      </c>
      <c r="H292" s="73" t="s">
        <v>663</v>
      </c>
      <c r="I292" s="73" t="s">
        <v>660</v>
      </c>
      <c r="J292" s="73"/>
      <c r="K292" s="83">
        <v>3.460000000000937</v>
      </c>
      <c r="L292" s="86" t="s">
        <v>133</v>
      </c>
      <c r="M292" s="87">
        <v>8.1250000000000003E-2</v>
      </c>
      <c r="N292" s="87">
        <v>8.160000000001677E-2</v>
      </c>
      <c r="O292" s="83">
        <v>526208.4800000001</v>
      </c>
      <c r="P292" s="85">
        <v>100.77016999999999</v>
      </c>
      <c r="Q292" s="73"/>
      <c r="R292" s="83">
        <v>2027.7186842350002</v>
      </c>
      <c r="S292" s="84">
        <v>3.0069056000000004E-4</v>
      </c>
      <c r="T292" s="84">
        <f t="shared" si="4"/>
        <v>2.8396312246493512E-3</v>
      </c>
      <c r="U292" s="84">
        <f>R292/'סכום נכסי הקרן'!$C$42</f>
        <v>3.5357060910473713E-4</v>
      </c>
    </row>
    <row r="293" spans="2:21">
      <c r="B293" s="76" t="s">
        <v>741</v>
      </c>
      <c r="C293" s="73" t="s">
        <v>742</v>
      </c>
      <c r="D293" s="86" t="s">
        <v>28</v>
      </c>
      <c r="E293" s="86" t="s">
        <v>28</v>
      </c>
      <c r="F293" s="73"/>
      <c r="G293" s="86" t="s">
        <v>709</v>
      </c>
      <c r="H293" s="73" t="s">
        <v>670</v>
      </c>
      <c r="I293" s="73" t="s">
        <v>660</v>
      </c>
      <c r="J293" s="73"/>
      <c r="K293" s="83">
        <v>4.20000000000016</v>
      </c>
      <c r="L293" s="86" t="s">
        <v>135</v>
      </c>
      <c r="M293" s="87">
        <v>7.2499999999999995E-2</v>
      </c>
      <c r="N293" s="87">
        <v>7.60000000000048E-2</v>
      </c>
      <c r="O293" s="83">
        <v>939282.13680000009</v>
      </c>
      <c r="P293" s="85">
        <v>98.366420000000005</v>
      </c>
      <c r="Q293" s="73"/>
      <c r="R293" s="83">
        <v>3744.8140829570011</v>
      </c>
      <c r="S293" s="84">
        <v>7.5142570944000003E-4</v>
      </c>
      <c r="T293" s="84">
        <f t="shared" si="4"/>
        <v>5.2442634588057693E-3</v>
      </c>
      <c r="U293" s="84">
        <f>R293/'סכום נכסי הקרן'!$C$42</f>
        <v>6.5297824919664967E-4</v>
      </c>
    </row>
    <row r="294" spans="2:21">
      <c r="B294" s="76" t="s">
        <v>743</v>
      </c>
      <c r="C294" s="73" t="s">
        <v>744</v>
      </c>
      <c r="D294" s="86" t="s">
        <v>28</v>
      </c>
      <c r="E294" s="86" t="s">
        <v>28</v>
      </c>
      <c r="F294" s="73"/>
      <c r="G294" s="86" t="s">
        <v>709</v>
      </c>
      <c r="H294" s="73" t="s">
        <v>670</v>
      </c>
      <c r="I294" s="73" t="s">
        <v>660</v>
      </c>
      <c r="J294" s="73"/>
      <c r="K294" s="83">
        <v>6.999999999999492</v>
      </c>
      <c r="L294" s="86" t="s">
        <v>133</v>
      </c>
      <c r="M294" s="87">
        <v>7.1190000000000003E-2</v>
      </c>
      <c r="N294" s="87">
        <v>7.6599999999991869E-2</v>
      </c>
      <c r="O294" s="83">
        <v>526208.4800000001</v>
      </c>
      <c r="P294" s="85">
        <v>97.892080000000007</v>
      </c>
      <c r="Q294" s="73"/>
      <c r="R294" s="83">
        <v>1969.8051132100004</v>
      </c>
      <c r="S294" s="84">
        <v>3.5080565333333338E-4</v>
      </c>
      <c r="T294" s="84">
        <f t="shared" si="4"/>
        <v>2.7585286605253832E-3</v>
      </c>
      <c r="U294" s="84">
        <f>R294/'סכום נכסי הקרן'!$C$42</f>
        <v>3.4347229677870317E-4</v>
      </c>
    </row>
    <row r="295" spans="2:21">
      <c r="B295" s="76" t="s">
        <v>745</v>
      </c>
      <c r="C295" s="73" t="s">
        <v>746</v>
      </c>
      <c r="D295" s="86" t="s">
        <v>28</v>
      </c>
      <c r="E295" s="86" t="s">
        <v>28</v>
      </c>
      <c r="F295" s="73"/>
      <c r="G295" s="86" t="s">
        <v>734</v>
      </c>
      <c r="H295" s="73" t="s">
        <v>670</v>
      </c>
      <c r="I295" s="73" t="s">
        <v>660</v>
      </c>
      <c r="J295" s="73"/>
      <c r="K295" s="83">
        <v>3.0499999999995024</v>
      </c>
      <c r="L295" s="86" t="s">
        <v>133</v>
      </c>
      <c r="M295" s="87">
        <v>2.6249999999999999E-2</v>
      </c>
      <c r="N295" s="87">
        <v>7.6099999999989065E-2</v>
      </c>
      <c r="O295" s="83">
        <v>667100.80052000016</v>
      </c>
      <c r="P295" s="85">
        <v>86.704629999999995</v>
      </c>
      <c r="Q295" s="73"/>
      <c r="R295" s="83">
        <v>2211.8293144220006</v>
      </c>
      <c r="S295" s="84">
        <v>5.3725964929574868E-4</v>
      </c>
      <c r="T295" s="84">
        <f t="shared" si="4"/>
        <v>3.0974610204358979E-3</v>
      </c>
      <c r="U295" s="84">
        <f>R295/'סכום נכסי הקרן'!$C$42</f>
        <v>3.8567373473255746E-4</v>
      </c>
    </row>
    <row r="296" spans="2:21">
      <c r="B296" s="76" t="s">
        <v>747</v>
      </c>
      <c r="C296" s="73" t="s">
        <v>748</v>
      </c>
      <c r="D296" s="86" t="s">
        <v>28</v>
      </c>
      <c r="E296" s="86" t="s">
        <v>28</v>
      </c>
      <c r="F296" s="73"/>
      <c r="G296" s="86" t="s">
        <v>734</v>
      </c>
      <c r="H296" s="73" t="s">
        <v>670</v>
      </c>
      <c r="I296" s="73" t="s">
        <v>660</v>
      </c>
      <c r="J296" s="73"/>
      <c r="K296" s="83">
        <v>1.8900000000003974</v>
      </c>
      <c r="L296" s="86" t="s">
        <v>133</v>
      </c>
      <c r="M296" s="87">
        <v>7.0499999999999993E-2</v>
      </c>
      <c r="N296" s="87">
        <v>6.9300000000007952E-2</v>
      </c>
      <c r="O296" s="83">
        <v>263104.24000000005</v>
      </c>
      <c r="P296" s="85">
        <v>100.08857999999999</v>
      </c>
      <c r="Q296" s="73"/>
      <c r="R296" s="83">
        <v>1007.0018596400001</v>
      </c>
      <c r="S296" s="84">
        <v>3.3144819488990963E-4</v>
      </c>
      <c r="T296" s="84">
        <f t="shared" si="4"/>
        <v>1.4102123465871794E-3</v>
      </c>
      <c r="U296" s="84">
        <f>R296/'סכום נכסי הקרן'!$C$42</f>
        <v>1.7558957445659867E-4</v>
      </c>
    </row>
    <row r="297" spans="2:21">
      <c r="B297" s="76" t="s">
        <v>749</v>
      </c>
      <c r="C297" s="73" t="s">
        <v>750</v>
      </c>
      <c r="D297" s="86" t="s">
        <v>28</v>
      </c>
      <c r="E297" s="86" t="s">
        <v>28</v>
      </c>
      <c r="F297" s="73"/>
      <c r="G297" s="86" t="s">
        <v>676</v>
      </c>
      <c r="H297" s="73" t="s">
        <v>670</v>
      </c>
      <c r="I297" s="73" t="s">
        <v>306</v>
      </c>
      <c r="J297" s="73"/>
      <c r="K297" s="83">
        <v>3.4000000000019366</v>
      </c>
      <c r="L297" s="86" t="s">
        <v>133</v>
      </c>
      <c r="M297" s="87">
        <v>5.5E-2</v>
      </c>
      <c r="N297" s="87">
        <v>9.5400000000063268E-2</v>
      </c>
      <c r="O297" s="83">
        <v>184172.96799999999</v>
      </c>
      <c r="P297" s="85">
        <v>87.977109999999996</v>
      </c>
      <c r="Q297" s="73"/>
      <c r="R297" s="83">
        <v>619.6029370020002</v>
      </c>
      <c r="S297" s="84">
        <v>1.8417296800000001E-4</v>
      </c>
      <c r="T297" s="84">
        <f t="shared" si="4"/>
        <v>8.6769622456732063E-4</v>
      </c>
      <c r="U297" s="84">
        <f>R297/'סכום נכסי הקרן'!$C$42</f>
        <v>1.0803933974772805E-4</v>
      </c>
    </row>
    <row r="298" spans="2:21">
      <c r="B298" s="76" t="s">
        <v>751</v>
      </c>
      <c r="C298" s="73" t="s">
        <v>752</v>
      </c>
      <c r="D298" s="86" t="s">
        <v>28</v>
      </c>
      <c r="E298" s="86" t="s">
        <v>28</v>
      </c>
      <c r="F298" s="73"/>
      <c r="G298" s="86" t="s">
        <v>676</v>
      </c>
      <c r="H298" s="73" t="s">
        <v>670</v>
      </c>
      <c r="I298" s="73" t="s">
        <v>306</v>
      </c>
      <c r="J298" s="73"/>
      <c r="K298" s="83">
        <v>2.979999999999698</v>
      </c>
      <c r="L298" s="86" t="s">
        <v>133</v>
      </c>
      <c r="M298" s="87">
        <v>0.06</v>
      </c>
      <c r="N298" s="87">
        <v>9.0699999999993425E-2</v>
      </c>
      <c r="O298" s="83">
        <v>829041.46024000016</v>
      </c>
      <c r="P298" s="85">
        <v>92.069670000000002</v>
      </c>
      <c r="Q298" s="73"/>
      <c r="R298" s="83">
        <v>2918.8427913559999</v>
      </c>
      <c r="S298" s="84">
        <v>1.1053886136533336E-3</v>
      </c>
      <c r="T298" s="84">
        <f t="shared" si="4"/>
        <v>4.0875675677388935E-3</v>
      </c>
      <c r="U298" s="84">
        <f>R298/'סכום נכסי הקרן'!$C$42</f>
        <v>5.0895473402912507E-4</v>
      </c>
    </row>
    <row r="299" spans="2:21">
      <c r="B299" s="76" t="s">
        <v>753</v>
      </c>
      <c r="C299" s="73" t="s">
        <v>754</v>
      </c>
      <c r="D299" s="86" t="s">
        <v>28</v>
      </c>
      <c r="E299" s="86" t="s">
        <v>28</v>
      </c>
      <c r="F299" s="73"/>
      <c r="G299" s="86" t="s">
        <v>755</v>
      </c>
      <c r="H299" s="73" t="s">
        <v>670</v>
      </c>
      <c r="I299" s="73" t="s">
        <v>306</v>
      </c>
      <c r="J299" s="73"/>
      <c r="K299" s="83">
        <v>6.0900000000003001</v>
      </c>
      <c r="L299" s="86" t="s">
        <v>135</v>
      </c>
      <c r="M299" s="87">
        <v>6.6250000000000003E-2</v>
      </c>
      <c r="N299" s="87">
        <v>6.4600000000002614E-2</v>
      </c>
      <c r="O299" s="83">
        <v>1052416.9600000002</v>
      </c>
      <c r="P299" s="85">
        <v>101.98945000000001</v>
      </c>
      <c r="Q299" s="73"/>
      <c r="R299" s="83">
        <v>4350.4122759410011</v>
      </c>
      <c r="S299" s="84">
        <v>1.4032226133333335E-3</v>
      </c>
      <c r="T299" s="84">
        <f t="shared" si="4"/>
        <v>6.0923473433005136E-3</v>
      </c>
      <c r="U299" s="84">
        <f>R299/'סכום נכסי הקרן'!$C$42</f>
        <v>7.5857560036317155E-4</v>
      </c>
    </row>
    <row r="300" spans="2:21">
      <c r="B300" s="76" t="s">
        <v>756</v>
      </c>
      <c r="C300" s="73" t="s">
        <v>757</v>
      </c>
      <c r="D300" s="86" t="s">
        <v>28</v>
      </c>
      <c r="E300" s="86" t="s">
        <v>28</v>
      </c>
      <c r="F300" s="73"/>
      <c r="G300" s="86" t="s">
        <v>734</v>
      </c>
      <c r="H300" s="73" t="s">
        <v>670</v>
      </c>
      <c r="I300" s="73" t="s">
        <v>306</v>
      </c>
      <c r="J300" s="73"/>
      <c r="K300" s="83">
        <v>1.3299999999998446</v>
      </c>
      <c r="L300" s="86" t="s">
        <v>133</v>
      </c>
      <c r="M300" s="87">
        <v>4.2500000000000003E-2</v>
      </c>
      <c r="N300" s="87">
        <v>7.619999999998299E-2</v>
      </c>
      <c r="O300" s="83">
        <v>578829.3280000001</v>
      </c>
      <c r="P300" s="85">
        <v>96.11806</v>
      </c>
      <c r="Q300" s="73"/>
      <c r="R300" s="83">
        <v>2127.5187089010005</v>
      </c>
      <c r="S300" s="84">
        <v>1.2185880589473685E-3</v>
      </c>
      <c r="T300" s="84">
        <f t="shared" si="4"/>
        <v>2.9793918672205697E-3</v>
      </c>
      <c r="U300" s="84">
        <f>R300/'סכום נכסי הקרן'!$C$42</f>
        <v>3.70972606622523E-4</v>
      </c>
    </row>
    <row r="301" spans="2:21">
      <c r="B301" s="76" t="s">
        <v>758</v>
      </c>
      <c r="C301" s="73" t="s">
        <v>759</v>
      </c>
      <c r="D301" s="86" t="s">
        <v>28</v>
      </c>
      <c r="E301" s="86" t="s">
        <v>28</v>
      </c>
      <c r="F301" s="73"/>
      <c r="G301" s="86" t="s">
        <v>734</v>
      </c>
      <c r="H301" s="73" t="s">
        <v>670</v>
      </c>
      <c r="I301" s="73" t="s">
        <v>306</v>
      </c>
      <c r="J301" s="73"/>
      <c r="K301" s="83">
        <v>4.5600000000023568</v>
      </c>
      <c r="L301" s="86" t="s">
        <v>133</v>
      </c>
      <c r="M301" s="87">
        <v>3.125E-2</v>
      </c>
      <c r="N301" s="87">
        <v>7.6600000000030782E-2</v>
      </c>
      <c r="O301" s="83">
        <v>263104.24000000005</v>
      </c>
      <c r="P301" s="85">
        <v>82.666330000000002</v>
      </c>
      <c r="Q301" s="73"/>
      <c r="R301" s="83">
        <v>831.71475323400011</v>
      </c>
      <c r="S301" s="84">
        <v>3.5080565333333338E-4</v>
      </c>
      <c r="T301" s="84">
        <f t="shared" si="4"/>
        <v>1.1647390743335887E-3</v>
      </c>
      <c r="U301" s="84">
        <f>R301/'סכום נכסי הקרן'!$C$42</f>
        <v>1.4502499493083561E-4</v>
      </c>
    </row>
    <row r="302" spans="2:21">
      <c r="B302" s="76" t="s">
        <v>760</v>
      </c>
      <c r="C302" s="73" t="s">
        <v>761</v>
      </c>
      <c r="D302" s="86" t="s">
        <v>28</v>
      </c>
      <c r="E302" s="86" t="s">
        <v>28</v>
      </c>
      <c r="F302" s="73"/>
      <c r="G302" s="86" t="s">
        <v>755</v>
      </c>
      <c r="H302" s="73" t="s">
        <v>670</v>
      </c>
      <c r="I302" s="73" t="s">
        <v>660</v>
      </c>
      <c r="J302" s="73"/>
      <c r="K302" s="83">
        <v>4.3599999999999151</v>
      </c>
      <c r="L302" s="86" t="s">
        <v>135</v>
      </c>
      <c r="M302" s="87">
        <v>4.8750000000000002E-2</v>
      </c>
      <c r="N302" s="87">
        <v>5.7100000000002142E-2</v>
      </c>
      <c r="O302" s="83">
        <v>720905.6176</v>
      </c>
      <c r="P302" s="85">
        <v>97.068420000000003</v>
      </c>
      <c r="Q302" s="73"/>
      <c r="R302" s="83">
        <v>2836.2445903090006</v>
      </c>
      <c r="S302" s="84">
        <v>7.2090561759999999E-4</v>
      </c>
      <c r="T302" s="84">
        <f t="shared" si="4"/>
        <v>3.9718964775544022E-3</v>
      </c>
      <c r="U302" s="84">
        <f>R302/'סכום נכסי הקרן'!$C$42</f>
        <v>4.9455219560888021E-4</v>
      </c>
    </row>
    <row r="303" spans="2:21">
      <c r="B303" s="76" t="s">
        <v>762</v>
      </c>
      <c r="C303" s="73" t="s">
        <v>763</v>
      </c>
      <c r="D303" s="86" t="s">
        <v>28</v>
      </c>
      <c r="E303" s="86" t="s">
        <v>28</v>
      </c>
      <c r="F303" s="73"/>
      <c r="G303" s="86" t="s">
        <v>764</v>
      </c>
      <c r="H303" s="73" t="s">
        <v>670</v>
      </c>
      <c r="I303" s="73" t="s">
        <v>660</v>
      </c>
      <c r="J303" s="73"/>
      <c r="K303" s="83">
        <v>7.2499999999986926</v>
      </c>
      <c r="L303" s="86" t="s">
        <v>133</v>
      </c>
      <c r="M303" s="87">
        <v>5.9000000000000004E-2</v>
      </c>
      <c r="N303" s="87">
        <v>6.6399999999989689E-2</v>
      </c>
      <c r="O303" s="83">
        <v>736691.87199999997</v>
      </c>
      <c r="P303" s="85">
        <v>94.992279999999994</v>
      </c>
      <c r="Q303" s="73"/>
      <c r="R303" s="83">
        <v>2676.0366893340006</v>
      </c>
      <c r="S303" s="84">
        <v>1.473383744E-3</v>
      </c>
      <c r="T303" s="84">
        <f t="shared" si="4"/>
        <v>3.7475402285435718E-3</v>
      </c>
      <c r="U303" s="84">
        <f>R303/'סכום נכסי הקרן'!$C$42</f>
        <v>4.6661695707134475E-4</v>
      </c>
    </row>
    <row r="304" spans="2:21">
      <c r="B304" s="76" t="s">
        <v>765</v>
      </c>
      <c r="C304" s="73" t="s">
        <v>766</v>
      </c>
      <c r="D304" s="86" t="s">
        <v>28</v>
      </c>
      <c r="E304" s="86" t="s">
        <v>28</v>
      </c>
      <c r="F304" s="73"/>
      <c r="G304" s="86" t="s">
        <v>767</v>
      </c>
      <c r="H304" s="73" t="s">
        <v>670</v>
      </c>
      <c r="I304" s="73" t="s">
        <v>660</v>
      </c>
      <c r="J304" s="73"/>
      <c r="K304" s="83">
        <v>6.8599999999990695</v>
      </c>
      <c r="L304" s="86" t="s">
        <v>133</v>
      </c>
      <c r="M304" s="87">
        <v>3.15E-2</v>
      </c>
      <c r="N304" s="87">
        <v>7.1899999999991859E-2</v>
      </c>
      <c r="O304" s="83">
        <v>526208.4800000001</v>
      </c>
      <c r="P304" s="85">
        <v>76.870750000000001</v>
      </c>
      <c r="Q304" s="73"/>
      <c r="R304" s="83">
        <v>1546.8095492540001</v>
      </c>
      <c r="S304" s="84">
        <v>8.1159047267982502E-4</v>
      </c>
      <c r="T304" s="84">
        <f t="shared" si="4"/>
        <v>2.166162756597847E-3</v>
      </c>
      <c r="U304" s="84">
        <f>R304/'סכום נכסי הקרן'!$C$42</f>
        <v>2.6971512308429153E-4</v>
      </c>
    </row>
    <row r="305" spans="2:21">
      <c r="B305" s="76" t="s">
        <v>768</v>
      </c>
      <c r="C305" s="73" t="s">
        <v>769</v>
      </c>
      <c r="D305" s="86" t="s">
        <v>28</v>
      </c>
      <c r="E305" s="86" t="s">
        <v>28</v>
      </c>
      <c r="F305" s="73"/>
      <c r="G305" s="86" t="s">
        <v>770</v>
      </c>
      <c r="H305" s="73" t="s">
        <v>670</v>
      </c>
      <c r="I305" s="73" t="s">
        <v>306</v>
      </c>
      <c r="J305" s="73"/>
      <c r="K305" s="83">
        <v>7.2099999999987947</v>
      </c>
      <c r="L305" s="86" t="s">
        <v>133</v>
      </c>
      <c r="M305" s="87">
        <v>6.25E-2</v>
      </c>
      <c r="N305" s="87">
        <v>6.7399999999987387E-2</v>
      </c>
      <c r="O305" s="83">
        <v>657760.60000000009</v>
      </c>
      <c r="P305" s="85">
        <v>98.270499999999998</v>
      </c>
      <c r="Q305" s="73"/>
      <c r="R305" s="83">
        <v>2471.7748267380002</v>
      </c>
      <c r="S305" s="84">
        <v>1.0962676666666669E-3</v>
      </c>
      <c r="T305" s="84">
        <f t="shared" si="4"/>
        <v>3.4614905079673342E-3</v>
      </c>
      <c r="U305" s="84">
        <f>R305/'סכום נכסי הקרן'!$C$42</f>
        <v>4.3100008785943887E-4</v>
      </c>
    </row>
    <row r="306" spans="2:21">
      <c r="B306" s="76" t="s">
        <v>771</v>
      </c>
      <c r="C306" s="73" t="s">
        <v>772</v>
      </c>
      <c r="D306" s="86" t="s">
        <v>28</v>
      </c>
      <c r="E306" s="86" t="s">
        <v>28</v>
      </c>
      <c r="F306" s="73"/>
      <c r="G306" s="86" t="s">
        <v>721</v>
      </c>
      <c r="H306" s="73" t="s">
        <v>670</v>
      </c>
      <c r="I306" s="73" t="s">
        <v>306</v>
      </c>
      <c r="J306" s="73"/>
      <c r="K306" s="83">
        <v>4.3700000000002088</v>
      </c>
      <c r="L306" s="86" t="s">
        <v>133</v>
      </c>
      <c r="M306" s="87">
        <v>4.4999999999999998E-2</v>
      </c>
      <c r="N306" s="87">
        <v>6.980000000000286E-2</v>
      </c>
      <c r="O306" s="83">
        <v>793443.45656800014</v>
      </c>
      <c r="P306" s="85">
        <v>90.208500000000001</v>
      </c>
      <c r="Q306" s="73"/>
      <c r="R306" s="83">
        <v>2737.0411571390005</v>
      </c>
      <c r="S306" s="84">
        <v>1.3224057609466668E-3</v>
      </c>
      <c r="T306" s="84">
        <f t="shared" si="4"/>
        <v>3.8329713058271294E-3</v>
      </c>
      <c r="U306" s="84">
        <f>R306/'סכום נכסי הקרן'!$C$42</f>
        <v>4.7725422495649108E-4</v>
      </c>
    </row>
    <row r="307" spans="2:21">
      <c r="B307" s="76" t="s">
        <v>773</v>
      </c>
      <c r="C307" s="73" t="s">
        <v>774</v>
      </c>
      <c r="D307" s="86" t="s">
        <v>28</v>
      </c>
      <c r="E307" s="86" t="s">
        <v>28</v>
      </c>
      <c r="F307" s="73"/>
      <c r="G307" s="86" t="s">
        <v>676</v>
      </c>
      <c r="H307" s="73" t="s">
        <v>670</v>
      </c>
      <c r="I307" s="73" t="s">
        <v>306</v>
      </c>
      <c r="J307" s="73"/>
      <c r="K307" s="83">
        <v>6.9299999999999127</v>
      </c>
      <c r="L307" s="86" t="s">
        <v>133</v>
      </c>
      <c r="M307" s="87">
        <v>0.04</v>
      </c>
      <c r="N307" s="87">
        <v>6.5500000000001168E-2</v>
      </c>
      <c r="O307" s="83">
        <v>394656.3600000001</v>
      </c>
      <c r="P307" s="85">
        <v>84.433329999999998</v>
      </c>
      <c r="Q307" s="73"/>
      <c r="R307" s="83">
        <v>1274.2390923270004</v>
      </c>
      <c r="S307" s="84">
        <v>3.9465636000000009E-4</v>
      </c>
      <c r="T307" s="84">
        <f t="shared" si="4"/>
        <v>1.784453209595839E-3</v>
      </c>
      <c r="U307" s="84">
        <f>R307/'סכום נכסי הקרן'!$C$42</f>
        <v>2.2218737516298924E-4</v>
      </c>
    </row>
    <row r="308" spans="2:21">
      <c r="B308" s="76" t="s">
        <v>775</v>
      </c>
      <c r="C308" s="73" t="s">
        <v>776</v>
      </c>
      <c r="D308" s="86" t="s">
        <v>28</v>
      </c>
      <c r="E308" s="86" t="s">
        <v>28</v>
      </c>
      <c r="F308" s="73"/>
      <c r="G308" s="86" t="s">
        <v>676</v>
      </c>
      <c r="H308" s="73" t="s">
        <v>670</v>
      </c>
      <c r="I308" s="73" t="s">
        <v>306</v>
      </c>
      <c r="J308" s="73"/>
      <c r="K308" s="83">
        <v>2.9500000000003919</v>
      </c>
      <c r="L308" s="86" t="s">
        <v>133</v>
      </c>
      <c r="M308" s="87">
        <v>6.8750000000000006E-2</v>
      </c>
      <c r="N308" s="87">
        <v>6.8400000000006261E-2</v>
      </c>
      <c r="O308" s="83">
        <v>657760.60000000009</v>
      </c>
      <c r="P308" s="85">
        <v>101.36229</v>
      </c>
      <c r="Q308" s="73"/>
      <c r="R308" s="83">
        <v>2549.5419374600006</v>
      </c>
      <c r="S308" s="84">
        <v>9.6824330888782258E-4</v>
      </c>
      <c r="T308" s="84">
        <f t="shared" si="4"/>
        <v>3.5703961059547927E-3</v>
      </c>
      <c r="U308" s="84">
        <f>R308/'סכום נכסי הקרן'!$C$42</f>
        <v>4.4456023548744512E-4</v>
      </c>
    </row>
    <row r="309" spans="2:21">
      <c r="B309" s="76" t="s">
        <v>777</v>
      </c>
      <c r="C309" s="73" t="s">
        <v>778</v>
      </c>
      <c r="D309" s="86" t="s">
        <v>28</v>
      </c>
      <c r="E309" s="86" t="s">
        <v>28</v>
      </c>
      <c r="F309" s="73"/>
      <c r="G309" s="86" t="s">
        <v>729</v>
      </c>
      <c r="H309" s="73" t="s">
        <v>670</v>
      </c>
      <c r="I309" s="73" t="s">
        <v>306</v>
      </c>
      <c r="J309" s="73"/>
      <c r="K309" s="83">
        <v>4.2500000000041371</v>
      </c>
      <c r="L309" s="86" t="s">
        <v>133</v>
      </c>
      <c r="M309" s="87">
        <v>7.0499999999999993E-2</v>
      </c>
      <c r="N309" s="87">
        <v>7.0600000000099972E-2</v>
      </c>
      <c r="O309" s="83">
        <v>78931.272000000012</v>
      </c>
      <c r="P309" s="85">
        <v>100.08575</v>
      </c>
      <c r="Q309" s="73"/>
      <c r="R309" s="83">
        <v>302.09200608300006</v>
      </c>
      <c r="S309" s="84">
        <v>1.1275896000000002E-4</v>
      </c>
      <c r="T309" s="84">
        <f t="shared" si="4"/>
        <v>4.2305172796387345E-4</v>
      </c>
      <c r="U309" s="84">
        <f>R309/'סכום נכסי הקרן'!$C$42</f>
        <v>5.2675381169422394E-5</v>
      </c>
    </row>
    <row r="310" spans="2:21">
      <c r="B310" s="76" t="s">
        <v>779</v>
      </c>
      <c r="C310" s="73" t="s">
        <v>780</v>
      </c>
      <c r="D310" s="86" t="s">
        <v>28</v>
      </c>
      <c r="E310" s="86" t="s">
        <v>28</v>
      </c>
      <c r="F310" s="73"/>
      <c r="G310" s="86" t="s">
        <v>709</v>
      </c>
      <c r="H310" s="73" t="s">
        <v>670</v>
      </c>
      <c r="I310" s="73" t="s">
        <v>660</v>
      </c>
      <c r="J310" s="73"/>
      <c r="K310" s="83">
        <v>3.759999999999764</v>
      </c>
      <c r="L310" s="86" t="s">
        <v>136</v>
      </c>
      <c r="M310" s="87">
        <v>7.4160000000000004E-2</v>
      </c>
      <c r="N310" s="87">
        <v>7.5799999999996454E-2</v>
      </c>
      <c r="O310" s="83">
        <v>894554.41600000008</v>
      </c>
      <c r="P310" s="85">
        <v>101.56543000000001</v>
      </c>
      <c r="Q310" s="73"/>
      <c r="R310" s="83">
        <v>4250.1434939750015</v>
      </c>
      <c r="S310" s="84">
        <v>1.3762375630769232E-3</v>
      </c>
      <c r="T310" s="84">
        <f t="shared" si="4"/>
        <v>5.9519302497747272E-3</v>
      </c>
      <c r="U310" s="84">
        <f>R310/'סכום נכסי הקרן'!$C$42</f>
        <v>7.4109186625866304E-4</v>
      </c>
    </row>
    <row r="311" spans="2:21">
      <c r="B311" s="76" t="s">
        <v>781</v>
      </c>
      <c r="C311" s="73" t="s">
        <v>782</v>
      </c>
      <c r="D311" s="86" t="s">
        <v>28</v>
      </c>
      <c r="E311" s="86" t="s">
        <v>28</v>
      </c>
      <c r="F311" s="73"/>
      <c r="G311" s="86" t="s">
        <v>706</v>
      </c>
      <c r="H311" s="73" t="s">
        <v>670</v>
      </c>
      <c r="I311" s="73" t="s">
        <v>660</v>
      </c>
      <c r="J311" s="73"/>
      <c r="K311" s="83">
        <v>3.1000000000002865</v>
      </c>
      <c r="L311" s="86" t="s">
        <v>133</v>
      </c>
      <c r="M311" s="87">
        <v>4.7E-2</v>
      </c>
      <c r="N311" s="87">
        <v>7.8400000000004577E-2</v>
      </c>
      <c r="O311" s="83">
        <v>499898.0560000001</v>
      </c>
      <c r="P311" s="85">
        <v>91.355890000000002</v>
      </c>
      <c r="Q311" s="73"/>
      <c r="R311" s="83">
        <v>1746.3684596050002</v>
      </c>
      <c r="S311" s="84">
        <v>1.0080622222222225E-3</v>
      </c>
      <c r="T311" s="84">
        <f t="shared" si="4"/>
        <v>2.4456264304276759E-3</v>
      </c>
      <c r="U311" s="84">
        <f>R311/'סכום נכסי הקרן'!$C$42</f>
        <v>3.0451194477048134E-4</v>
      </c>
    </row>
    <row r="312" spans="2:21">
      <c r="B312" s="76" t="s">
        <v>783</v>
      </c>
      <c r="C312" s="73" t="s">
        <v>784</v>
      </c>
      <c r="D312" s="86" t="s">
        <v>28</v>
      </c>
      <c r="E312" s="86" t="s">
        <v>28</v>
      </c>
      <c r="F312" s="73"/>
      <c r="G312" s="86" t="s">
        <v>734</v>
      </c>
      <c r="H312" s="73" t="s">
        <v>670</v>
      </c>
      <c r="I312" s="73" t="s">
        <v>660</v>
      </c>
      <c r="J312" s="73"/>
      <c r="K312" s="83">
        <v>3.9100000000000987</v>
      </c>
      <c r="L312" s="86" t="s">
        <v>133</v>
      </c>
      <c r="M312" s="87">
        <v>7.9500000000000001E-2</v>
      </c>
      <c r="N312" s="87">
        <v>8.1799999999998027E-2</v>
      </c>
      <c r="O312" s="83">
        <v>394656.3600000001</v>
      </c>
      <c r="P312" s="85">
        <v>101.19292</v>
      </c>
      <c r="Q312" s="73"/>
      <c r="R312" s="83">
        <v>1527.1690124350002</v>
      </c>
      <c r="S312" s="84">
        <v>6.0716363076923087E-4</v>
      </c>
      <c r="T312" s="84">
        <f t="shared" si="4"/>
        <v>2.1386580134331664E-3</v>
      </c>
      <c r="U312" s="84">
        <f>R312/'סכום נכסי הקרן'!$C$42</f>
        <v>2.6629042881075738E-4</v>
      </c>
    </row>
    <row r="313" spans="2:21">
      <c r="B313" s="76" t="s">
        <v>785</v>
      </c>
      <c r="C313" s="73" t="s">
        <v>786</v>
      </c>
      <c r="D313" s="86" t="s">
        <v>28</v>
      </c>
      <c r="E313" s="86" t="s">
        <v>28</v>
      </c>
      <c r="F313" s="73"/>
      <c r="G313" s="86" t="s">
        <v>709</v>
      </c>
      <c r="H313" s="73" t="s">
        <v>787</v>
      </c>
      <c r="I313" s="73" t="s">
        <v>695</v>
      </c>
      <c r="J313" s="73"/>
      <c r="K313" s="83">
        <v>3.2900000000002483</v>
      </c>
      <c r="L313" s="86" t="s">
        <v>133</v>
      </c>
      <c r="M313" s="87">
        <v>6.8750000000000006E-2</v>
      </c>
      <c r="N313" s="87">
        <v>8.4800000000001152E-2</v>
      </c>
      <c r="O313" s="83">
        <v>284152.57920000004</v>
      </c>
      <c r="P313" s="85">
        <v>96.239750000000001</v>
      </c>
      <c r="Q313" s="73"/>
      <c r="R313" s="83">
        <v>1045.7406065060002</v>
      </c>
      <c r="S313" s="84">
        <v>5.6830515840000011E-4</v>
      </c>
      <c r="T313" s="84">
        <f t="shared" si="4"/>
        <v>1.4644623547661899E-3</v>
      </c>
      <c r="U313" s="84">
        <f>R313/'סכום נכסי הקרן'!$C$42</f>
        <v>1.8234439820599531E-4</v>
      </c>
    </row>
    <row r="314" spans="2:21">
      <c r="B314" s="76" t="s">
        <v>788</v>
      </c>
      <c r="C314" s="73" t="s">
        <v>789</v>
      </c>
      <c r="D314" s="86" t="s">
        <v>28</v>
      </c>
      <c r="E314" s="86" t="s">
        <v>28</v>
      </c>
      <c r="F314" s="73"/>
      <c r="G314" s="86" t="s">
        <v>688</v>
      </c>
      <c r="H314" s="73" t="s">
        <v>670</v>
      </c>
      <c r="I314" s="73" t="s">
        <v>306</v>
      </c>
      <c r="J314" s="73"/>
      <c r="K314" s="83">
        <v>1.8099999999996483</v>
      </c>
      <c r="L314" s="86" t="s">
        <v>133</v>
      </c>
      <c r="M314" s="87">
        <v>5.7500000000000002E-2</v>
      </c>
      <c r="N314" s="87">
        <v>7.9100000000009815E-2</v>
      </c>
      <c r="O314" s="83">
        <v>222980.84340000004</v>
      </c>
      <c r="P314" s="85">
        <v>96.763720000000006</v>
      </c>
      <c r="Q314" s="73"/>
      <c r="R314" s="83">
        <v>825.08369260900031</v>
      </c>
      <c r="S314" s="84">
        <v>3.1854406200000006E-4</v>
      </c>
      <c r="T314" s="84">
        <f t="shared" si="4"/>
        <v>1.1554528913193033E-3</v>
      </c>
      <c r="U314" s="84">
        <f>R314/'סכום נכסי הקרן'!$C$42</f>
        <v>1.4386874571223351E-4</v>
      </c>
    </row>
    <row r="315" spans="2:21">
      <c r="B315" s="76" t="s">
        <v>790</v>
      </c>
      <c r="C315" s="73" t="s">
        <v>791</v>
      </c>
      <c r="D315" s="86" t="s">
        <v>28</v>
      </c>
      <c r="E315" s="86" t="s">
        <v>28</v>
      </c>
      <c r="F315" s="73"/>
      <c r="G315" s="86" t="s">
        <v>755</v>
      </c>
      <c r="H315" s="73" t="s">
        <v>670</v>
      </c>
      <c r="I315" s="73" t="s">
        <v>660</v>
      </c>
      <c r="J315" s="73"/>
      <c r="K315" s="83">
        <v>3.9499999999994162</v>
      </c>
      <c r="L315" s="86" t="s">
        <v>135</v>
      </c>
      <c r="M315" s="87">
        <v>0.04</v>
      </c>
      <c r="N315" s="87">
        <v>6.069999999999065E-2</v>
      </c>
      <c r="O315" s="83">
        <v>631450.17600000009</v>
      </c>
      <c r="P315" s="85">
        <v>93.701669999999993</v>
      </c>
      <c r="Q315" s="73"/>
      <c r="R315" s="83">
        <v>2398.1355292320004</v>
      </c>
      <c r="S315" s="84">
        <v>6.3145017600000014E-4</v>
      </c>
      <c r="T315" s="84">
        <f t="shared" si="4"/>
        <v>3.3583655280650204E-3</v>
      </c>
      <c r="U315" s="84">
        <f>R315/'סכום נכסי הקרן'!$C$42</f>
        <v>4.1815970152988044E-4</v>
      </c>
    </row>
    <row r="316" spans="2:21">
      <c r="B316" s="76" t="s">
        <v>792</v>
      </c>
      <c r="C316" s="73" t="s">
        <v>793</v>
      </c>
      <c r="D316" s="86" t="s">
        <v>28</v>
      </c>
      <c r="E316" s="86" t="s">
        <v>28</v>
      </c>
      <c r="F316" s="73"/>
      <c r="G316" s="86" t="s">
        <v>794</v>
      </c>
      <c r="H316" s="73" t="s">
        <v>670</v>
      </c>
      <c r="I316" s="73" t="s">
        <v>660</v>
      </c>
      <c r="J316" s="73"/>
      <c r="K316" s="83">
        <v>3.7400000000007387</v>
      </c>
      <c r="L316" s="86" t="s">
        <v>135</v>
      </c>
      <c r="M316" s="87">
        <v>4.6249999999999999E-2</v>
      </c>
      <c r="N316" s="87">
        <v>5.7100000000007881E-2</v>
      </c>
      <c r="O316" s="83">
        <v>539363.69200000016</v>
      </c>
      <c r="P316" s="85">
        <v>100.33504000000001</v>
      </c>
      <c r="Q316" s="73"/>
      <c r="R316" s="83">
        <v>2193.4192961370004</v>
      </c>
      <c r="S316" s="84">
        <v>8.9893948666666689E-4</v>
      </c>
      <c r="T316" s="84">
        <f t="shared" si="4"/>
        <v>3.071679503909519E-3</v>
      </c>
      <c r="U316" s="84">
        <f>R316/'סכום נכסי הקרן'!$C$42</f>
        <v>3.8246360433860063E-4</v>
      </c>
    </row>
    <row r="317" spans="2:21">
      <c r="B317" s="76" t="s">
        <v>795</v>
      </c>
      <c r="C317" s="73" t="s">
        <v>796</v>
      </c>
      <c r="D317" s="86" t="s">
        <v>28</v>
      </c>
      <c r="E317" s="86" t="s">
        <v>28</v>
      </c>
      <c r="F317" s="73"/>
      <c r="G317" s="86" t="s">
        <v>729</v>
      </c>
      <c r="H317" s="73" t="s">
        <v>670</v>
      </c>
      <c r="I317" s="73" t="s">
        <v>660</v>
      </c>
      <c r="J317" s="73"/>
      <c r="K317" s="83">
        <v>4.28000000000059</v>
      </c>
      <c r="L317" s="86" t="s">
        <v>135</v>
      </c>
      <c r="M317" s="87">
        <v>4.6249999999999999E-2</v>
      </c>
      <c r="N317" s="87">
        <v>7.3700000000005178E-2</v>
      </c>
      <c r="O317" s="83">
        <v>370976.97840000014</v>
      </c>
      <c r="P317" s="85">
        <v>90.165480000000002</v>
      </c>
      <c r="Q317" s="73"/>
      <c r="R317" s="83">
        <v>1355.73425279</v>
      </c>
      <c r="S317" s="84">
        <v>2.473179856000001E-4</v>
      </c>
      <c r="T317" s="84">
        <f t="shared" si="4"/>
        <v>1.8985795941420512E-3</v>
      </c>
      <c r="U317" s="84">
        <f>R317/'סכום נכסי הקרן'!$C$42</f>
        <v>2.363975778641898E-4</v>
      </c>
    </row>
    <row r="318" spans="2:21">
      <c r="B318" s="76" t="s">
        <v>797</v>
      </c>
      <c r="C318" s="73" t="s">
        <v>798</v>
      </c>
      <c r="D318" s="86" t="s">
        <v>28</v>
      </c>
      <c r="E318" s="86" t="s">
        <v>28</v>
      </c>
      <c r="F318" s="73"/>
      <c r="G318" s="86" t="s">
        <v>755</v>
      </c>
      <c r="H318" s="73" t="s">
        <v>670</v>
      </c>
      <c r="I318" s="73" t="s">
        <v>660</v>
      </c>
      <c r="J318" s="73"/>
      <c r="K318" s="83">
        <v>6.7199999999995494</v>
      </c>
      <c r="L318" s="86" t="s">
        <v>135</v>
      </c>
      <c r="M318" s="87">
        <v>7.8750000000000001E-2</v>
      </c>
      <c r="N318" s="87">
        <v>7.6199999999995841E-2</v>
      </c>
      <c r="O318" s="83">
        <v>710381.44800000009</v>
      </c>
      <c r="P318" s="85">
        <v>101.75939</v>
      </c>
      <c r="Q318" s="73"/>
      <c r="R318" s="83">
        <v>2929.9043305810005</v>
      </c>
      <c r="S318" s="84">
        <v>9.4717526400000011E-4</v>
      </c>
      <c r="T318" s="84">
        <f t="shared" si="4"/>
        <v>4.1030582235286762E-3</v>
      </c>
      <c r="U318" s="84">
        <f>R318/'סכום נכסי הקרן'!$C$42</f>
        <v>5.1088351990648902E-4</v>
      </c>
    </row>
    <row r="319" spans="2:21">
      <c r="B319" s="76" t="s">
        <v>799</v>
      </c>
      <c r="C319" s="73" t="s">
        <v>800</v>
      </c>
      <c r="D319" s="86" t="s">
        <v>28</v>
      </c>
      <c r="E319" s="86" t="s">
        <v>28</v>
      </c>
      <c r="F319" s="73"/>
      <c r="G319" s="86" t="s">
        <v>801</v>
      </c>
      <c r="H319" s="73" t="s">
        <v>670</v>
      </c>
      <c r="I319" s="73" t="s">
        <v>306</v>
      </c>
      <c r="J319" s="73"/>
      <c r="K319" s="83">
        <v>7.0299999999995659</v>
      </c>
      <c r="L319" s="86" t="s">
        <v>133</v>
      </c>
      <c r="M319" s="87">
        <v>4.2790000000000002E-2</v>
      </c>
      <c r="N319" s="87">
        <v>6.6599999999995427E-2</v>
      </c>
      <c r="O319" s="83">
        <v>1052416.9600000002</v>
      </c>
      <c r="P319" s="85">
        <v>84.753290000000007</v>
      </c>
      <c r="Q319" s="73"/>
      <c r="R319" s="83">
        <v>3410.8474523160007</v>
      </c>
      <c r="S319" s="84">
        <v>2.1097555577651549E-4</v>
      </c>
      <c r="T319" s="84">
        <f t="shared" si="4"/>
        <v>4.7765742868647893E-3</v>
      </c>
      <c r="U319" s="84">
        <f>R319/'סכום נכסי הקרן'!$C$42</f>
        <v>5.9474493215201055E-4</v>
      </c>
    </row>
    <row r="320" spans="2:21">
      <c r="B320" s="76" t="s">
        <v>802</v>
      </c>
      <c r="C320" s="73" t="s">
        <v>803</v>
      </c>
      <c r="D320" s="86" t="s">
        <v>28</v>
      </c>
      <c r="E320" s="86" t="s">
        <v>28</v>
      </c>
      <c r="F320" s="73"/>
      <c r="G320" s="86" t="s">
        <v>721</v>
      </c>
      <c r="H320" s="73" t="s">
        <v>804</v>
      </c>
      <c r="I320" s="73" t="s">
        <v>306</v>
      </c>
      <c r="J320" s="73"/>
      <c r="K320" s="83">
        <v>1.6100000000000301</v>
      </c>
      <c r="L320" s="86" t="s">
        <v>133</v>
      </c>
      <c r="M320" s="87">
        <v>6.5000000000000002E-2</v>
      </c>
      <c r="N320" s="87">
        <v>7.8500000000025591E-2</v>
      </c>
      <c r="O320" s="83">
        <v>263104.24000000005</v>
      </c>
      <c r="P320" s="85">
        <v>99.104830000000007</v>
      </c>
      <c r="Q320" s="73"/>
      <c r="R320" s="83">
        <v>997.10424647700006</v>
      </c>
      <c r="S320" s="84">
        <v>5.2620848000000005E-4</v>
      </c>
      <c r="T320" s="84">
        <f t="shared" si="4"/>
        <v>1.3963516608788171E-3</v>
      </c>
      <c r="U320" s="84">
        <f>R320/'סכום נכסי הקרן'!$C$42</f>
        <v>1.7386374081807042E-4</v>
      </c>
    </row>
    <row r="321" spans="2:21">
      <c r="B321" s="76" t="s">
        <v>805</v>
      </c>
      <c r="C321" s="73" t="s">
        <v>806</v>
      </c>
      <c r="D321" s="86" t="s">
        <v>28</v>
      </c>
      <c r="E321" s="86" t="s">
        <v>28</v>
      </c>
      <c r="F321" s="73"/>
      <c r="G321" s="86" t="s">
        <v>755</v>
      </c>
      <c r="H321" s="73" t="s">
        <v>804</v>
      </c>
      <c r="I321" s="73" t="s">
        <v>306</v>
      </c>
      <c r="J321" s="73"/>
      <c r="K321" s="83">
        <v>4.2299999999997908</v>
      </c>
      <c r="L321" s="86" t="s">
        <v>133</v>
      </c>
      <c r="M321" s="87">
        <v>4.1250000000000002E-2</v>
      </c>
      <c r="N321" s="87">
        <v>7.5299999999996009E-2</v>
      </c>
      <c r="O321" s="83">
        <v>941913.17920000013</v>
      </c>
      <c r="P321" s="85">
        <v>87.540130000000005</v>
      </c>
      <c r="Q321" s="73"/>
      <c r="R321" s="83">
        <v>3153.0867502420006</v>
      </c>
      <c r="S321" s="84">
        <v>2.3547829480000003E-3</v>
      </c>
      <c r="T321" s="84">
        <f t="shared" si="4"/>
        <v>4.4156044226584968E-3</v>
      </c>
      <c r="U321" s="84">
        <f>R321/'סכום נכסי הקרן'!$C$42</f>
        <v>5.4979954148015207E-4</v>
      </c>
    </row>
    <row r="322" spans="2:21">
      <c r="B322" s="76" t="s">
        <v>807</v>
      </c>
      <c r="C322" s="73" t="s">
        <v>808</v>
      </c>
      <c r="D322" s="86" t="s">
        <v>28</v>
      </c>
      <c r="E322" s="86" t="s">
        <v>28</v>
      </c>
      <c r="F322" s="73"/>
      <c r="G322" s="86" t="s">
        <v>809</v>
      </c>
      <c r="H322" s="73" t="s">
        <v>804</v>
      </c>
      <c r="I322" s="73" t="s">
        <v>660</v>
      </c>
      <c r="J322" s="73"/>
      <c r="K322" s="83">
        <v>3.7900000000010392</v>
      </c>
      <c r="L322" s="86" t="s">
        <v>135</v>
      </c>
      <c r="M322" s="87">
        <v>3.125E-2</v>
      </c>
      <c r="N322" s="87">
        <v>6.7600000000017882E-2</v>
      </c>
      <c r="O322" s="83">
        <v>394656.3600000001</v>
      </c>
      <c r="P322" s="85">
        <v>89.575850000000003</v>
      </c>
      <c r="Q322" s="73"/>
      <c r="R322" s="83">
        <v>1432.8388867690003</v>
      </c>
      <c r="S322" s="84">
        <v>5.2620848000000016E-4</v>
      </c>
      <c r="T322" s="84">
        <f t="shared" si="4"/>
        <v>2.0065574551314477E-3</v>
      </c>
      <c r="U322" s="84">
        <f>R322/'סכום נכסי הקרן'!$C$42</f>
        <v>2.4984221030393975E-4</v>
      </c>
    </row>
    <row r="323" spans="2:21">
      <c r="B323" s="76" t="s">
        <v>810</v>
      </c>
      <c r="C323" s="73" t="s">
        <v>811</v>
      </c>
      <c r="D323" s="86" t="s">
        <v>28</v>
      </c>
      <c r="E323" s="86" t="s">
        <v>28</v>
      </c>
      <c r="F323" s="73"/>
      <c r="G323" s="86" t="s">
        <v>812</v>
      </c>
      <c r="H323" s="73" t="s">
        <v>804</v>
      </c>
      <c r="I323" s="73" t="s">
        <v>660</v>
      </c>
      <c r="J323" s="73"/>
      <c r="K323" s="83">
        <v>4.5700000000004346</v>
      </c>
      <c r="L323" s="86" t="s">
        <v>135</v>
      </c>
      <c r="M323" s="87">
        <v>6.6250000000000003E-2</v>
      </c>
      <c r="N323" s="87">
        <v>6.8400000000002001E-2</v>
      </c>
      <c r="O323" s="83">
        <v>447277.20800000004</v>
      </c>
      <c r="P323" s="85">
        <v>98.946749999999994</v>
      </c>
      <c r="Q323" s="73"/>
      <c r="R323" s="83">
        <v>1793.7653734460002</v>
      </c>
      <c r="S323" s="84">
        <v>5.9636961066666667E-4</v>
      </c>
      <c r="T323" s="84">
        <f t="shared" si="4"/>
        <v>2.5120013953285375E-3</v>
      </c>
      <c r="U323" s="84">
        <f>R323/'סכום נכסי הקרן'!$C$42</f>
        <v>3.1277648157567898E-4</v>
      </c>
    </row>
    <row r="324" spans="2:21">
      <c r="B324" s="76" t="s">
        <v>813</v>
      </c>
      <c r="C324" s="73" t="s">
        <v>814</v>
      </c>
      <c r="D324" s="86" t="s">
        <v>28</v>
      </c>
      <c r="E324" s="86" t="s">
        <v>28</v>
      </c>
      <c r="F324" s="73"/>
      <c r="G324" s="86" t="s">
        <v>709</v>
      </c>
      <c r="H324" s="73" t="s">
        <v>815</v>
      </c>
      <c r="I324" s="73" t="s">
        <v>695</v>
      </c>
      <c r="J324" s="73"/>
      <c r="K324" s="83">
        <v>4.7500000000001243</v>
      </c>
      <c r="L324" s="86" t="s">
        <v>133</v>
      </c>
      <c r="M324" s="87">
        <v>7.7499999999999999E-2</v>
      </c>
      <c r="N324" s="87">
        <v>8.7700000000001971E-2</v>
      </c>
      <c r="O324" s="83">
        <v>543231.32432800008</v>
      </c>
      <c r="P324" s="85">
        <v>95.854219999999998</v>
      </c>
      <c r="Q324" s="73"/>
      <c r="R324" s="83">
        <v>1991.1956549930005</v>
      </c>
      <c r="S324" s="84">
        <v>2.7161566216400002E-4</v>
      </c>
      <c r="T324" s="84">
        <f t="shared" si="4"/>
        <v>2.7884841227063164E-3</v>
      </c>
      <c r="U324" s="84">
        <f>R324/'סכום נכסי הקרן'!$C$42</f>
        <v>3.4720213708944089E-4</v>
      </c>
    </row>
    <row r="325" spans="2:21">
      <c r="B325" s="76" t="s">
        <v>816</v>
      </c>
      <c r="C325" s="73" t="s">
        <v>817</v>
      </c>
      <c r="D325" s="86" t="s">
        <v>28</v>
      </c>
      <c r="E325" s="86" t="s">
        <v>28</v>
      </c>
      <c r="F325" s="73"/>
      <c r="G325" s="86" t="s">
        <v>794</v>
      </c>
      <c r="H325" s="73" t="s">
        <v>804</v>
      </c>
      <c r="I325" s="73" t="s">
        <v>306</v>
      </c>
      <c r="J325" s="73"/>
      <c r="K325" s="83">
        <v>4.33000000000004</v>
      </c>
      <c r="L325" s="86" t="s">
        <v>136</v>
      </c>
      <c r="M325" s="87">
        <v>8.3750000000000005E-2</v>
      </c>
      <c r="N325" s="87">
        <v>8.3600000000002131E-2</v>
      </c>
      <c r="O325" s="83">
        <v>789312.7200000002</v>
      </c>
      <c r="P325" s="85">
        <v>102.05441</v>
      </c>
      <c r="Q325" s="73"/>
      <c r="R325" s="83">
        <v>3768.1815226450003</v>
      </c>
      <c r="S325" s="84">
        <v>1.1275896000000002E-3</v>
      </c>
      <c r="T325" s="84">
        <f t="shared" si="4"/>
        <v>5.2769873824417479E-3</v>
      </c>
      <c r="U325" s="84">
        <f>R325/'סכום נכסי הקרן'!$C$42</f>
        <v>6.5705279856483338E-4</v>
      </c>
    </row>
    <row r="326" spans="2:21">
      <c r="B326" s="76" t="s">
        <v>818</v>
      </c>
      <c r="C326" s="73" t="s">
        <v>819</v>
      </c>
      <c r="D326" s="86" t="s">
        <v>28</v>
      </c>
      <c r="E326" s="86" t="s">
        <v>28</v>
      </c>
      <c r="F326" s="73"/>
      <c r="G326" s="86" t="s">
        <v>729</v>
      </c>
      <c r="H326" s="73" t="s">
        <v>804</v>
      </c>
      <c r="I326" s="73" t="s">
        <v>660</v>
      </c>
      <c r="J326" s="73"/>
      <c r="K326" s="83">
        <v>6.8600000000023149</v>
      </c>
      <c r="L326" s="86" t="s">
        <v>133</v>
      </c>
      <c r="M326" s="87">
        <v>6.0999999999999999E-2</v>
      </c>
      <c r="N326" s="87">
        <v>7.0000000000021045E-2</v>
      </c>
      <c r="O326" s="83">
        <v>131552.12000000002</v>
      </c>
      <c r="P326" s="85">
        <v>94.474720000000005</v>
      </c>
      <c r="Q326" s="73"/>
      <c r="R326" s="83">
        <v>475.26010356500007</v>
      </c>
      <c r="S326" s="84">
        <v>7.5172640000000009E-5</v>
      </c>
      <c r="T326" s="84">
        <f t="shared" si="4"/>
        <v>6.6555752551168603E-4</v>
      </c>
      <c r="U326" s="84">
        <f>R326/'סכום נכסי הקרן'!$C$42</f>
        <v>8.2870471928433911E-5</v>
      </c>
    </row>
    <row r="327" spans="2:21">
      <c r="B327" s="76" t="s">
        <v>820</v>
      </c>
      <c r="C327" s="73" t="s">
        <v>821</v>
      </c>
      <c r="D327" s="86" t="s">
        <v>28</v>
      </c>
      <c r="E327" s="86" t="s">
        <v>28</v>
      </c>
      <c r="F327" s="73"/>
      <c r="G327" s="86" t="s">
        <v>729</v>
      </c>
      <c r="H327" s="73" t="s">
        <v>804</v>
      </c>
      <c r="I327" s="73" t="s">
        <v>660</v>
      </c>
      <c r="J327" s="73"/>
      <c r="K327" s="83">
        <v>4.0800000000005889</v>
      </c>
      <c r="L327" s="86" t="s">
        <v>135</v>
      </c>
      <c r="M327" s="87">
        <v>6.1249999999999999E-2</v>
      </c>
      <c r="N327" s="87">
        <v>5.3700000000006611E-2</v>
      </c>
      <c r="O327" s="83">
        <v>526208.4800000001</v>
      </c>
      <c r="P327" s="85">
        <v>104.98788</v>
      </c>
      <c r="Q327" s="73"/>
      <c r="R327" s="83">
        <v>2239.1557706960007</v>
      </c>
      <c r="S327" s="84">
        <v>8.7701413333333349E-4</v>
      </c>
      <c r="T327" s="84">
        <f t="shared" si="4"/>
        <v>3.1357291781926732E-3</v>
      </c>
      <c r="U327" s="84">
        <f>R327/'סכום נכסי הקרן'!$C$42</f>
        <v>3.9043861255539872E-4</v>
      </c>
    </row>
    <row r="328" spans="2:21">
      <c r="B328" s="76" t="s">
        <v>822</v>
      </c>
      <c r="C328" s="73" t="s">
        <v>823</v>
      </c>
      <c r="D328" s="86" t="s">
        <v>28</v>
      </c>
      <c r="E328" s="86" t="s">
        <v>28</v>
      </c>
      <c r="F328" s="73"/>
      <c r="G328" s="86" t="s">
        <v>729</v>
      </c>
      <c r="H328" s="73" t="s">
        <v>804</v>
      </c>
      <c r="I328" s="73" t="s">
        <v>660</v>
      </c>
      <c r="J328" s="73"/>
      <c r="K328" s="83">
        <v>3.4400000000006439</v>
      </c>
      <c r="L328" s="86" t="s">
        <v>133</v>
      </c>
      <c r="M328" s="87">
        <v>7.3499999999999996E-2</v>
      </c>
      <c r="N328" s="87">
        <v>6.8700000000018413E-2</v>
      </c>
      <c r="O328" s="83">
        <v>420966.78400000004</v>
      </c>
      <c r="P328" s="85">
        <v>104.29483</v>
      </c>
      <c r="Q328" s="73"/>
      <c r="R328" s="83">
        <v>1678.914219993</v>
      </c>
      <c r="S328" s="84">
        <v>2.8064452266666671E-4</v>
      </c>
      <c r="T328" s="84">
        <f t="shared" si="4"/>
        <v>2.3511630482403786E-3</v>
      </c>
      <c r="U328" s="84">
        <f>R328/'סכום נכסי הקרן'!$C$42</f>
        <v>2.9275003875672395E-4</v>
      </c>
    </row>
    <row r="329" spans="2:21">
      <c r="B329" s="76" t="s">
        <v>824</v>
      </c>
      <c r="C329" s="73" t="s">
        <v>825</v>
      </c>
      <c r="D329" s="86" t="s">
        <v>28</v>
      </c>
      <c r="E329" s="86" t="s">
        <v>28</v>
      </c>
      <c r="F329" s="73"/>
      <c r="G329" s="86" t="s">
        <v>709</v>
      </c>
      <c r="H329" s="73" t="s">
        <v>815</v>
      </c>
      <c r="I329" s="73" t="s">
        <v>695</v>
      </c>
      <c r="J329" s="73"/>
      <c r="K329" s="83">
        <v>4.179999999999465</v>
      </c>
      <c r="L329" s="86" t="s">
        <v>133</v>
      </c>
      <c r="M329" s="87">
        <v>7.4999999999999997E-2</v>
      </c>
      <c r="N329" s="87">
        <v>9.5199999999990889E-2</v>
      </c>
      <c r="O329" s="83">
        <v>631450.17600000009</v>
      </c>
      <c r="P329" s="85">
        <v>94.310670000000002</v>
      </c>
      <c r="Q329" s="73"/>
      <c r="R329" s="83">
        <v>2277.2871053790004</v>
      </c>
      <c r="S329" s="84">
        <v>6.3145017600000014E-4</v>
      </c>
      <c r="T329" s="84">
        <f t="shared" si="4"/>
        <v>3.1891285621630642E-3</v>
      </c>
      <c r="U329" s="84">
        <f>R329/'סכום נכסי הקרן'!$C$42</f>
        <v>3.9708752265060315E-4</v>
      </c>
    </row>
    <row r="330" spans="2:21">
      <c r="B330" s="76" t="s">
        <v>826</v>
      </c>
      <c r="C330" s="73" t="s">
        <v>827</v>
      </c>
      <c r="D330" s="86" t="s">
        <v>28</v>
      </c>
      <c r="E330" s="86" t="s">
        <v>28</v>
      </c>
      <c r="F330" s="73"/>
      <c r="G330" s="86" t="s">
        <v>770</v>
      </c>
      <c r="H330" s="73" t="s">
        <v>804</v>
      </c>
      <c r="I330" s="73" t="s">
        <v>306</v>
      </c>
      <c r="J330" s="73"/>
      <c r="K330" s="83">
        <v>4.9699999999975555</v>
      </c>
      <c r="L330" s="86" t="s">
        <v>133</v>
      </c>
      <c r="M330" s="87">
        <v>3.7499999999999999E-2</v>
      </c>
      <c r="N330" s="87">
        <v>6.5899999999972411E-2</v>
      </c>
      <c r="O330" s="83">
        <v>263104.24000000005</v>
      </c>
      <c r="P330" s="85">
        <v>88.659580000000005</v>
      </c>
      <c r="Q330" s="73"/>
      <c r="R330" s="83">
        <v>892.01347759400028</v>
      </c>
      <c r="S330" s="84">
        <v>4.3850706666666674E-4</v>
      </c>
      <c r="T330" s="84">
        <f t="shared" si="4"/>
        <v>1.2491818236313196E-3</v>
      </c>
      <c r="U330" s="84">
        <f>R330/'סכום נכסי הקרן'!$C$42</f>
        <v>1.5553920327046399E-4</v>
      </c>
    </row>
    <row r="331" spans="2:21">
      <c r="B331" s="76" t="s">
        <v>828</v>
      </c>
      <c r="C331" s="73" t="s">
        <v>829</v>
      </c>
      <c r="D331" s="86" t="s">
        <v>28</v>
      </c>
      <c r="E331" s="86" t="s">
        <v>28</v>
      </c>
      <c r="F331" s="73"/>
      <c r="G331" s="86" t="s">
        <v>801</v>
      </c>
      <c r="H331" s="73" t="s">
        <v>804</v>
      </c>
      <c r="I331" s="73" t="s">
        <v>660</v>
      </c>
      <c r="J331" s="73"/>
      <c r="K331" s="83">
        <v>6.7399999999990188</v>
      </c>
      <c r="L331" s="86" t="s">
        <v>133</v>
      </c>
      <c r="M331" s="87">
        <v>5.1249999999999997E-2</v>
      </c>
      <c r="N331" s="87">
        <v>7.1099999999985286E-2</v>
      </c>
      <c r="O331" s="83">
        <v>565674.11600000004</v>
      </c>
      <c r="P331" s="85">
        <v>87.669629999999998</v>
      </c>
      <c r="Q331" s="73"/>
      <c r="R331" s="83">
        <v>1896.4148151890004</v>
      </c>
      <c r="S331" s="84">
        <v>1.1313482320000001E-3</v>
      </c>
      <c r="T331" s="84">
        <f t="shared" ref="T331:T361" si="5">IFERROR(R331/$R$11,0)</f>
        <v>2.6557523812184847E-3</v>
      </c>
      <c r="U331" s="84">
        <f>R331/'סכום נכסי הקרן'!$C$42</f>
        <v>3.3067532815805211E-4</v>
      </c>
    </row>
    <row r="332" spans="2:21">
      <c r="B332" s="76" t="s">
        <v>830</v>
      </c>
      <c r="C332" s="73" t="s">
        <v>831</v>
      </c>
      <c r="D332" s="86" t="s">
        <v>28</v>
      </c>
      <c r="E332" s="86" t="s">
        <v>28</v>
      </c>
      <c r="F332" s="73"/>
      <c r="G332" s="86" t="s">
        <v>721</v>
      </c>
      <c r="H332" s="73" t="s">
        <v>804</v>
      </c>
      <c r="I332" s="73" t="s">
        <v>660</v>
      </c>
      <c r="J332" s="73"/>
      <c r="K332" s="83">
        <v>7.0099999999990796</v>
      </c>
      <c r="L332" s="86" t="s">
        <v>133</v>
      </c>
      <c r="M332" s="87">
        <v>6.4000000000000001E-2</v>
      </c>
      <c r="N332" s="87">
        <v>6.9399999999990927E-2</v>
      </c>
      <c r="O332" s="83">
        <v>657760.60000000009</v>
      </c>
      <c r="P332" s="85">
        <v>98.756330000000005</v>
      </c>
      <c r="Q332" s="73"/>
      <c r="R332" s="83">
        <v>2483.994878129</v>
      </c>
      <c r="S332" s="84">
        <v>5.2620848000000005E-4</v>
      </c>
      <c r="T332" s="84">
        <f t="shared" si="5"/>
        <v>3.4786035521812528E-3</v>
      </c>
      <c r="U332" s="84">
        <f>R332/'סכום נכסי הקרן'!$C$42</f>
        <v>4.331308819617958E-4</v>
      </c>
    </row>
    <row r="333" spans="2:21">
      <c r="B333" s="76" t="s">
        <v>832</v>
      </c>
      <c r="C333" s="73" t="s">
        <v>833</v>
      </c>
      <c r="D333" s="86" t="s">
        <v>28</v>
      </c>
      <c r="E333" s="86" t="s">
        <v>28</v>
      </c>
      <c r="F333" s="73"/>
      <c r="G333" s="86" t="s">
        <v>709</v>
      </c>
      <c r="H333" s="73" t="s">
        <v>815</v>
      </c>
      <c r="I333" s="73" t="s">
        <v>695</v>
      </c>
      <c r="J333" s="73"/>
      <c r="K333" s="83">
        <v>4.1699999999996686</v>
      </c>
      <c r="L333" s="86" t="s">
        <v>133</v>
      </c>
      <c r="M333" s="87">
        <v>7.6249999999999998E-2</v>
      </c>
      <c r="N333" s="87">
        <v>9.3499999999992339E-2</v>
      </c>
      <c r="O333" s="83">
        <v>789312.7200000002</v>
      </c>
      <c r="P333" s="85">
        <v>93.07535</v>
      </c>
      <c r="Q333" s="73"/>
      <c r="R333" s="83">
        <v>2809.3228420290006</v>
      </c>
      <c r="S333" s="84">
        <v>1.5786254400000004E-3</v>
      </c>
      <c r="T333" s="84">
        <f t="shared" si="5"/>
        <v>3.9341950756625124E-3</v>
      </c>
      <c r="U333" s="84">
        <f>R333/'סכום נכסי הקרן'!$C$42</f>
        <v>4.8985788618049163E-4</v>
      </c>
    </row>
    <row r="334" spans="2:21">
      <c r="B334" s="76" t="s">
        <v>834</v>
      </c>
      <c r="C334" s="73" t="s">
        <v>835</v>
      </c>
      <c r="D334" s="86" t="s">
        <v>28</v>
      </c>
      <c r="E334" s="86" t="s">
        <v>28</v>
      </c>
      <c r="F334" s="73"/>
      <c r="G334" s="86" t="s">
        <v>676</v>
      </c>
      <c r="H334" s="73" t="s">
        <v>815</v>
      </c>
      <c r="I334" s="73" t="s">
        <v>695</v>
      </c>
      <c r="J334" s="73"/>
      <c r="K334" s="83">
        <v>3.1699999999998885</v>
      </c>
      <c r="L334" s="86" t="s">
        <v>133</v>
      </c>
      <c r="M334" s="87">
        <v>5.2999999999999999E-2</v>
      </c>
      <c r="N334" s="87">
        <v>0.10099999999999254</v>
      </c>
      <c r="O334" s="83">
        <v>814307.62280000013</v>
      </c>
      <c r="P334" s="85">
        <v>85.987830000000002</v>
      </c>
      <c r="Q334" s="73"/>
      <c r="R334" s="83">
        <v>2677.5857615900004</v>
      </c>
      <c r="S334" s="84">
        <v>5.4287174853333341E-4</v>
      </c>
      <c r="T334" s="84">
        <f t="shared" si="5"/>
        <v>3.7497095600102959E-3</v>
      </c>
      <c r="U334" s="84">
        <f>R334/'סכום נכסי הקרן'!$C$42</f>
        <v>4.6688706673959381E-4</v>
      </c>
    </row>
    <row r="335" spans="2:21">
      <c r="B335" s="76" t="s">
        <v>836</v>
      </c>
      <c r="C335" s="73" t="s">
        <v>837</v>
      </c>
      <c r="D335" s="86" t="s">
        <v>28</v>
      </c>
      <c r="E335" s="86" t="s">
        <v>28</v>
      </c>
      <c r="F335" s="73"/>
      <c r="G335" s="86" t="s">
        <v>794</v>
      </c>
      <c r="H335" s="73" t="s">
        <v>804</v>
      </c>
      <c r="I335" s="73" t="s">
        <v>306</v>
      </c>
      <c r="J335" s="73"/>
      <c r="K335" s="83">
        <v>6.1899999999983297</v>
      </c>
      <c r="L335" s="86" t="s">
        <v>133</v>
      </c>
      <c r="M335" s="87">
        <v>4.1250000000000002E-2</v>
      </c>
      <c r="N335" s="87">
        <v>8.4199999999969535E-2</v>
      </c>
      <c r="O335" s="83">
        <v>276259.45200000005</v>
      </c>
      <c r="P335" s="85">
        <v>77.059169999999995</v>
      </c>
      <c r="Q335" s="73"/>
      <c r="R335" s="83">
        <v>814.06547744400007</v>
      </c>
      <c r="S335" s="84">
        <v>2.7625945200000004E-4</v>
      </c>
      <c r="T335" s="84">
        <f t="shared" si="5"/>
        <v>1.1400229068418246E-3</v>
      </c>
      <c r="U335" s="84">
        <f>R335/'סכום נכסי הקרן'!$C$42</f>
        <v>1.4194751419356949E-4</v>
      </c>
    </row>
    <row r="336" spans="2:21">
      <c r="B336" s="76" t="s">
        <v>838</v>
      </c>
      <c r="C336" s="73" t="s">
        <v>839</v>
      </c>
      <c r="D336" s="86" t="s">
        <v>28</v>
      </c>
      <c r="E336" s="86" t="s">
        <v>28</v>
      </c>
      <c r="F336" s="73"/>
      <c r="G336" s="86" t="s">
        <v>794</v>
      </c>
      <c r="H336" s="73" t="s">
        <v>804</v>
      </c>
      <c r="I336" s="73" t="s">
        <v>306</v>
      </c>
      <c r="J336" s="73"/>
      <c r="K336" s="83">
        <v>0.75000000000008915</v>
      </c>
      <c r="L336" s="86" t="s">
        <v>133</v>
      </c>
      <c r="M336" s="87">
        <v>6.25E-2</v>
      </c>
      <c r="N336" s="87">
        <v>8.2099999999992818E-2</v>
      </c>
      <c r="O336" s="83">
        <v>702330.45825599995</v>
      </c>
      <c r="P336" s="85">
        <v>104.31292000000001</v>
      </c>
      <c r="Q336" s="73"/>
      <c r="R336" s="83">
        <v>2801.5441793810005</v>
      </c>
      <c r="S336" s="84">
        <v>7.1960677777686702E-4</v>
      </c>
      <c r="T336" s="84">
        <f t="shared" si="5"/>
        <v>3.9233017828635619E-3</v>
      </c>
      <c r="U336" s="84">
        <f>R336/'סכום נכסי הקרן'!$C$42</f>
        <v>4.8850153112401534E-4</v>
      </c>
    </row>
    <row r="337" spans="2:21">
      <c r="B337" s="76" t="s">
        <v>840</v>
      </c>
      <c r="C337" s="73" t="s">
        <v>841</v>
      </c>
      <c r="D337" s="86" t="s">
        <v>28</v>
      </c>
      <c r="E337" s="86" t="s">
        <v>28</v>
      </c>
      <c r="F337" s="73"/>
      <c r="G337" s="86" t="s">
        <v>794</v>
      </c>
      <c r="H337" s="73" t="s">
        <v>804</v>
      </c>
      <c r="I337" s="73" t="s">
        <v>306</v>
      </c>
      <c r="J337" s="73"/>
      <c r="K337" s="83">
        <v>4.8799999999978994</v>
      </c>
      <c r="L337" s="86" t="s">
        <v>135</v>
      </c>
      <c r="M337" s="87">
        <v>6.5000000000000002E-2</v>
      </c>
      <c r="N337" s="87">
        <v>6.2799999999974362E-2</v>
      </c>
      <c r="O337" s="83">
        <v>315725.08800000005</v>
      </c>
      <c r="P337" s="85">
        <v>101.17655000000001</v>
      </c>
      <c r="Q337" s="73"/>
      <c r="R337" s="83">
        <v>1294.7212109440002</v>
      </c>
      <c r="S337" s="84">
        <v>4.2096678400000006E-4</v>
      </c>
      <c r="T337" s="84">
        <f t="shared" si="5"/>
        <v>1.8131365097123673E-3</v>
      </c>
      <c r="U337" s="84">
        <f>R337/'סכום נכסי הקרן'!$C$42</f>
        <v>2.2575881493492201E-4</v>
      </c>
    </row>
    <row r="338" spans="2:21">
      <c r="B338" s="76" t="s">
        <v>842</v>
      </c>
      <c r="C338" s="73" t="s">
        <v>843</v>
      </c>
      <c r="D338" s="86" t="s">
        <v>28</v>
      </c>
      <c r="E338" s="86" t="s">
        <v>28</v>
      </c>
      <c r="F338" s="73"/>
      <c r="G338" s="86" t="s">
        <v>721</v>
      </c>
      <c r="H338" s="73" t="s">
        <v>804</v>
      </c>
      <c r="I338" s="73" t="s">
        <v>660</v>
      </c>
      <c r="J338" s="73"/>
      <c r="K338" s="83">
        <v>2.6700000000001229</v>
      </c>
      <c r="L338" s="86" t="s">
        <v>135</v>
      </c>
      <c r="M338" s="87">
        <v>5.7500000000000002E-2</v>
      </c>
      <c r="N338" s="87">
        <v>5.7399999999996308E-2</v>
      </c>
      <c r="O338" s="83">
        <v>239424.85840000003</v>
      </c>
      <c r="P338" s="85">
        <v>100.5562</v>
      </c>
      <c r="Q338" s="73"/>
      <c r="R338" s="83">
        <v>975.81035156400014</v>
      </c>
      <c r="S338" s="84">
        <v>3.6834593600000007E-4</v>
      </c>
      <c r="T338" s="84">
        <f t="shared" si="5"/>
        <v>1.3665315436409227E-3</v>
      </c>
      <c r="U338" s="84">
        <f>R338/'סכום נכסי הקרן'!$C$42</f>
        <v>1.7015075269346671E-4</v>
      </c>
    </row>
    <row r="339" spans="2:21">
      <c r="B339" s="76" t="s">
        <v>844</v>
      </c>
      <c r="C339" s="73" t="s">
        <v>845</v>
      </c>
      <c r="D339" s="86" t="s">
        <v>28</v>
      </c>
      <c r="E339" s="86" t="s">
        <v>28</v>
      </c>
      <c r="F339" s="73"/>
      <c r="G339" s="86" t="s">
        <v>721</v>
      </c>
      <c r="H339" s="73" t="s">
        <v>804</v>
      </c>
      <c r="I339" s="73" t="s">
        <v>660</v>
      </c>
      <c r="J339" s="73"/>
      <c r="K339" s="83">
        <v>4.770000000001124</v>
      </c>
      <c r="L339" s="86" t="s">
        <v>135</v>
      </c>
      <c r="M339" s="87">
        <v>6.1249999999999999E-2</v>
      </c>
      <c r="N339" s="87">
        <v>6.0900000000013124E-2</v>
      </c>
      <c r="O339" s="83">
        <v>526208.4800000001</v>
      </c>
      <c r="P339" s="85">
        <v>100.17949</v>
      </c>
      <c r="Q339" s="73"/>
      <c r="R339" s="83">
        <v>2136.60380618</v>
      </c>
      <c r="S339" s="84">
        <v>8.0955150769230783E-4</v>
      </c>
      <c r="T339" s="84">
        <f t="shared" si="5"/>
        <v>2.9921147000834315E-3</v>
      </c>
      <c r="U339" s="84">
        <f>R339/'סכום נכסי הקרן'!$C$42</f>
        <v>3.725567629474047E-4</v>
      </c>
    </row>
    <row r="340" spans="2:21">
      <c r="B340" s="76" t="s">
        <v>846</v>
      </c>
      <c r="C340" s="73" t="s">
        <v>847</v>
      </c>
      <c r="D340" s="86" t="s">
        <v>28</v>
      </c>
      <c r="E340" s="86" t="s">
        <v>28</v>
      </c>
      <c r="F340" s="73"/>
      <c r="G340" s="86" t="s">
        <v>721</v>
      </c>
      <c r="H340" s="73" t="s">
        <v>848</v>
      </c>
      <c r="I340" s="73" t="s">
        <v>695</v>
      </c>
      <c r="J340" s="73"/>
      <c r="K340" s="83">
        <v>6.3100000000011436</v>
      </c>
      <c r="L340" s="86" t="s">
        <v>133</v>
      </c>
      <c r="M340" s="87">
        <v>3.7499999999999999E-2</v>
      </c>
      <c r="N340" s="87">
        <v>7.1100000000012209E-2</v>
      </c>
      <c r="O340" s="83">
        <v>841933.56800000009</v>
      </c>
      <c r="P340" s="85">
        <v>81.206999999999994</v>
      </c>
      <c r="Q340" s="73"/>
      <c r="R340" s="83">
        <v>2614.5031875710001</v>
      </c>
      <c r="S340" s="84">
        <v>8.4193356800000012E-4</v>
      </c>
      <c r="T340" s="84">
        <f t="shared" si="5"/>
        <v>3.6613682884580299E-3</v>
      </c>
      <c r="U340" s="84">
        <f>R340/'סכום נכסי הקרן'!$C$42</f>
        <v>4.5588744223881781E-4</v>
      </c>
    </row>
    <row r="341" spans="2:21">
      <c r="B341" s="76" t="s">
        <v>849</v>
      </c>
      <c r="C341" s="73" t="s">
        <v>850</v>
      </c>
      <c r="D341" s="86" t="s">
        <v>28</v>
      </c>
      <c r="E341" s="86" t="s">
        <v>28</v>
      </c>
      <c r="F341" s="73"/>
      <c r="G341" s="86" t="s">
        <v>721</v>
      </c>
      <c r="H341" s="73" t="s">
        <v>848</v>
      </c>
      <c r="I341" s="73" t="s">
        <v>695</v>
      </c>
      <c r="J341" s="73"/>
      <c r="K341" s="83">
        <v>4.7700000000006924</v>
      </c>
      <c r="L341" s="86" t="s">
        <v>133</v>
      </c>
      <c r="M341" s="87">
        <v>5.8749999999999997E-2</v>
      </c>
      <c r="N341" s="87">
        <v>7.1000000000000008E-2</v>
      </c>
      <c r="O341" s="83">
        <v>78931.272000000012</v>
      </c>
      <c r="P341" s="85">
        <v>95.765010000000004</v>
      </c>
      <c r="Q341" s="73"/>
      <c r="R341" s="83">
        <v>289.05059113999999</v>
      </c>
      <c r="S341" s="84">
        <v>1.5786254400000004E-4</v>
      </c>
      <c r="T341" s="84">
        <f t="shared" si="5"/>
        <v>4.0478844056919078E-4</v>
      </c>
      <c r="U341" s="84">
        <f>R341/'סכום נכסי הקרן'!$C$42</f>
        <v>5.040136699732151E-5</v>
      </c>
    </row>
    <row r="342" spans="2:21">
      <c r="B342" s="76" t="s">
        <v>851</v>
      </c>
      <c r="C342" s="73" t="s">
        <v>852</v>
      </c>
      <c r="D342" s="86" t="s">
        <v>28</v>
      </c>
      <c r="E342" s="86" t="s">
        <v>28</v>
      </c>
      <c r="F342" s="73"/>
      <c r="G342" s="86" t="s">
        <v>809</v>
      </c>
      <c r="H342" s="73" t="s">
        <v>853</v>
      </c>
      <c r="I342" s="73" t="s">
        <v>660</v>
      </c>
      <c r="J342" s="73"/>
      <c r="K342" s="83">
        <v>6.4</v>
      </c>
      <c r="L342" s="86" t="s">
        <v>133</v>
      </c>
      <c r="M342" s="87">
        <v>0.04</v>
      </c>
      <c r="N342" s="87">
        <v>6.6799999999996834E-2</v>
      </c>
      <c r="O342" s="83">
        <v>789312.7200000002</v>
      </c>
      <c r="P342" s="85">
        <v>83.989670000000004</v>
      </c>
      <c r="Q342" s="73"/>
      <c r="R342" s="83">
        <v>2535.0868523850004</v>
      </c>
      <c r="S342" s="84">
        <v>1.5786254400000004E-3</v>
      </c>
      <c r="T342" s="84">
        <f t="shared" si="5"/>
        <v>3.5501531051613079E-3</v>
      </c>
      <c r="U342" s="84">
        <f>R342/'סכום נכסי הקרן'!$C$42</f>
        <v>4.4203972153530544E-4</v>
      </c>
    </row>
    <row r="343" spans="2:21">
      <c r="B343" s="76" t="s">
        <v>854</v>
      </c>
      <c r="C343" s="73" t="s">
        <v>855</v>
      </c>
      <c r="D343" s="86" t="s">
        <v>28</v>
      </c>
      <c r="E343" s="86" t="s">
        <v>28</v>
      </c>
      <c r="F343" s="73"/>
      <c r="G343" s="86" t="s">
        <v>729</v>
      </c>
      <c r="H343" s="73" t="s">
        <v>853</v>
      </c>
      <c r="I343" s="73" t="s">
        <v>660</v>
      </c>
      <c r="J343" s="73"/>
      <c r="K343" s="83">
        <v>5.5800000000002257</v>
      </c>
      <c r="L343" s="86" t="s">
        <v>133</v>
      </c>
      <c r="M343" s="87">
        <v>3.7499999999999999E-2</v>
      </c>
      <c r="N343" s="87">
        <v>7.0500000000003754E-2</v>
      </c>
      <c r="O343" s="83">
        <v>499898.0560000001</v>
      </c>
      <c r="P343" s="85">
        <v>83.414580000000001</v>
      </c>
      <c r="Q343" s="73"/>
      <c r="R343" s="83">
        <v>1594.5616546080003</v>
      </c>
      <c r="S343" s="84">
        <v>1.2497451400000003E-3</v>
      </c>
      <c r="T343" s="84">
        <f t="shared" si="5"/>
        <v>2.2330351341422307E-3</v>
      </c>
      <c r="U343" s="84">
        <f>R343/'סכום נכסי הקרן'!$C$42</f>
        <v>2.7804159416103122E-4</v>
      </c>
    </row>
    <row r="344" spans="2:21">
      <c r="B344" s="76" t="s">
        <v>856</v>
      </c>
      <c r="C344" s="73" t="s">
        <v>857</v>
      </c>
      <c r="D344" s="86" t="s">
        <v>28</v>
      </c>
      <c r="E344" s="86" t="s">
        <v>28</v>
      </c>
      <c r="F344" s="73"/>
      <c r="G344" s="86" t="s">
        <v>676</v>
      </c>
      <c r="H344" s="73" t="s">
        <v>848</v>
      </c>
      <c r="I344" s="73" t="s">
        <v>695</v>
      </c>
      <c r="J344" s="73"/>
      <c r="K344" s="83">
        <v>4.1500000000006141</v>
      </c>
      <c r="L344" s="86" t="s">
        <v>133</v>
      </c>
      <c r="M344" s="87">
        <v>5.1249999999999997E-2</v>
      </c>
      <c r="N344" s="87">
        <v>7.100000000001154E-2</v>
      </c>
      <c r="O344" s="83">
        <v>754240.92480799998</v>
      </c>
      <c r="P344" s="85">
        <v>93.291790000000006</v>
      </c>
      <c r="Q344" s="73"/>
      <c r="R344" s="83">
        <v>2690.7379918289998</v>
      </c>
      <c r="S344" s="84">
        <v>1.3713471360145455E-3</v>
      </c>
      <c r="T344" s="84">
        <f t="shared" si="5"/>
        <v>3.768128033909465E-3</v>
      </c>
      <c r="U344" s="84">
        <f>R344/'סכום נכסי הקרן'!$C$42</f>
        <v>4.6918040362741917E-4</v>
      </c>
    </row>
    <row r="345" spans="2:21">
      <c r="B345" s="76" t="s">
        <v>858</v>
      </c>
      <c r="C345" s="73" t="s">
        <v>859</v>
      </c>
      <c r="D345" s="86" t="s">
        <v>28</v>
      </c>
      <c r="E345" s="86" t="s">
        <v>28</v>
      </c>
      <c r="F345" s="73"/>
      <c r="G345" s="86" t="s">
        <v>860</v>
      </c>
      <c r="H345" s="73" t="s">
        <v>848</v>
      </c>
      <c r="I345" s="73" t="s">
        <v>695</v>
      </c>
      <c r="J345" s="73"/>
      <c r="K345" s="83">
        <v>6.3799999999975503</v>
      </c>
      <c r="L345" s="86" t="s">
        <v>133</v>
      </c>
      <c r="M345" s="87">
        <v>0.04</v>
      </c>
      <c r="N345" s="87">
        <v>6.7199999999974891E-2</v>
      </c>
      <c r="O345" s="83">
        <v>302569.87599999999</v>
      </c>
      <c r="P345" s="85">
        <v>85.367559999999997</v>
      </c>
      <c r="Q345" s="73"/>
      <c r="R345" s="83">
        <v>987.72584295900015</v>
      </c>
      <c r="S345" s="84">
        <v>2.7506352363636363E-4</v>
      </c>
      <c r="T345" s="84">
        <f t="shared" si="5"/>
        <v>1.3832180799367836E-3</v>
      </c>
      <c r="U345" s="84">
        <f>R345/'סכום נכסי הקרן'!$C$42</f>
        <v>1.722284410745361E-4</v>
      </c>
    </row>
    <row r="346" spans="2:21">
      <c r="B346" s="76" t="s">
        <v>861</v>
      </c>
      <c r="C346" s="73" t="s">
        <v>862</v>
      </c>
      <c r="D346" s="86" t="s">
        <v>28</v>
      </c>
      <c r="E346" s="86" t="s">
        <v>28</v>
      </c>
      <c r="F346" s="73"/>
      <c r="G346" s="86" t="s">
        <v>709</v>
      </c>
      <c r="H346" s="73" t="s">
        <v>853</v>
      </c>
      <c r="I346" s="73" t="s">
        <v>660</v>
      </c>
      <c r="J346" s="73"/>
      <c r="K346" s="83">
        <v>4.6599999999997541</v>
      </c>
      <c r="L346" s="86" t="s">
        <v>135</v>
      </c>
      <c r="M346" s="87">
        <v>7.8750000000000001E-2</v>
      </c>
      <c r="N346" s="87">
        <v>8.7999999999994166E-2</v>
      </c>
      <c r="O346" s="83">
        <v>784050.63520000014</v>
      </c>
      <c r="P346" s="85">
        <v>97.086560000000006</v>
      </c>
      <c r="Q346" s="73"/>
      <c r="R346" s="83">
        <v>3085.2512886360005</v>
      </c>
      <c r="S346" s="84">
        <v>7.8405063520000013E-4</v>
      </c>
      <c r="T346" s="84">
        <f t="shared" si="5"/>
        <v>4.3206071745626289E-3</v>
      </c>
      <c r="U346" s="84">
        <f>R346/'סכום נכסי הקרן'!$C$42</f>
        <v>5.3797116229451403E-4</v>
      </c>
    </row>
    <row r="347" spans="2:21">
      <c r="B347" s="76" t="s">
        <v>863</v>
      </c>
      <c r="C347" s="73" t="s">
        <v>864</v>
      </c>
      <c r="D347" s="86" t="s">
        <v>28</v>
      </c>
      <c r="E347" s="86" t="s">
        <v>28</v>
      </c>
      <c r="F347" s="73"/>
      <c r="G347" s="86" t="s">
        <v>794</v>
      </c>
      <c r="H347" s="73" t="s">
        <v>853</v>
      </c>
      <c r="I347" s="73" t="s">
        <v>660</v>
      </c>
      <c r="J347" s="73"/>
      <c r="K347" s="83">
        <v>5.7299999999997286</v>
      </c>
      <c r="L347" s="86" t="s">
        <v>135</v>
      </c>
      <c r="M347" s="87">
        <v>6.1349999999999995E-2</v>
      </c>
      <c r="N347" s="87">
        <v>6.4199999999993818E-2</v>
      </c>
      <c r="O347" s="83">
        <v>263104.24000000005</v>
      </c>
      <c r="P347" s="85">
        <v>100.02007999999999</v>
      </c>
      <c r="Q347" s="73"/>
      <c r="R347" s="83">
        <v>1066.601968573</v>
      </c>
      <c r="S347" s="84">
        <v>2.6310424000000002E-4</v>
      </c>
      <c r="T347" s="84">
        <f t="shared" si="5"/>
        <v>1.4936767500246314E-3</v>
      </c>
      <c r="U347" s="84">
        <f>R347/'סכום נכסי הקרן'!$C$42</f>
        <v>1.8598196615372386E-4</v>
      </c>
    </row>
    <row r="348" spans="2:21">
      <c r="B348" s="76" t="s">
        <v>865</v>
      </c>
      <c r="C348" s="73" t="s">
        <v>866</v>
      </c>
      <c r="D348" s="86" t="s">
        <v>28</v>
      </c>
      <c r="E348" s="86" t="s">
        <v>28</v>
      </c>
      <c r="F348" s="73"/>
      <c r="G348" s="86" t="s">
        <v>794</v>
      </c>
      <c r="H348" s="73" t="s">
        <v>853</v>
      </c>
      <c r="I348" s="73" t="s">
        <v>660</v>
      </c>
      <c r="J348" s="73"/>
      <c r="K348" s="83">
        <v>4.0600000000001844</v>
      </c>
      <c r="L348" s="86" t="s">
        <v>135</v>
      </c>
      <c r="M348" s="87">
        <v>7.1249999999999994E-2</v>
      </c>
      <c r="N348" s="87">
        <v>6.4000000000001736E-2</v>
      </c>
      <c r="O348" s="83">
        <v>789312.7200000002</v>
      </c>
      <c r="P348" s="85">
        <v>108.63289</v>
      </c>
      <c r="Q348" s="73"/>
      <c r="R348" s="83">
        <v>3475.3436541060005</v>
      </c>
      <c r="S348" s="84">
        <v>1.0524169600000003E-3</v>
      </c>
      <c r="T348" s="84">
        <f t="shared" si="5"/>
        <v>4.8668952124932196E-3</v>
      </c>
      <c r="U348" s="84">
        <f>R348/'סכום נכסי הקרן'!$C$42</f>
        <v>6.0599104904639396E-4</v>
      </c>
    </row>
    <row r="349" spans="2:21">
      <c r="B349" s="76" t="s">
        <v>867</v>
      </c>
      <c r="C349" s="73" t="s">
        <v>868</v>
      </c>
      <c r="D349" s="86" t="s">
        <v>28</v>
      </c>
      <c r="E349" s="86" t="s">
        <v>28</v>
      </c>
      <c r="F349" s="73"/>
      <c r="G349" s="86" t="s">
        <v>764</v>
      </c>
      <c r="H349" s="73" t="s">
        <v>677</v>
      </c>
      <c r="I349" s="73" t="s">
        <v>660</v>
      </c>
      <c r="J349" s="73"/>
      <c r="K349" s="83">
        <v>4.1000000000007013</v>
      </c>
      <c r="L349" s="86" t="s">
        <v>133</v>
      </c>
      <c r="M349" s="87">
        <v>4.6249999999999999E-2</v>
      </c>
      <c r="N349" s="87">
        <v>7.3200000000017168E-2</v>
      </c>
      <c r="O349" s="83">
        <v>657839.53127200017</v>
      </c>
      <c r="P349" s="85">
        <v>90.838380000000001</v>
      </c>
      <c r="Q349" s="73"/>
      <c r="R349" s="83">
        <v>2285.1105107439998</v>
      </c>
      <c r="S349" s="84">
        <v>1.1960718750400003E-3</v>
      </c>
      <c r="T349" s="84">
        <f t="shared" si="5"/>
        <v>3.2000845129713604E-3</v>
      </c>
      <c r="U349" s="84">
        <f>R349/'סכום נכסי הקרן'!$C$42</f>
        <v>3.984516794351128E-4</v>
      </c>
    </row>
    <row r="350" spans="2:21">
      <c r="B350" s="76" t="s">
        <v>869</v>
      </c>
      <c r="C350" s="73" t="s">
        <v>870</v>
      </c>
      <c r="D350" s="86" t="s">
        <v>28</v>
      </c>
      <c r="E350" s="86" t="s">
        <v>28</v>
      </c>
      <c r="F350" s="73"/>
      <c r="G350" s="86" t="s">
        <v>709</v>
      </c>
      <c r="H350" s="73" t="s">
        <v>677</v>
      </c>
      <c r="I350" s="73" t="s">
        <v>660</v>
      </c>
      <c r="J350" s="73"/>
      <c r="K350" s="83">
        <v>3.670000000000758</v>
      </c>
      <c r="L350" s="86" t="s">
        <v>136</v>
      </c>
      <c r="M350" s="87">
        <v>8.8749999999999996E-2</v>
      </c>
      <c r="N350" s="87">
        <v>0.10890000000001689</v>
      </c>
      <c r="O350" s="83">
        <v>534101.60720000009</v>
      </c>
      <c r="P350" s="85">
        <v>92.862729999999999</v>
      </c>
      <c r="Q350" s="73"/>
      <c r="R350" s="83">
        <v>2320.1510304720005</v>
      </c>
      <c r="S350" s="84">
        <v>4.2728128576000009E-4</v>
      </c>
      <c r="T350" s="84">
        <f t="shared" si="5"/>
        <v>3.2491554983704574E-3</v>
      </c>
      <c r="U350" s="84">
        <f>R350/'סכום נכסי הקרן'!$C$42</f>
        <v>4.0456164823892142E-4</v>
      </c>
    </row>
    <row r="351" spans="2:21">
      <c r="B351" s="76" t="s">
        <v>871</v>
      </c>
      <c r="C351" s="73" t="s">
        <v>872</v>
      </c>
      <c r="D351" s="86" t="s">
        <v>28</v>
      </c>
      <c r="E351" s="86" t="s">
        <v>28</v>
      </c>
      <c r="F351" s="73"/>
      <c r="G351" s="86" t="s">
        <v>809</v>
      </c>
      <c r="H351" s="73" t="s">
        <v>873</v>
      </c>
      <c r="I351" s="73" t="s">
        <v>695</v>
      </c>
      <c r="J351" s="73"/>
      <c r="K351" s="83">
        <v>5.8799999999997832</v>
      </c>
      <c r="L351" s="86" t="s">
        <v>133</v>
      </c>
      <c r="M351" s="87">
        <v>6.3750000000000001E-2</v>
      </c>
      <c r="N351" s="87">
        <v>6.8699999999997652E-2</v>
      </c>
      <c r="O351" s="83">
        <v>736691.87199999997</v>
      </c>
      <c r="P351" s="85">
        <v>98.00779</v>
      </c>
      <c r="Q351" s="73"/>
      <c r="R351" s="83">
        <v>2760.9870243950004</v>
      </c>
      <c r="S351" s="84">
        <v>1.473383744E-3</v>
      </c>
      <c r="T351" s="84">
        <f t="shared" si="5"/>
        <v>3.8665052634170595E-3</v>
      </c>
      <c r="U351" s="84">
        <f>R351/'סכום נכסי הקרן'!$C$42</f>
        <v>4.8142963397011335E-4</v>
      </c>
    </row>
    <row r="352" spans="2:21">
      <c r="B352" s="76" t="s">
        <v>874</v>
      </c>
      <c r="C352" s="73" t="s">
        <v>875</v>
      </c>
      <c r="D352" s="86" t="s">
        <v>28</v>
      </c>
      <c r="E352" s="86" t="s">
        <v>28</v>
      </c>
      <c r="F352" s="73"/>
      <c r="G352" s="86" t="s">
        <v>709</v>
      </c>
      <c r="H352" s="73" t="s">
        <v>677</v>
      </c>
      <c r="I352" s="73" t="s">
        <v>660</v>
      </c>
      <c r="J352" s="73"/>
      <c r="K352" s="83">
        <v>3.7399999999986431</v>
      </c>
      <c r="L352" s="86" t="s">
        <v>136</v>
      </c>
      <c r="M352" s="87">
        <v>8.5000000000000006E-2</v>
      </c>
      <c r="N352" s="87">
        <v>0.10269999999996189</v>
      </c>
      <c r="O352" s="83">
        <v>263104.24000000005</v>
      </c>
      <c r="P352" s="85">
        <v>93.369050000000001</v>
      </c>
      <c r="Q352" s="73"/>
      <c r="R352" s="83">
        <v>1149.163288194</v>
      </c>
      <c r="S352" s="84">
        <v>3.5080565333333338E-4</v>
      </c>
      <c r="T352" s="84">
        <f t="shared" si="5"/>
        <v>1.6092961912058893E-3</v>
      </c>
      <c r="U352" s="84">
        <f>R352/'סכום נכסי הקרן'!$C$42</f>
        <v>2.0037807360878776E-4</v>
      </c>
    </row>
    <row r="353" spans="2:21">
      <c r="B353" s="76" t="s">
        <v>876</v>
      </c>
      <c r="C353" s="73" t="s">
        <v>877</v>
      </c>
      <c r="D353" s="86" t="s">
        <v>28</v>
      </c>
      <c r="E353" s="86" t="s">
        <v>28</v>
      </c>
      <c r="F353" s="73"/>
      <c r="G353" s="86" t="s">
        <v>709</v>
      </c>
      <c r="H353" s="73" t="s">
        <v>677</v>
      </c>
      <c r="I353" s="73" t="s">
        <v>660</v>
      </c>
      <c r="J353" s="73"/>
      <c r="K353" s="83">
        <v>4.0699999999988012</v>
      </c>
      <c r="L353" s="86" t="s">
        <v>136</v>
      </c>
      <c r="M353" s="87">
        <v>8.5000000000000006E-2</v>
      </c>
      <c r="N353" s="87">
        <v>0.10459999999998165</v>
      </c>
      <c r="O353" s="83">
        <v>263104.24000000005</v>
      </c>
      <c r="P353" s="85">
        <v>92.106049999999996</v>
      </c>
      <c r="Q353" s="73"/>
      <c r="R353" s="83">
        <v>1133.618595848</v>
      </c>
      <c r="S353" s="84">
        <v>3.5080565333333338E-4</v>
      </c>
      <c r="T353" s="84">
        <f t="shared" si="5"/>
        <v>1.5875272968782612E-3</v>
      </c>
      <c r="U353" s="84">
        <f>R353/'סכום נכסי הקרן'!$C$42</f>
        <v>1.976675662865186E-4</v>
      </c>
    </row>
    <row r="354" spans="2:21">
      <c r="B354" s="76" t="s">
        <v>878</v>
      </c>
      <c r="C354" s="73" t="s">
        <v>879</v>
      </c>
      <c r="D354" s="86" t="s">
        <v>28</v>
      </c>
      <c r="E354" s="86" t="s">
        <v>28</v>
      </c>
      <c r="F354" s="73"/>
      <c r="G354" s="86" t="s">
        <v>801</v>
      </c>
      <c r="H354" s="73" t="s">
        <v>873</v>
      </c>
      <c r="I354" s="73" t="s">
        <v>695</v>
      </c>
      <c r="J354" s="73"/>
      <c r="K354" s="83">
        <v>5.869999999998603</v>
      </c>
      <c r="L354" s="86" t="s">
        <v>133</v>
      </c>
      <c r="M354" s="87">
        <v>4.1250000000000002E-2</v>
      </c>
      <c r="N354" s="87">
        <v>7.3499999999980831E-2</v>
      </c>
      <c r="O354" s="83">
        <v>434806.06702400005</v>
      </c>
      <c r="P354" s="85">
        <v>83.088040000000007</v>
      </c>
      <c r="Q354" s="73"/>
      <c r="R354" s="83">
        <v>1381.5035400390002</v>
      </c>
      <c r="S354" s="84">
        <v>8.696121340480001E-4</v>
      </c>
      <c r="T354" s="84">
        <f t="shared" si="5"/>
        <v>1.934667081660975E-3</v>
      </c>
      <c r="U354" s="84">
        <f>R354/'סכום נכסי הקרן'!$C$42</f>
        <v>2.4089093419594416E-4</v>
      </c>
    </row>
    <row r="355" spans="2:21">
      <c r="B355" s="76" t="s">
        <v>880</v>
      </c>
      <c r="C355" s="73" t="s">
        <v>881</v>
      </c>
      <c r="D355" s="86" t="s">
        <v>28</v>
      </c>
      <c r="E355" s="86" t="s">
        <v>28</v>
      </c>
      <c r="F355" s="73"/>
      <c r="G355" s="86" t="s">
        <v>716</v>
      </c>
      <c r="H355" s="73" t="s">
        <v>882</v>
      </c>
      <c r="I355" s="73" t="s">
        <v>695</v>
      </c>
      <c r="J355" s="73"/>
      <c r="K355" s="83">
        <v>3.7500000000010441</v>
      </c>
      <c r="L355" s="86" t="s">
        <v>135</v>
      </c>
      <c r="M355" s="87">
        <v>2.6249999999999999E-2</v>
      </c>
      <c r="N355" s="87">
        <v>0.10710000000002658</v>
      </c>
      <c r="O355" s="83">
        <v>474903.15320000006</v>
      </c>
      <c r="P355" s="85">
        <v>74.637299999999996</v>
      </c>
      <c r="Q355" s="73"/>
      <c r="R355" s="83">
        <v>1436.641182158</v>
      </c>
      <c r="S355" s="84">
        <v>1.858429808249198E-3</v>
      </c>
      <c r="T355" s="84">
        <f t="shared" si="5"/>
        <v>2.0118822158075159E-3</v>
      </c>
      <c r="U355" s="84">
        <f>R355/'סכום נכסי הקרן'!$C$42</f>
        <v>2.5050521149199258E-4</v>
      </c>
    </row>
    <row r="356" spans="2:21">
      <c r="B356" s="76" t="s">
        <v>883</v>
      </c>
      <c r="C356" s="73" t="s">
        <v>884</v>
      </c>
      <c r="D356" s="86" t="s">
        <v>28</v>
      </c>
      <c r="E356" s="86" t="s">
        <v>28</v>
      </c>
      <c r="F356" s="73"/>
      <c r="G356" s="86" t="s">
        <v>801</v>
      </c>
      <c r="H356" s="73" t="s">
        <v>882</v>
      </c>
      <c r="I356" s="73" t="s">
        <v>695</v>
      </c>
      <c r="J356" s="73"/>
      <c r="K356" s="83">
        <v>5.4899999999914755</v>
      </c>
      <c r="L356" s="86" t="s">
        <v>133</v>
      </c>
      <c r="M356" s="87">
        <v>4.7500000000000001E-2</v>
      </c>
      <c r="N356" s="87">
        <v>7.9799999999888696E-2</v>
      </c>
      <c r="O356" s="83">
        <v>52620.848000000005</v>
      </c>
      <c r="P356" s="85">
        <v>83.946640000000002</v>
      </c>
      <c r="Q356" s="73"/>
      <c r="R356" s="83">
        <v>168.91920895600001</v>
      </c>
      <c r="S356" s="84">
        <v>1.7252737049180328E-5</v>
      </c>
      <c r="T356" s="84">
        <f t="shared" si="5"/>
        <v>2.365556247638419E-4</v>
      </c>
      <c r="U356" s="84">
        <f>R356/'סכום נכסי הקרן'!$C$42</f>
        <v>2.9454217719848924E-5</v>
      </c>
    </row>
    <row r="357" spans="2:21">
      <c r="B357" s="76" t="s">
        <v>885</v>
      </c>
      <c r="C357" s="73" t="s">
        <v>886</v>
      </c>
      <c r="D357" s="86" t="s">
        <v>28</v>
      </c>
      <c r="E357" s="86" t="s">
        <v>28</v>
      </c>
      <c r="F357" s="73"/>
      <c r="G357" s="86" t="s">
        <v>801</v>
      </c>
      <c r="H357" s="73" t="s">
        <v>882</v>
      </c>
      <c r="I357" s="73" t="s">
        <v>695</v>
      </c>
      <c r="J357" s="73"/>
      <c r="K357" s="83">
        <v>5.7699999999996079</v>
      </c>
      <c r="L357" s="86" t="s">
        <v>133</v>
      </c>
      <c r="M357" s="87">
        <v>7.3749999999999996E-2</v>
      </c>
      <c r="N357" s="87">
        <v>7.9799999999992821E-2</v>
      </c>
      <c r="O357" s="83">
        <v>789312.7200000002</v>
      </c>
      <c r="P357" s="85">
        <v>96.795100000000005</v>
      </c>
      <c r="Q357" s="73"/>
      <c r="R357" s="83">
        <v>2921.597240695</v>
      </c>
      <c r="S357" s="84">
        <v>7.1755701818181832E-4</v>
      </c>
      <c r="T357" s="84">
        <f t="shared" si="5"/>
        <v>4.0914249175826121E-3</v>
      </c>
      <c r="U357" s="84">
        <f>R357/'סכום נכסי הקרן'!$C$42</f>
        <v>5.094350236955912E-4</v>
      </c>
    </row>
    <row r="358" spans="2:21">
      <c r="B358" s="76" t="s">
        <v>887</v>
      </c>
      <c r="C358" s="73" t="s">
        <v>888</v>
      </c>
      <c r="D358" s="86" t="s">
        <v>28</v>
      </c>
      <c r="E358" s="86" t="s">
        <v>28</v>
      </c>
      <c r="F358" s="73"/>
      <c r="G358" s="86" t="s">
        <v>755</v>
      </c>
      <c r="H358" s="73" t="s">
        <v>889</v>
      </c>
      <c r="I358" s="73" t="s">
        <v>660</v>
      </c>
      <c r="J358" s="73"/>
      <c r="K358" s="83">
        <v>2.1700000000002428</v>
      </c>
      <c r="L358" s="86" t="s">
        <v>136</v>
      </c>
      <c r="M358" s="87">
        <v>0.06</v>
      </c>
      <c r="N358" s="87">
        <v>9.5200000000003532E-2</v>
      </c>
      <c r="O358" s="83">
        <v>623557.04880000011</v>
      </c>
      <c r="P358" s="85">
        <v>93.164330000000007</v>
      </c>
      <c r="Q358" s="73"/>
      <c r="R358" s="83">
        <v>2717.5453929020005</v>
      </c>
      <c r="S358" s="84">
        <v>4.988456390400001E-4</v>
      </c>
      <c r="T358" s="84">
        <f t="shared" si="5"/>
        <v>3.8056693031843546E-3</v>
      </c>
      <c r="U358" s="84">
        <f>R358/'סכום נכסי הקרן'!$C$42</f>
        <v>4.7385477448546139E-4</v>
      </c>
    </row>
    <row r="359" spans="2:21">
      <c r="B359" s="76" t="s">
        <v>890</v>
      </c>
      <c r="C359" s="73" t="s">
        <v>891</v>
      </c>
      <c r="D359" s="86" t="s">
        <v>28</v>
      </c>
      <c r="E359" s="86" t="s">
        <v>28</v>
      </c>
      <c r="F359" s="73"/>
      <c r="G359" s="86" t="s">
        <v>755</v>
      </c>
      <c r="H359" s="73" t="s">
        <v>889</v>
      </c>
      <c r="I359" s="73" t="s">
        <v>660</v>
      </c>
      <c r="J359" s="73"/>
      <c r="K359" s="83">
        <v>2.1599999999999238</v>
      </c>
      <c r="L359" s="86" t="s">
        <v>135</v>
      </c>
      <c r="M359" s="87">
        <v>0.05</v>
      </c>
      <c r="N359" s="87">
        <v>7.0100000000015358E-2</v>
      </c>
      <c r="O359" s="83">
        <v>263104.24000000005</v>
      </c>
      <c r="P359" s="85">
        <v>98.800359999999998</v>
      </c>
      <c r="Q359" s="73"/>
      <c r="R359" s="83">
        <v>1053.5949400380002</v>
      </c>
      <c r="S359" s="84">
        <v>2.6310424000000002E-4</v>
      </c>
      <c r="T359" s="84">
        <f t="shared" si="5"/>
        <v>1.4754616175927748E-3</v>
      </c>
      <c r="U359" s="84">
        <f>R359/'סכום נכסי הקרן'!$C$42</f>
        <v>1.8371394789383513E-4</v>
      </c>
    </row>
    <row r="360" spans="2:21">
      <c r="B360" s="76" t="s">
        <v>892</v>
      </c>
      <c r="C360" s="73" t="s">
        <v>893</v>
      </c>
      <c r="D360" s="86" t="s">
        <v>28</v>
      </c>
      <c r="E360" s="86" t="s">
        <v>28</v>
      </c>
      <c r="F360" s="73"/>
      <c r="G360" s="86" t="s">
        <v>809</v>
      </c>
      <c r="H360" s="73" t="s">
        <v>882</v>
      </c>
      <c r="I360" s="73" t="s">
        <v>695</v>
      </c>
      <c r="J360" s="73"/>
      <c r="K360" s="83">
        <v>6.040000000000016</v>
      </c>
      <c r="L360" s="86" t="s">
        <v>133</v>
      </c>
      <c r="M360" s="87">
        <v>5.1249999999999997E-2</v>
      </c>
      <c r="N360" s="87">
        <v>8.7999999999999176E-2</v>
      </c>
      <c r="O360" s="83">
        <v>789312.7200000002</v>
      </c>
      <c r="P360" s="85">
        <v>81.72842</v>
      </c>
      <c r="Q360" s="73"/>
      <c r="R360" s="83">
        <v>2466.8348236240004</v>
      </c>
      <c r="S360" s="84">
        <v>3.9465636000000009E-4</v>
      </c>
      <c r="T360" s="84">
        <f t="shared" si="5"/>
        <v>3.4545724935497318E-3</v>
      </c>
      <c r="U360" s="84">
        <f>R360/'סכום נכסי הקרן'!$C$42</f>
        <v>4.3013870608908981E-4</v>
      </c>
    </row>
    <row r="361" spans="2:21">
      <c r="B361" s="76" t="s">
        <v>894</v>
      </c>
      <c r="C361" s="73" t="s">
        <v>895</v>
      </c>
      <c r="D361" s="86" t="s">
        <v>28</v>
      </c>
      <c r="E361" s="86" t="s">
        <v>28</v>
      </c>
      <c r="F361" s="73"/>
      <c r="G361" s="86" t="s">
        <v>716</v>
      </c>
      <c r="H361" s="73" t="s">
        <v>896</v>
      </c>
      <c r="I361" s="73" t="s">
        <v>695</v>
      </c>
      <c r="J361" s="73"/>
      <c r="K361" s="83">
        <v>2.6600000000002053</v>
      </c>
      <c r="L361" s="86" t="s">
        <v>135</v>
      </c>
      <c r="M361" s="87">
        <v>3.6249999999999998E-2</v>
      </c>
      <c r="N361" s="87">
        <v>0.4646000000000084</v>
      </c>
      <c r="O361" s="83">
        <v>815623.14400000009</v>
      </c>
      <c r="P361" s="85">
        <v>38.2044</v>
      </c>
      <c r="Q361" s="73"/>
      <c r="R361" s="83">
        <v>1262.9617918390004</v>
      </c>
      <c r="S361" s="84">
        <v>2.3303518400000001E-3</v>
      </c>
      <c r="T361" s="84">
        <f t="shared" si="5"/>
        <v>1.7686604002458775E-3</v>
      </c>
      <c r="U361" s="84">
        <f>R361/'סכום נכסי הקרן'!$C$42</f>
        <v>2.2022096728126496E-4</v>
      </c>
    </row>
    <row r="362" spans="2:2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</row>
    <row r="363" spans="2:2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</row>
    <row r="364" spans="2:2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</row>
    <row r="365" spans="2:21">
      <c r="B365" s="121" t="s">
        <v>224</v>
      </c>
      <c r="C365" s="123"/>
      <c r="D365" s="123"/>
      <c r="E365" s="123"/>
      <c r="F365" s="123"/>
      <c r="G365" s="123"/>
      <c r="H365" s="123"/>
      <c r="I365" s="123"/>
      <c r="J365" s="123"/>
      <c r="K365" s="123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</row>
    <row r="366" spans="2:21">
      <c r="B366" s="121" t="s">
        <v>113</v>
      </c>
      <c r="C366" s="123"/>
      <c r="D366" s="123"/>
      <c r="E366" s="123"/>
      <c r="F366" s="123"/>
      <c r="G366" s="123"/>
      <c r="H366" s="123"/>
      <c r="I366" s="123"/>
      <c r="J366" s="123"/>
      <c r="K366" s="123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</row>
    <row r="367" spans="2:21">
      <c r="B367" s="121" t="s">
        <v>207</v>
      </c>
      <c r="C367" s="123"/>
      <c r="D367" s="123"/>
      <c r="E367" s="123"/>
      <c r="F367" s="123"/>
      <c r="G367" s="123"/>
      <c r="H367" s="123"/>
      <c r="I367" s="123"/>
      <c r="J367" s="123"/>
      <c r="K367" s="123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</row>
    <row r="368" spans="2:21">
      <c r="B368" s="121" t="s">
        <v>215</v>
      </c>
      <c r="C368" s="123"/>
      <c r="D368" s="123"/>
      <c r="E368" s="123"/>
      <c r="F368" s="123"/>
      <c r="G368" s="123"/>
      <c r="H368" s="123"/>
      <c r="I368" s="123"/>
      <c r="J368" s="123"/>
      <c r="K368" s="123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</row>
    <row r="369" spans="2:21">
      <c r="B369" s="166" t="s">
        <v>220</v>
      </c>
      <c r="C369" s="166"/>
      <c r="D369" s="166"/>
      <c r="E369" s="166"/>
      <c r="F369" s="166"/>
      <c r="G369" s="166"/>
      <c r="H369" s="166"/>
      <c r="I369" s="166"/>
      <c r="J369" s="166"/>
      <c r="K369" s="166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</row>
    <row r="370" spans="2:2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</row>
    <row r="371" spans="2:2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</row>
    <row r="372" spans="2:2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</row>
    <row r="373" spans="2:2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</row>
    <row r="374" spans="2:2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</row>
    <row r="375" spans="2:2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</row>
    <row r="376" spans="2:2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</row>
    <row r="377" spans="2:2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</row>
    <row r="378" spans="2:2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</row>
    <row r="379" spans="2:2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</row>
    <row r="380" spans="2:2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</row>
    <row r="381" spans="2:2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</row>
    <row r="382" spans="2:2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</row>
    <row r="383" spans="2:2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</row>
    <row r="384" spans="2:2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</row>
    <row r="385" spans="2:2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</row>
    <row r="386" spans="2:2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</row>
    <row r="387" spans="2:2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</row>
    <row r="388" spans="2:2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</row>
    <row r="389" spans="2:2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</row>
    <row r="390" spans="2:2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</row>
    <row r="391" spans="2:2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</row>
    <row r="392" spans="2:2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</row>
    <row r="393" spans="2:2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</row>
    <row r="394" spans="2:2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</row>
    <row r="395" spans="2:2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</row>
    <row r="396" spans="2:2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</row>
    <row r="397" spans="2:2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</row>
    <row r="398" spans="2:2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</row>
    <row r="399" spans="2:2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</row>
    <row r="400" spans="2:2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</row>
    <row r="401" spans="2:2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</row>
    <row r="402" spans="2:2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</row>
    <row r="403" spans="2:2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</row>
    <row r="404" spans="2:2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</row>
    <row r="405" spans="2:2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</row>
    <row r="406" spans="2:2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</row>
    <row r="407" spans="2:2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</row>
    <row r="408" spans="2:2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</row>
    <row r="409" spans="2:2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</row>
    <row r="410" spans="2:2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</row>
    <row r="411" spans="2:2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</row>
    <row r="412" spans="2:2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</row>
    <row r="413" spans="2:2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</row>
    <row r="414" spans="2:2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</row>
    <row r="415" spans="2:2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</row>
    <row r="416" spans="2:2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</row>
    <row r="417" spans="2:2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</row>
    <row r="418" spans="2:2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</row>
    <row r="419" spans="2:2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</row>
    <row r="420" spans="2:2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</row>
    <row r="421" spans="2:2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</row>
    <row r="422" spans="2:2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</row>
    <row r="423" spans="2:2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</row>
    <row r="424" spans="2:2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</row>
    <row r="425" spans="2:2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</row>
    <row r="426" spans="2:2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</row>
    <row r="427" spans="2:2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</row>
    <row r="428" spans="2:2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</row>
    <row r="429" spans="2:2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</row>
    <row r="430" spans="2:2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</row>
    <row r="431" spans="2:2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</row>
    <row r="432" spans="2:2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</row>
    <row r="433" spans="2:2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</row>
    <row r="434" spans="2:2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</row>
    <row r="435" spans="2:2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</row>
    <row r="436" spans="2:2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</row>
    <row r="437" spans="2:2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</row>
    <row r="438" spans="2:2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</row>
    <row r="439" spans="2:2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</row>
    <row r="440" spans="2:2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</row>
    <row r="441" spans="2:2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</row>
    <row r="442" spans="2:2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</row>
    <row r="443" spans="2:2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</row>
    <row r="444" spans="2:2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</row>
    <row r="445" spans="2:2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</row>
    <row r="446" spans="2:2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</row>
    <row r="447" spans="2:2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</row>
    <row r="448" spans="2:2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</row>
    <row r="449" spans="2:2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</row>
    <row r="450" spans="2:2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</row>
    <row r="451" spans="2:2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</row>
    <row r="452" spans="2:2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</row>
    <row r="453" spans="2:2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</row>
    <row r="454" spans="2:2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</row>
    <row r="455" spans="2:2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</row>
    <row r="456" spans="2:2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</row>
    <row r="457" spans="2:2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</row>
    <row r="458" spans="2:2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</row>
    <row r="459" spans="2:2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</row>
    <row r="460" spans="2:2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</row>
    <row r="461" spans="2:2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</row>
    <row r="462" spans="2:2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</row>
    <row r="463" spans="2:2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</row>
    <row r="464" spans="2:2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</row>
    <row r="465" spans="2:2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</row>
    <row r="466" spans="2:2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</row>
    <row r="467" spans="2:2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</row>
    <row r="468" spans="2:2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</row>
    <row r="469" spans="2:2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</row>
    <row r="470" spans="2:2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</row>
    <row r="471" spans="2:2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</row>
    <row r="472" spans="2:2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</row>
    <row r="473" spans="2:2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</row>
    <row r="474" spans="2:2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</row>
    <row r="475" spans="2:2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</row>
    <row r="476" spans="2:2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</row>
    <row r="477" spans="2:2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</row>
    <row r="478" spans="2:2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</row>
    <row r="479" spans="2:2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</row>
    <row r="480" spans="2:2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</row>
    <row r="481" spans="2:2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</row>
    <row r="482" spans="2:2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</row>
    <row r="483" spans="2:2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</row>
    <row r="484" spans="2:2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</row>
    <row r="485" spans="2:2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</row>
    <row r="486" spans="2:2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</row>
    <row r="487" spans="2:2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</row>
    <row r="488" spans="2:2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</row>
    <row r="489" spans="2:2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</row>
    <row r="490" spans="2:2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</row>
    <row r="491" spans="2:2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</row>
    <row r="492" spans="2:2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</row>
    <row r="493" spans="2:2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</row>
    <row r="494" spans="2:2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</row>
    <row r="495" spans="2:2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</row>
    <row r="496" spans="2:2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</row>
    <row r="497" spans="2:2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</row>
    <row r="498" spans="2:2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</row>
    <row r="499" spans="2:2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</row>
    <row r="500" spans="2:2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</row>
    <row r="501" spans="2:2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</row>
    <row r="502" spans="2:2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</row>
    <row r="503" spans="2:2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</row>
    <row r="504" spans="2:2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</row>
    <row r="505" spans="2:2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</row>
    <row r="506" spans="2:2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</row>
    <row r="507" spans="2:2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</row>
    <row r="508" spans="2:2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</row>
    <row r="509" spans="2:2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</row>
    <row r="510" spans="2:2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</row>
    <row r="511" spans="2:2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</row>
    <row r="512" spans="2:2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</row>
    <row r="513" spans="2:2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</row>
    <row r="514" spans="2:2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</row>
    <row r="515" spans="2:2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</row>
    <row r="516" spans="2:2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</row>
    <row r="517" spans="2:2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</row>
    <row r="518" spans="2:2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</row>
    <row r="519" spans="2:2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</row>
    <row r="520" spans="2:2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</row>
    <row r="521" spans="2:2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</row>
    <row r="522" spans="2:2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</row>
    <row r="523" spans="2:2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</row>
    <row r="524" spans="2:2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</row>
    <row r="525" spans="2:2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</row>
    <row r="526" spans="2:2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</row>
    <row r="527" spans="2:2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</row>
    <row r="528" spans="2:2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</row>
    <row r="529" spans="2:2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</row>
    <row r="530" spans="2:2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</row>
    <row r="531" spans="2:2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</row>
    <row r="532" spans="2:2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</row>
    <row r="533" spans="2:2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</row>
    <row r="534" spans="2:2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</row>
    <row r="535" spans="2:2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</row>
    <row r="536" spans="2:2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</row>
    <row r="537" spans="2:2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</row>
    <row r="538" spans="2:2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</row>
    <row r="539" spans="2:2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</row>
    <row r="540" spans="2:2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</row>
    <row r="541" spans="2:2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</row>
    <row r="542" spans="2:2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</row>
    <row r="543" spans="2:2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</row>
    <row r="544" spans="2:2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</row>
    <row r="545" spans="2:2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</row>
    <row r="546" spans="2:2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</row>
    <row r="547" spans="2:2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</row>
    <row r="548" spans="2:2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</row>
    <row r="549" spans="2:2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</row>
    <row r="550" spans="2:2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</row>
    <row r="551" spans="2:2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</row>
    <row r="552" spans="2:2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</row>
    <row r="553" spans="2:2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</row>
    <row r="554" spans="2:2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</row>
    <row r="555" spans="2:2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</row>
    <row r="556" spans="2:2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</row>
    <row r="557" spans="2:2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</row>
    <row r="558" spans="2:2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</row>
    <row r="559" spans="2:2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</row>
    <row r="560" spans="2:2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</row>
    <row r="561" spans="2:2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</row>
    <row r="562" spans="2:2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</row>
    <row r="563" spans="2:2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</row>
    <row r="564" spans="2:2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</row>
    <row r="565" spans="2:21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</row>
    <row r="566" spans="2:21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</row>
    <row r="567" spans="2:21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</row>
    <row r="568" spans="2:21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</row>
    <row r="569" spans="2:21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</row>
    <row r="570" spans="2:21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</row>
    <row r="571" spans="2:21">
      <c r="B571" s="119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</row>
    <row r="572" spans="2:21">
      <c r="B572" s="119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</row>
    <row r="573" spans="2:21">
      <c r="B573" s="119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</row>
    <row r="574" spans="2:21">
      <c r="B574" s="119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</row>
    <row r="575" spans="2:21">
      <c r="B575" s="119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</row>
    <row r="576" spans="2:21">
      <c r="B576" s="119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</row>
    <row r="577" spans="2:21">
      <c r="B577" s="119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</row>
    <row r="578" spans="2:21">
      <c r="B578" s="119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</row>
    <row r="579" spans="2:21">
      <c r="B579" s="119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</row>
    <row r="580" spans="2:21">
      <c r="B580" s="119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</row>
    <row r="581" spans="2:21">
      <c r="B581" s="119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</row>
    <row r="582" spans="2:21">
      <c r="B582" s="119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</row>
    <row r="583" spans="2:21">
      <c r="B583" s="119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</row>
    <row r="584" spans="2:21">
      <c r="B584" s="119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</row>
    <row r="585" spans="2:21">
      <c r="B585" s="119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</row>
    <row r="586" spans="2:21">
      <c r="B586" s="119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</row>
    <row r="587" spans="2:21">
      <c r="B587" s="119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</row>
    <row r="588" spans="2:21">
      <c r="B588" s="119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</row>
    <row r="589" spans="2:21">
      <c r="B589" s="119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</row>
    <row r="590" spans="2:21">
      <c r="B590" s="119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</row>
    <row r="591" spans="2:21">
      <c r="B591" s="119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</row>
    <row r="592" spans="2:21">
      <c r="B592" s="119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</row>
    <row r="593" spans="2:21">
      <c r="B593" s="119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</row>
    <row r="594" spans="2:21">
      <c r="B594" s="119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</row>
    <row r="595" spans="2:21">
      <c r="B595" s="119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</row>
    <row r="596" spans="2:21">
      <c r="B596" s="119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</row>
    <row r="597" spans="2:21">
      <c r="B597" s="119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</row>
    <row r="598" spans="2:21">
      <c r="B598" s="119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</row>
    <row r="599" spans="2:21">
      <c r="B599" s="119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</row>
    <row r="600" spans="2:21">
      <c r="B600" s="119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</row>
    <row r="601" spans="2:21">
      <c r="B601" s="119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</row>
    <row r="602" spans="2:21">
      <c r="B602" s="119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</row>
    <row r="603" spans="2:21">
      <c r="B603" s="119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</row>
    <row r="604" spans="2:21">
      <c r="B604" s="119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</row>
    <row r="605" spans="2:21">
      <c r="B605" s="119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</row>
    <row r="606" spans="2:21">
      <c r="B606" s="119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</row>
    <row r="607" spans="2:21">
      <c r="B607" s="119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</row>
    <row r="608" spans="2:21">
      <c r="B608" s="119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</row>
    <row r="609" spans="2:21">
      <c r="B609" s="119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</row>
    <row r="610" spans="2:21">
      <c r="B610" s="119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</row>
    <row r="611" spans="2:21">
      <c r="B611" s="119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</row>
    <row r="612" spans="2:21">
      <c r="B612" s="119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</row>
    <row r="613" spans="2:21">
      <c r="B613" s="119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</row>
    <row r="614" spans="2:21">
      <c r="B614" s="119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</row>
    <row r="615" spans="2:21">
      <c r="B615" s="119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</row>
    <row r="616" spans="2:21">
      <c r="B616" s="119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</row>
    <row r="617" spans="2:21">
      <c r="B617" s="119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</row>
    <row r="618" spans="2:21">
      <c r="B618" s="119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</row>
    <row r="619" spans="2:21">
      <c r="B619" s="119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</row>
    <row r="620" spans="2:21">
      <c r="B620" s="119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</row>
    <row r="621" spans="2:21">
      <c r="B621" s="119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</row>
    <row r="622" spans="2:21">
      <c r="B622" s="119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</row>
    <row r="623" spans="2:21">
      <c r="B623" s="119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</row>
    <row r="624" spans="2:21">
      <c r="B624" s="119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</row>
    <row r="625" spans="2:21">
      <c r="B625" s="119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</row>
    <row r="626" spans="2:21">
      <c r="B626" s="119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</row>
    <row r="627" spans="2:21">
      <c r="B627" s="119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</row>
    <row r="628" spans="2:21">
      <c r="B628" s="119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</row>
    <row r="629" spans="2:21">
      <c r="B629" s="119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</row>
    <row r="630" spans="2:21">
      <c r="B630" s="119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</row>
    <row r="631" spans="2:21">
      <c r="B631" s="119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</row>
    <row r="632" spans="2:21">
      <c r="B632" s="119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</row>
    <row r="633" spans="2:21">
      <c r="B633" s="119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</row>
    <row r="634" spans="2:21">
      <c r="B634" s="119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</row>
    <row r="635" spans="2:21">
      <c r="B635" s="119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</row>
    <row r="636" spans="2:21">
      <c r="B636" s="119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</row>
    <row r="637" spans="2:21">
      <c r="B637" s="119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</row>
    <row r="638" spans="2:21">
      <c r="B638" s="119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</row>
    <row r="639" spans="2:21">
      <c r="B639" s="119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</row>
    <row r="640" spans="2:21">
      <c r="B640" s="119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</row>
    <row r="641" spans="2:21">
      <c r="B641" s="119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</row>
    <row r="642" spans="2:21">
      <c r="B642" s="119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</row>
    <row r="643" spans="2:21">
      <c r="B643" s="119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</row>
    <row r="644" spans="2:21">
      <c r="B644" s="119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</row>
    <row r="645" spans="2:21">
      <c r="B645" s="119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</row>
    <row r="646" spans="2:21">
      <c r="B646" s="119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</row>
    <row r="647" spans="2:21">
      <c r="B647" s="119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</row>
    <row r="648" spans="2:21">
      <c r="B648" s="119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</row>
    <row r="649" spans="2:21">
      <c r="B649" s="119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</row>
    <row r="650" spans="2:21">
      <c r="B650" s="119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</row>
    <row r="651" spans="2:21">
      <c r="B651" s="119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</row>
    <row r="652" spans="2:21">
      <c r="B652" s="119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</row>
    <row r="653" spans="2:21">
      <c r="B653" s="119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</row>
    <row r="654" spans="2:21">
      <c r="B654" s="119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</row>
    <row r="655" spans="2:21">
      <c r="B655" s="119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</row>
    <row r="656" spans="2:21">
      <c r="B656" s="119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</row>
    <row r="657" spans="2:21">
      <c r="B657" s="119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</row>
    <row r="658" spans="2:21">
      <c r="B658" s="119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</row>
    <row r="659" spans="2:21">
      <c r="B659" s="119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</row>
    <row r="660" spans="2:21">
      <c r="B660" s="119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</row>
    <row r="661" spans="2:21">
      <c r="B661" s="119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</row>
    <row r="662" spans="2:21">
      <c r="B662" s="119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</row>
    <row r="663" spans="2:21">
      <c r="B663" s="119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</row>
    <row r="664" spans="2:21">
      <c r="B664" s="119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</row>
    <row r="665" spans="2:21">
      <c r="B665" s="119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</row>
    <row r="666" spans="2:21">
      <c r="B666" s="119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</row>
    <row r="667" spans="2:21">
      <c r="B667" s="119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</row>
    <row r="668" spans="2:21">
      <c r="B668" s="119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</row>
    <row r="669" spans="2:21">
      <c r="B669" s="119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</row>
    <row r="670" spans="2:21">
      <c r="B670" s="119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</row>
    <row r="671" spans="2:21">
      <c r="B671" s="119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</row>
    <row r="672" spans="2:21">
      <c r="B672" s="119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</row>
    <row r="673" spans="2:21">
      <c r="B673" s="119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</row>
    <row r="674" spans="2:21">
      <c r="B674" s="119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</row>
    <row r="675" spans="2:21">
      <c r="B675" s="119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</row>
    <row r="676" spans="2:21">
      <c r="B676" s="119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</row>
    <row r="677" spans="2:21">
      <c r="B677" s="119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</row>
    <row r="678" spans="2:21">
      <c r="B678" s="119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</row>
    <row r="679" spans="2:21">
      <c r="B679" s="119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</row>
    <row r="680" spans="2:21">
      <c r="B680" s="119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</row>
    <row r="681" spans="2:21">
      <c r="B681" s="119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</row>
    <row r="682" spans="2:21">
      <c r="B682" s="119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</row>
    <row r="683" spans="2:21">
      <c r="B683" s="119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</row>
    <row r="684" spans="2:21">
      <c r="B684" s="119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</row>
    <row r="685" spans="2:21">
      <c r="B685" s="119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</row>
    <row r="686" spans="2:21">
      <c r="B686" s="119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</row>
    <row r="687" spans="2:21">
      <c r="B687" s="119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</row>
    <row r="688" spans="2:21">
      <c r="B688" s="119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</row>
    <row r="689" spans="2:21">
      <c r="B689" s="119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</row>
    <row r="690" spans="2:21">
      <c r="B690" s="119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</row>
    <row r="691" spans="2:21">
      <c r="B691" s="119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</row>
    <row r="692" spans="2:21">
      <c r="B692" s="119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</row>
    <row r="693" spans="2:21">
      <c r="B693" s="119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</row>
    <row r="694" spans="2:21">
      <c r="B694" s="119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</row>
    <row r="695" spans="2:21">
      <c r="B695" s="119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</row>
    <row r="696" spans="2:21">
      <c r="B696" s="119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</row>
    <row r="697" spans="2:21">
      <c r="B697" s="119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</row>
    <row r="698" spans="2:21">
      <c r="B698" s="119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</row>
    <row r="699" spans="2:21">
      <c r="B699" s="119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</row>
    <row r="700" spans="2:21">
      <c r="B700" s="119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</row>
    <row r="701" spans="2:21">
      <c r="B701" s="119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</row>
    <row r="702" spans="2:21">
      <c r="B702" s="119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</row>
    <row r="703" spans="2:21">
      <c r="B703" s="119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</row>
    <row r="704" spans="2:21">
      <c r="B704" s="119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</row>
    <row r="705" spans="2:21">
      <c r="B705" s="119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</row>
    <row r="706" spans="2:21">
      <c r="B706" s="119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</row>
    <row r="707" spans="2:21">
      <c r="B707" s="119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</row>
    <row r="708" spans="2:21">
      <c r="B708" s="119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</row>
    <row r="709" spans="2:21">
      <c r="B709" s="119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</row>
    <row r="710" spans="2:21">
      <c r="B710" s="119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</row>
    <row r="711" spans="2:21">
      <c r="B711" s="119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</row>
    <row r="712" spans="2:21">
      <c r="B712" s="119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</row>
    <row r="713" spans="2:21">
      <c r="B713" s="119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</row>
    <row r="714" spans="2:21">
      <c r="B714" s="119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</row>
    <row r="715" spans="2:21">
      <c r="B715" s="119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</row>
    <row r="716" spans="2:21">
      <c r="B716" s="119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</row>
    <row r="717" spans="2:21">
      <c r="B717" s="119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</row>
    <row r="718" spans="2:21">
      <c r="B718" s="119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</row>
    <row r="719" spans="2:21">
      <c r="B719" s="119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</row>
    <row r="720" spans="2:21">
      <c r="B720" s="119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</row>
    <row r="721" spans="2:21">
      <c r="B721" s="119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</row>
    <row r="722" spans="2:21">
      <c r="B722" s="119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</row>
    <row r="723" spans="2:21">
      <c r="B723" s="119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</row>
    <row r="724" spans="2:21">
      <c r="B724" s="119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</row>
    <row r="725" spans="2:21">
      <c r="B725" s="119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</row>
    <row r="726" spans="2:21">
      <c r="B726" s="119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</row>
    <row r="727" spans="2:21">
      <c r="B727" s="119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</row>
    <row r="728" spans="2:21">
      <c r="B728" s="119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</row>
    <row r="729" spans="2:21">
      <c r="B729" s="119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</row>
    <row r="730" spans="2:21">
      <c r="B730" s="119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</row>
    <row r="731" spans="2:21">
      <c r="B731" s="119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</row>
    <row r="732" spans="2:21">
      <c r="B732" s="119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</row>
    <row r="733" spans="2:21">
      <c r="B733" s="119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2" operator="equal">
      <formula>"NR3"</formula>
    </cfRule>
  </conditionalFormatting>
  <conditionalFormatting sqref="B12:B361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58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4.4257812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8802</v>
      </c>
    </row>
    <row r="6" spans="2:15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243.76181570800003</v>
      </c>
      <c r="L11" s="77">
        <f>L12+L188</f>
        <v>859043.59548551112</v>
      </c>
      <c r="M11" s="69"/>
      <c r="N11" s="78">
        <f>IFERROR(L11/$L$11,0)</f>
        <v>1</v>
      </c>
      <c r="O11" s="78">
        <f>L11/'סכום נכסי הקרן'!$C$42</f>
        <v>0.14979028879340089</v>
      </c>
    </row>
    <row r="12" spans="2:15">
      <c r="B12" s="70" t="s">
        <v>201</v>
      </c>
      <c r="C12" s="71"/>
      <c r="D12" s="71"/>
      <c r="E12" s="71"/>
      <c r="F12" s="71"/>
      <c r="G12" s="71"/>
      <c r="H12" s="71"/>
      <c r="I12" s="80"/>
      <c r="J12" s="82"/>
      <c r="K12" s="80">
        <v>215.46082809000006</v>
      </c>
      <c r="L12" s="80">
        <f>L13+L49+L118</f>
        <v>616094.02086043905</v>
      </c>
      <c r="M12" s="71"/>
      <c r="N12" s="81">
        <f t="shared" ref="N12:N75" si="0">IFERROR(L12/$L$11,0)</f>
        <v>0.71718597763625402</v>
      </c>
      <c r="O12" s="81">
        <f>L12/'סכום נכסי הקרן'!$C$42</f>
        <v>0.10742749470871206</v>
      </c>
    </row>
    <row r="13" spans="2:15">
      <c r="B13" s="92" t="s">
        <v>897</v>
      </c>
      <c r="C13" s="71"/>
      <c r="D13" s="71"/>
      <c r="E13" s="71"/>
      <c r="F13" s="71"/>
      <c r="G13" s="71"/>
      <c r="H13" s="71"/>
      <c r="I13" s="80"/>
      <c r="J13" s="82"/>
      <c r="K13" s="80">
        <v>170.04188567400004</v>
      </c>
      <c r="L13" s="80">
        <v>377882.19786636397</v>
      </c>
      <c r="M13" s="71"/>
      <c r="N13" s="81">
        <f t="shared" si="0"/>
        <v>0.43988710218227506</v>
      </c>
      <c r="O13" s="81">
        <f>L13/'סכום נכסי הקרן'!$C$42</f>
        <v>6.5890816072375236E-2</v>
      </c>
    </row>
    <row r="14" spans="2:15">
      <c r="B14" s="76" t="s">
        <v>898</v>
      </c>
      <c r="C14" s="73" t="s">
        <v>899</v>
      </c>
      <c r="D14" s="86" t="s">
        <v>121</v>
      </c>
      <c r="E14" s="86" t="s">
        <v>28</v>
      </c>
      <c r="F14" s="73" t="s">
        <v>510</v>
      </c>
      <c r="G14" s="86" t="s">
        <v>328</v>
      </c>
      <c r="H14" s="86" t="s">
        <v>134</v>
      </c>
      <c r="I14" s="83">
        <v>331791.08283000009</v>
      </c>
      <c r="J14" s="85">
        <v>2464</v>
      </c>
      <c r="K14" s="73"/>
      <c r="L14" s="83">
        <v>8175.3322809890005</v>
      </c>
      <c r="M14" s="84">
        <v>1.478321122754384E-3</v>
      </c>
      <c r="N14" s="84">
        <f t="shared" si="0"/>
        <v>9.5167839256964561E-3</v>
      </c>
      <c r="O14" s="84">
        <f>L14/'סכום נכסי הקרן'!$C$42</f>
        <v>1.4255218126144676E-3</v>
      </c>
    </row>
    <row r="15" spans="2:15">
      <c r="B15" s="76" t="s">
        <v>900</v>
      </c>
      <c r="C15" s="73" t="s">
        <v>901</v>
      </c>
      <c r="D15" s="86" t="s">
        <v>121</v>
      </c>
      <c r="E15" s="86" t="s">
        <v>28</v>
      </c>
      <c r="F15" s="73" t="s">
        <v>902</v>
      </c>
      <c r="G15" s="86" t="s">
        <v>536</v>
      </c>
      <c r="H15" s="86" t="s">
        <v>134</v>
      </c>
      <c r="I15" s="83">
        <v>40005.414973000006</v>
      </c>
      <c r="J15" s="85">
        <v>26940</v>
      </c>
      <c r="K15" s="73"/>
      <c r="L15" s="83">
        <v>10777.458806027003</v>
      </c>
      <c r="M15" s="84">
        <v>7.1316089297264029E-4</v>
      </c>
      <c r="N15" s="84">
        <f t="shared" si="0"/>
        <v>1.2545881096914341E-2</v>
      </c>
      <c r="O15" s="84">
        <f>L15/'סכום נכסי הקרן'!$C$42</f>
        <v>1.8792511526744685E-3</v>
      </c>
    </row>
    <row r="16" spans="2:15">
      <c r="B16" s="76" t="s">
        <v>903</v>
      </c>
      <c r="C16" s="73" t="s">
        <v>904</v>
      </c>
      <c r="D16" s="86" t="s">
        <v>121</v>
      </c>
      <c r="E16" s="86" t="s">
        <v>28</v>
      </c>
      <c r="F16" s="73" t="s">
        <v>545</v>
      </c>
      <c r="G16" s="86" t="s">
        <v>408</v>
      </c>
      <c r="H16" s="86" t="s">
        <v>134</v>
      </c>
      <c r="I16" s="83">
        <v>1279271.2032620003</v>
      </c>
      <c r="J16" s="85">
        <v>2107</v>
      </c>
      <c r="K16" s="73"/>
      <c r="L16" s="83">
        <v>26954.244252724002</v>
      </c>
      <c r="M16" s="84">
        <v>9.921366674260192E-4</v>
      </c>
      <c r="N16" s="84">
        <f t="shared" si="0"/>
        <v>3.1377038830596365E-2</v>
      </c>
      <c r="O16" s="84">
        <f>L16/'סכום נכסי הקרן'!$C$42</f>
        <v>4.6999757079167846E-3</v>
      </c>
    </row>
    <row r="17" spans="2:15">
      <c r="B17" s="76" t="s">
        <v>905</v>
      </c>
      <c r="C17" s="73" t="s">
        <v>906</v>
      </c>
      <c r="D17" s="86" t="s">
        <v>121</v>
      </c>
      <c r="E17" s="86" t="s">
        <v>28</v>
      </c>
      <c r="F17" s="73" t="s">
        <v>653</v>
      </c>
      <c r="G17" s="86" t="s">
        <v>543</v>
      </c>
      <c r="H17" s="86" t="s">
        <v>134</v>
      </c>
      <c r="I17" s="83">
        <v>31187.075096000004</v>
      </c>
      <c r="J17" s="85">
        <v>75810</v>
      </c>
      <c r="K17" s="73"/>
      <c r="L17" s="83">
        <v>23642.921630298002</v>
      </c>
      <c r="M17" s="84">
        <v>7.0236871563990777E-4</v>
      </c>
      <c r="N17" s="84">
        <f t="shared" si="0"/>
        <v>2.7522376925394085E-2</v>
      </c>
      <c r="O17" s="84">
        <f>L17/'סכום נכסי הקרן'!$C$42</f>
        <v>4.1225847879356138E-3</v>
      </c>
    </row>
    <row r="18" spans="2:15">
      <c r="B18" s="76" t="s">
        <v>907</v>
      </c>
      <c r="C18" s="73" t="s">
        <v>908</v>
      </c>
      <c r="D18" s="86" t="s">
        <v>121</v>
      </c>
      <c r="E18" s="86" t="s">
        <v>28</v>
      </c>
      <c r="F18" s="73" t="s">
        <v>909</v>
      </c>
      <c r="G18" s="86" t="s">
        <v>321</v>
      </c>
      <c r="H18" s="86" t="s">
        <v>134</v>
      </c>
      <c r="I18" s="83">
        <v>64870.375506000004</v>
      </c>
      <c r="J18" s="85">
        <v>2610</v>
      </c>
      <c r="K18" s="73"/>
      <c r="L18" s="83">
        <v>1693.1168007180001</v>
      </c>
      <c r="M18" s="84">
        <v>3.6094749792247736E-4</v>
      </c>
      <c r="N18" s="84">
        <f t="shared" si="0"/>
        <v>1.970932336398004E-3</v>
      </c>
      <c r="O18" s="84">
        <f>L18/'סכום נכסי הקרן'!$C$42</f>
        <v>2.9522652386130936E-4</v>
      </c>
    </row>
    <row r="19" spans="2:15">
      <c r="B19" s="76" t="s">
        <v>910</v>
      </c>
      <c r="C19" s="73" t="s">
        <v>911</v>
      </c>
      <c r="D19" s="86" t="s">
        <v>121</v>
      </c>
      <c r="E19" s="86" t="s">
        <v>28</v>
      </c>
      <c r="F19" s="73" t="s">
        <v>591</v>
      </c>
      <c r="G19" s="86" t="s">
        <v>461</v>
      </c>
      <c r="H19" s="86" t="s">
        <v>134</v>
      </c>
      <c r="I19" s="83">
        <v>7821.1407310000013</v>
      </c>
      <c r="J19" s="85">
        <v>146100</v>
      </c>
      <c r="K19" s="83">
        <v>92.933116784000006</v>
      </c>
      <c r="L19" s="83">
        <v>11519.619724789001</v>
      </c>
      <c r="M19" s="84">
        <v>2.0357025587807976E-3</v>
      </c>
      <c r="N19" s="84">
        <f t="shared" si="0"/>
        <v>1.3409819694049852E-2</v>
      </c>
      <c r="O19" s="84">
        <f>L19/'סכום נכסי הקרן'!$C$42</f>
        <v>2.0086607646391621E-3</v>
      </c>
    </row>
    <row r="20" spans="2:15">
      <c r="B20" s="76" t="s">
        <v>912</v>
      </c>
      <c r="C20" s="73" t="s">
        <v>913</v>
      </c>
      <c r="D20" s="86" t="s">
        <v>121</v>
      </c>
      <c r="E20" s="86" t="s">
        <v>28</v>
      </c>
      <c r="F20" s="73" t="s">
        <v>347</v>
      </c>
      <c r="G20" s="86" t="s">
        <v>321</v>
      </c>
      <c r="H20" s="86" t="s">
        <v>134</v>
      </c>
      <c r="I20" s="83">
        <v>348947.50863300008</v>
      </c>
      <c r="J20" s="85">
        <v>1845</v>
      </c>
      <c r="K20" s="73"/>
      <c r="L20" s="83">
        <v>6438.0815342840015</v>
      </c>
      <c r="M20" s="84">
        <v>7.4222979220880296E-4</v>
      </c>
      <c r="N20" s="84">
        <f t="shared" si="0"/>
        <v>7.4944759126518486E-3</v>
      </c>
      <c r="O20" s="84">
        <f>L20/'סכום נכסי הקרן'!$C$42</f>
        <v>1.1225997113113073E-3</v>
      </c>
    </row>
    <row r="21" spans="2:15">
      <c r="B21" s="76" t="s">
        <v>914</v>
      </c>
      <c r="C21" s="73" t="s">
        <v>915</v>
      </c>
      <c r="D21" s="86" t="s">
        <v>121</v>
      </c>
      <c r="E21" s="86" t="s">
        <v>28</v>
      </c>
      <c r="F21" s="73" t="s">
        <v>622</v>
      </c>
      <c r="G21" s="86" t="s">
        <v>536</v>
      </c>
      <c r="H21" s="86" t="s">
        <v>134</v>
      </c>
      <c r="I21" s="83">
        <v>125456.93656700003</v>
      </c>
      <c r="J21" s="85">
        <v>6008</v>
      </c>
      <c r="K21" s="73"/>
      <c r="L21" s="83">
        <v>7537.452748896002</v>
      </c>
      <c r="M21" s="84">
        <v>1.0644817872187931E-3</v>
      </c>
      <c r="N21" s="84">
        <f t="shared" si="0"/>
        <v>8.7742377552282574E-3</v>
      </c>
      <c r="O21" s="84">
        <f>L21/'סכום נכסי הקרן'!$C$42</f>
        <v>1.3142956072976022E-3</v>
      </c>
    </row>
    <row r="22" spans="2:15">
      <c r="B22" s="76" t="s">
        <v>916</v>
      </c>
      <c r="C22" s="73" t="s">
        <v>917</v>
      </c>
      <c r="D22" s="86" t="s">
        <v>121</v>
      </c>
      <c r="E22" s="86" t="s">
        <v>28</v>
      </c>
      <c r="F22" s="73" t="s">
        <v>918</v>
      </c>
      <c r="G22" s="86" t="s">
        <v>128</v>
      </c>
      <c r="H22" s="86" t="s">
        <v>134</v>
      </c>
      <c r="I22" s="83">
        <v>65352.901490000004</v>
      </c>
      <c r="J22" s="85">
        <v>5439</v>
      </c>
      <c r="K22" s="73"/>
      <c r="L22" s="83">
        <v>3554.5443120510004</v>
      </c>
      <c r="M22" s="84">
        <v>3.690390236556556E-4</v>
      </c>
      <c r="N22" s="84">
        <f t="shared" si="0"/>
        <v>4.1377926926305245E-3</v>
      </c>
      <c r="O22" s="84">
        <f>L22/'סכום נכסי הקרן'!$C$42</f>
        <v>6.1980116239635028E-4</v>
      </c>
    </row>
    <row r="23" spans="2:15">
      <c r="B23" s="76" t="s">
        <v>919</v>
      </c>
      <c r="C23" s="73" t="s">
        <v>920</v>
      </c>
      <c r="D23" s="86" t="s">
        <v>121</v>
      </c>
      <c r="E23" s="86" t="s">
        <v>28</v>
      </c>
      <c r="F23" s="73" t="s">
        <v>625</v>
      </c>
      <c r="G23" s="86" t="s">
        <v>536</v>
      </c>
      <c r="H23" s="86" t="s">
        <v>134</v>
      </c>
      <c r="I23" s="83">
        <v>689972.28623700002</v>
      </c>
      <c r="J23" s="85">
        <v>1124</v>
      </c>
      <c r="K23" s="73"/>
      <c r="L23" s="83">
        <v>7755.288497253001</v>
      </c>
      <c r="M23" s="84">
        <v>1.2593271269684895E-3</v>
      </c>
      <c r="N23" s="84">
        <f t="shared" si="0"/>
        <v>9.0278171422369952E-3</v>
      </c>
      <c r="O23" s="84">
        <f>L23/'סכום נכסי הקרן'!$C$42</f>
        <v>1.3522793369096949E-3</v>
      </c>
    </row>
    <row r="24" spans="2:15">
      <c r="B24" s="76" t="s">
        <v>921</v>
      </c>
      <c r="C24" s="73" t="s">
        <v>922</v>
      </c>
      <c r="D24" s="86" t="s">
        <v>121</v>
      </c>
      <c r="E24" s="86" t="s">
        <v>28</v>
      </c>
      <c r="F24" s="73" t="s">
        <v>352</v>
      </c>
      <c r="G24" s="86" t="s">
        <v>321</v>
      </c>
      <c r="H24" s="86" t="s">
        <v>134</v>
      </c>
      <c r="I24" s="83">
        <v>90901.661428000021</v>
      </c>
      <c r="J24" s="85">
        <v>5860</v>
      </c>
      <c r="K24" s="73"/>
      <c r="L24" s="83">
        <v>5326.8373597110003</v>
      </c>
      <c r="M24" s="84">
        <v>7.3169842717496015E-4</v>
      </c>
      <c r="N24" s="84">
        <f t="shared" si="0"/>
        <v>6.2008929322153877E-3</v>
      </c>
      <c r="O24" s="84">
        <f>L24/'סכום נכסי הקרן'!$C$42</f>
        <v>9.2883354309350149E-4</v>
      </c>
    </row>
    <row r="25" spans="2:15">
      <c r="B25" s="76" t="s">
        <v>923</v>
      </c>
      <c r="C25" s="73" t="s">
        <v>924</v>
      </c>
      <c r="D25" s="86" t="s">
        <v>121</v>
      </c>
      <c r="E25" s="86" t="s">
        <v>28</v>
      </c>
      <c r="F25" s="73" t="s">
        <v>499</v>
      </c>
      <c r="G25" s="86" t="s">
        <v>500</v>
      </c>
      <c r="H25" s="86" t="s">
        <v>134</v>
      </c>
      <c r="I25" s="83">
        <v>20191.908333000003</v>
      </c>
      <c r="J25" s="85">
        <v>5193</v>
      </c>
      <c r="K25" s="73"/>
      <c r="L25" s="83">
        <v>1048.5657997110002</v>
      </c>
      <c r="M25" s="84">
        <v>1.9946887351250073E-4</v>
      </c>
      <c r="N25" s="84">
        <f t="shared" si="0"/>
        <v>1.2206200072050774E-3</v>
      </c>
      <c r="O25" s="84">
        <f>L25/'סכום נכסי הקרן'!$C$42</f>
        <v>1.8283702338625163E-4</v>
      </c>
    </row>
    <row r="26" spans="2:15">
      <c r="B26" s="76" t="s">
        <v>925</v>
      </c>
      <c r="C26" s="73" t="s">
        <v>926</v>
      </c>
      <c r="D26" s="86" t="s">
        <v>121</v>
      </c>
      <c r="E26" s="86" t="s">
        <v>28</v>
      </c>
      <c r="F26" s="73" t="s">
        <v>411</v>
      </c>
      <c r="G26" s="86" t="s">
        <v>158</v>
      </c>
      <c r="H26" s="86" t="s">
        <v>134</v>
      </c>
      <c r="I26" s="83">
        <v>2066578.5851640003</v>
      </c>
      <c r="J26" s="85">
        <v>537</v>
      </c>
      <c r="K26" s="73"/>
      <c r="L26" s="83">
        <v>11097.527002401002</v>
      </c>
      <c r="M26" s="84">
        <v>7.4691620459701948E-4</v>
      </c>
      <c r="N26" s="84">
        <f t="shared" si="0"/>
        <v>1.2918467771276431E-2</v>
      </c>
      <c r="O26" s="84">
        <f>L26/'סכום נכסי הקרן'!$C$42</f>
        <v>1.9350610182277386E-3</v>
      </c>
    </row>
    <row r="27" spans="2:15">
      <c r="B27" s="76" t="s">
        <v>927</v>
      </c>
      <c r="C27" s="73" t="s">
        <v>928</v>
      </c>
      <c r="D27" s="86" t="s">
        <v>121</v>
      </c>
      <c r="E27" s="86" t="s">
        <v>28</v>
      </c>
      <c r="F27" s="73" t="s">
        <v>357</v>
      </c>
      <c r="G27" s="86" t="s">
        <v>321</v>
      </c>
      <c r="H27" s="86" t="s">
        <v>134</v>
      </c>
      <c r="I27" s="83">
        <v>24674.79552</v>
      </c>
      <c r="J27" s="85">
        <v>31500</v>
      </c>
      <c r="K27" s="73"/>
      <c r="L27" s="83">
        <v>7772.5605888890022</v>
      </c>
      <c r="M27" s="84">
        <v>1.0047415038272926E-3</v>
      </c>
      <c r="N27" s="84">
        <f t="shared" si="0"/>
        <v>9.0479233297771511E-3</v>
      </c>
      <c r="O27" s="84">
        <f>L27/'סכום נכסי הקרן'!$C$42</f>
        <v>1.3552910485478691E-3</v>
      </c>
    </row>
    <row r="28" spans="2:15">
      <c r="B28" s="76" t="s">
        <v>929</v>
      </c>
      <c r="C28" s="73" t="s">
        <v>930</v>
      </c>
      <c r="D28" s="86" t="s">
        <v>121</v>
      </c>
      <c r="E28" s="86" t="s">
        <v>28</v>
      </c>
      <c r="F28" s="73" t="s">
        <v>931</v>
      </c>
      <c r="G28" s="86" t="s">
        <v>309</v>
      </c>
      <c r="H28" s="86" t="s">
        <v>134</v>
      </c>
      <c r="I28" s="83">
        <v>33780.146229999998</v>
      </c>
      <c r="J28" s="85">
        <v>16360</v>
      </c>
      <c r="K28" s="73"/>
      <c r="L28" s="83">
        <v>5526.4319231550016</v>
      </c>
      <c r="M28" s="84">
        <v>3.3669024979956152E-4</v>
      </c>
      <c r="N28" s="84">
        <f t="shared" si="0"/>
        <v>6.4332380244702166E-3</v>
      </c>
      <c r="O28" s="84">
        <f>L28/'סכום נכסי הקרן'!$C$42</f>
        <v>9.6363658156208172E-4</v>
      </c>
    </row>
    <row r="29" spans="2:15">
      <c r="B29" s="76" t="s">
        <v>932</v>
      </c>
      <c r="C29" s="73" t="s">
        <v>933</v>
      </c>
      <c r="D29" s="86" t="s">
        <v>121</v>
      </c>
      <c r="E29" s="86" t="s">
        <v>28</v>
      </c>
      <c r="F29" s="73" t="s">
        <v>934</v>
      </c>
      <c r="G29" s="86" t="s">
        <v>309</v>
      </c>
      <c r="H29" s="86" t="s">
        <v>134</v>
      </c>
      <c r="I29" s="83">
        <v>910194.4669750001</v>
      </c>
      <c r="J29" s="85">
        <v>2059</v>
      </c>
      <c r="K29" s="73"/>
      <c r="L29" s="83">
        <v>18740.904075085</v>
      </c>
      <c r="M29" s="84">
        <v>7.3580125915228818E-4</v>
      </c>
      <c r="N29" s="84">
        <f t="shared" si="0"/>
        <v>2.1816010472079806E-2</v>
      </c>
      <c r="O29" s="84">
        <f>L29/'סכום נכסי הקרן'!$C$42</f>
        <v>3.2678265089326926E-3</v>
      </c>
    </row>
    <row r="30" spans="2:15">
      <c r="B30" s="76" t="s">
        <v>935</v>
      </c>
      <c r="C30" s="73" t="s">
        <v>936</v>
      </c>
      <c r="D30" s="86" t="s">
        <v>121</v>
      </c>
      <c r="E30" s="86" t="s">
        <v>28</v>
      </c>
      <c r="F30" s="73" t="s">
        <v>937</v>
      </c>
      <c r="G30" s="86" t="s">
        <v>128</v>
      </c>
      <c r="H30" s="86" t="s">
        <v>134</v>
      </c>
      <c r="I30" s="83">
        <v>3495.2360480000007</v>
      </c>
      <c r="J30" s="85">
        <v>56570</v>
      </c>
      <c r="K30" s="73"/>
      <c r="L30" s="83">
        <v>1977.2550323900002</v>
      </c>
      <c r="M30" s="84">
        <v>1.8885960536141347E-4</v>
      </c>
      <c r="N30" s="84">
        <f t="shared" si="0"/>
        <v>2.3016934679228967E-3</v>
      </c>
      <c r="O30" s="84">
        <f>L30/'סכום נכסי הקרן'!$C$42</f>
        <v>3.4477132927405513E-4</v>
      </c>
    </row>
    <row r="31" spans="2:15">
      <c r="B31" s="76" t="s">
        <v>938</v>
      </c>
      <c r="C31" s="73" t="s">
        <v>939</v>
      </c>
      <c r="D31" s="86" t="s">
        <v>121</v>
      </c>
      <c r="E31" s="86" t="s">
        <v>28</v>
      </c>
      <c r="F31" s="73" t="s">
        <v>365</v>
      </c>
      <c r="G31" s="86" t="s">
        <v>366</v>
      </c>
      <c r="H31" s="86" t="s">
        <v>134</v>
      </c>
      <c r="I31" s="83">
        <v>196586.86193300004</v>
      </c>
      <c r="J31" s="85">
        <v>3962</v>
      </c>
      <c r="K31" s="73"/>
      <c r="L31" s="83">
        <v>7788.7714697540014</v>
      </c>
      <c r="M31" s="84">
        <v>7.754328029909946E-4</v>
      </c>
      <c r="N31" s="84">
        <f t="shared" si="0"/>
        <v>9.0667941774852205E-3</v>
      </c>
      <c r="O31" s="84">
        <f>L31/'סכום נכסי הקרן'!$C$42</f>
        <v>1.3581177182758371E-3</v>
      </c>
    </row>
    <row r="32" spans="2:15">
      <c r="B32" s="76" t="s">
        <v>940</v>
      </c>
      <c r="C32" s="73" t="s">
        <v>941</v>
      </c>
      <c r="D32" s="86" t="s">
        <v>121</v>
      </c>
      <c r="E32" s="86" t="s">
        <v>28</v>
      </c>
      <c r="F32" s="73" t="s">
        <v>550</v>
      </c>
      <c r="G32" s="86" t="s">
        <v>366</v>
      </c>
      <c r="H32" s="86" t="s">
        <v>134</v>
      </c>
      <c r="I32" s="83">
        <v>162552.13324100003</v>
      </c>
      <c r="J32" s="85">
        <v>3012</v>
      </c>
      <c r="K32" s="73"/>
      <c r="L32" s="83">
        <v>4896.0702532100004</v>
      </c>
      <c r="M32" s="84">
        <v>7.7486795344128181E-4</v>
      </c>
      <c r="N32" s="84">
        <f t="shared" si="0"/>
        <v>5.6994432866272135E-3</v>
      </c>
      <c r="O32" s="84">
        <f>L32/'סכום נכסי הקרן'!$C$42</f>
        <v>8.5372125586550044E-4</v>
      </c>
    </row>
    <row r="33" spans="2:15">
      <c r="B33" s="76" t="s">
        <v>942</v>
      </c>
      <c r="C33" s="73" t="s">
        <v>943</v>
      </c>
      <c r="D33" s="86" t="s">
        <v>121</v>
      </c>
      <c r="E33" s="86" t="s">
        <v>28</v>
      </c>
      <c r="F33" s="73" t="s">
        <v>944</v>
      </c>
      <c r="G33" s="86" t="s">
        <v>461</v>
      </c>
      <c r="H33" s="86" t="s">
        <v>134</v>
      </c>
      <c r="I33" s="83">
        <v>3702.8406980000004</v>
      </c>
      <c r="J33" s="85">
        <v>97080</v>
      </c>
      <c r="K33" s="73"/>
      <c r="L33" s="83">
        <v>3594.7177500420003</v>
      </c>
      <c r="M33" s="84">
        <v>4.8073918588905528E-4</v>
      </c>
      <c r="N33" s="84">
        <f t="shared" si="0"/>
        <v>4.1845580002378702E-3</v>
      </c>
      <c r="O33" s="84">
        <f>L33/'סכום נכסי הקרן'!$C$42</f>
        <v>6.2680615132836676E-4</v>
      </c>
    </row>
    <row r="34" spans="2:15">
      <c r="B34" s="76" t="s">
        <v>945</v>
      </c>
      <c r="C34" s="73" t="s">
        <v>946</v>
      </c>
      <c r="D34" s="86" t="s">
        <v>121</v>
      </c>
      <c r="E34" s="86" t="s">
        <v>28</v>
      </c>
      <c r="F34" s="73" t="s">
        <v>947</v>
      </c>
      <c r="G34" s="86" t="s">
        <v>948</v>
      </c>
      <c r="H34" s="86" t="s">
        <v>134</v>
      </c>
      <c r="I34" s="83">
        <v>45537.120123000008</v>
      </c>
      <c r="J34" s="85">
        <v>9321</v>
      </c>
      <c r="K34" s="73"/>
      <c r="L34" s="83">
        <v>4244.5149642230008</v>
      </c>
      <c r="M34" s="84">
        <v>4.1220552504935156E-4</v>
      </c>
      <c r="N34" s="84">
        <f t="shared" si="0"/>
        <v>4.940977368935626E-3</v>
      </c>
      <c r="O34" s="84">
        <f>L34/'סכום נכסי הקרן'!$C$42</f>
        <v>7.4011042701452561E-4</v>
      </c>
    </row>
    <row r="35" spans="2:15">
      <c r="B35" s="76" t="s">
        <v>949</v>
      </c>
      <c r="C35" s="73" t="s">
        <v>950</v>
      </c>
      <c r="D35" s="86" t="s">
        <v>121</v>
      </c>
      <c r="E35" s="86" t="s">
        <v>28</v>
      </c>
      <c r="F35" s="73" t="s">
        <v>680</v>
      </c>
      <c r="G35" s="86" t="s">
        <v>681</v>
      </c>
      <c r="H35" s="86" t="s">
        <v>134</v>
      </c>
      <c r="I35" s="83">
        <v>204988.85870400004</v>
      </c>
      <c r="J35" s="85">
        <v>3863</v>
      </c>
      <c r="K35" s="73"/>
      <c r="L35" s="83">
        <v>7918.7196117350022</v>
      </c>
      <c r="M35" s="84">
        <v>1.8288331415123612E-4</v>
      </c>
      <c r="N35" s="84">
        <f t="shared" si="0"/>
        <v>9.2180648960656399E-3</v>
      </c>
      <c r="O35" s="84">
        <f>L35/'סכום נכסי הקרן'!$C$42</f>
        <v>1.3807766028979835E-3</v>
      </c>
    </row>
    <row r="36" spans="2:15">
      <c r="B36" s="76" t="s">
        <v>951</v>
      </c>
      <c r="C36" s="73" t="s">
        <v>952</v>
      </c>
      <c r="D36" s="86" t="s">
        <v>121</v>
      </c>
      <c r="E36" s="86" t="s">
        <v>28</v>
      </c>
      <c r="F36" s="73" t="s">
        <v>308</v>
      </c>
      <c r="G36" s="86" t="s">
        <v>309</v>
      </c>
      <c r="H36" s="86" t="s">
        <v>134</v>
      </c>
      <c r="I36" s="83">
        <v>1269535.4991330002</v>
      </c>
      <c r="J36" s="85">
        <v>3151</v>
      </c>
      <c r="K36" s="73"/>
      <c r="L36" s="83">
        <v>40003.063577675006</v>
      </c>
      <c r="M36" s="84">
        <v>8.3132713248233953E-4</v>
      </c>
      <c r="N36" s="84">
        <f t="shared" si="0"/>
        <v>4.6566977261574508E-2</v>
      </c>
      <c r="O36" s="84">
        <f>L36/'סכום נכסי הקרן'!$C$42</f>
        <v>6.9752809722469786E-3</v>
      </c>
    </row>
    <row r="37" spans="2:15">
      <c r="B37" s="76" t="s">
        <v>953</v>
      </c>
      <c r="C37" s="73" t="s">
        <v>954</v>
      </c>
      <c r="D37" s="86" t="s">
        <v>121</v>
      </c>
      <c r="E37" s="86" t="s">
        <v>28</v>
      </c>
      <c r="F37" s="73" t="s">
        <v>375</v>
      </c>
      <c r="G37" s="86" t="s">
        <v>321</v>
      </c>
      <c r="H37" s="86" t="s">
        <v>134</v>
      </c>
      <c r="I37" s="83">
        <v>1392620.3611970001</v>
      </c>
      <c r="J37" s="85">
        <v>916.2</v>
      </c>
      <c r="K37" s="73"/>
      <c r="L37" s="83">
        <v>12759.187749214001</v>
      </c>
      <c r="M37" s="84">
        <v>1.844797171791365E-3</v>
      </c>
      <c r="N37" s="84">
        <f t="shared" si="0"/>
        <v>1.4852782578517229E-2</v>
      </c>
      <c r="O37" s="84">
        <f>L37/'סכום נכסי הקרן'!$C$42</f>
        <v>2.2248025918216894E-3</v>
      </c>
    </row>
    <row r="38" spans="2:15">
      <c r="B38" s="76" t="s">
        <v>955</v>
      </c>
      <c r="C38" s="73" t="s">
        <v>956</v>
      </c>
      <c r="D38" s="86" t="s">
        <v>121</v>
      </c>
      <c r="E38" s="86" t="s">
        <v>28</v>
      </c>
      <c r="F38" s="73" t="s">
        <v>673</v>
      </c>
      <c r="G38" s="86" t="s">
        <v>309</v>
      </c>
      <c r="H38" s="86" t="s">
        <v>134</v>
      </c>
      <c r="I38" s="83">
        <v>209407.02570900004</v>
      </c>
      <c r="J38" s="85">
        <v>13810</v>
      </c>
      <c r="K38" s="73"/>
      <c r="L38" s="83">
        <v>28919.110250457004</v>
      </c>
      <c r="M38" s="84">
        <v>8.1358173464220293E-4</v>
      </c>
      <c r="N38" s="84">
        <f t="shared" si="0"/>
        <v>3.3664310405704855E-2</v>
      </c>
      <c r="O38" s="84">
        <f>L38/'סכום נכסי הקרן'!$C$42</f>
        <v>5.0425867777012211E-3</v>
      </c>
    </row>
    <row r="39" spans="2:15">
      <c r="B39" s="76" t="s">
        <v>957</v>
      </c>
      <c r="C39" s="73" t="s">
        <v>958</v>
      </c>
      <c r="D39" s="86" t="s">
        <v>121</v>
      </c>
      <c r="E39" s="86" t="s">
        <v>28</v>
      </c>
      <c r="F39" s="73" t="s">
        <v>381</v>
      </c>
      <c r="G39" s="86" t="s">
        <v>321</v>
      </c>
      <c r="H39" s="86" t="s">
        <v>134</v>
      </c>
      <c r="I39" s="83">
        <v>61045.355221000005</v>
      </c>
      <c r="J39" s="85">
        <v>23790</v>
      </c>
      <c r="K39" s="83">
        <v>77.108768890000007</v>
      </c>
      <c r="L39" s="83">
        <v>14599.798775912002</v>
      </c>
      <c r="M39" s="84">
        <v>1.2851272521410893E-3</v>
      </c>
      <c r="N39" s="84">
        <f t="shared" si="0"/>
        <v>1.699541077151101E-2</v>
      </c>
      <c r="O39" s="84">
        <f>L39/'סכום נכסי הקרן'!$C$42</f>
        <v>2.5457474876271107E-3</v>
      </c>
    </row>
    <row r="40" spans="2:15">
      <c r="B40" s="76" t="s">
        <v>959</v>
      </c>
      <c r="C40" s="73" t="s">
        <v>960</v>
      </c>
      <c r="D40" s="86" t="s">
        <v>121</v>
      </c>
      <c r="E40" s="86" t="s">
        <v>28</v>
      </c>
      <c r="F40" s="73" t="s">
        <v>961</v>
      </c>
      <c r="G40" s="86" t="s">
        <v>948</v>
      </c>
      <c r="H40" s="86" t="s">
        <v>134</v>
      </c>
      <c r="I40" s="83">
        <v>8757.5927250000022</v>
      </c>
      <c r="J40" s="85">
        <v>42120</v>
      </c>
      <c r="K40" s="73"/>
      <c r="L40" s="83">
        <v>3688.6980557250004</v>
      </c>
      <c r="M40" s="84">
        <v>3.0402940053813422E-4</v>
      </c>
      <c r="N40" s="84">
        <f t="shared" si="0"/>
        <v>4.2939590902138502E-3</v>
      </c>
      <c r="O40" s="84">
        <f>L40/'סכום נכסי הקרן'!$C$42</f>
        <v>6.4319337219018169E-4</v>
      </c>
    </row>
    <row r="41" spans="2:15">
      <c r="B41" s="76" t="s">
        <v>962</v>
      </c>
      <c r="C41" s="73" t="s">
        <v>963</v>
      </c>
      <c r="D41" s="86" t="s">
        <v>121</v>
      </c>
      <c r="E41" s="86" t="s">
        <v>28</v>
      </c>
      <c r="F41" s="73" t="s">
        <v>964</v>
      </c>
      <c r="G41" s="86" t="s">
        <v>128</v>
      </c>
      <c r="H41" s="86" t="s">
        <v>134</v>
      </c>
      <c r="I41" s="83">
        <v>606347.9071340001</v>
      </c>
      <c r="J41" s="85">
        <v>1147</v>
      </c>
      <c r="K41" s="73"/>
      <c r="L41" s="83">
        <v>6954.8104957300002</v>
      </c>
      <c r="M41" s="84">
        <v>5.1656186601092737E-4</v>
      </c>
      <c r="N41" s="84">
        <f t="shared" si="0"/>
        <v>8.0959924877844012E-3</v>
      </c>
      <c r="O41" s="84">
        <f>L41/'סכום נכסי הקרן'!$C$42</f>
        <v>1.2127010528144298E-3</v>
      </c>
    </row>
    <row r="42" spans="2:15">
      <c r="B42" s="76" t="s">
        <v>965</v>
      </c>
      <c r="C42" s="73" t="s">
        <v>966</v>
      </c>
      <c r="D42" s="86" t="s">
        <v>121</v>
      </c>
      <c r="E42" s="86" t="s">
        <v>28</v>
      </c>
      <c r="F42" s="73" t="s">
        <v>967</v>
      </c>
      <c r="G42" s="86" t="s">
        <v>159</v>
      </c>
      <c r="H42" s="86" t="s">
        <v>134</v>
      </c>
      <c r="I42" s="83">
        <v>8064.3847570000007</v>
      </c>
      <c r="J42" s="85">
        <v>64510</v>
      </c>
      <c r="K42" s="73"/>
      <c r="L42" s="83">
        <v>5202.3346065450014</v>
      </c>
      <c r="M42" s="84">
        <v>1.2733820623481843E-4</v>
      </c>
      <c r="N42" s="84">
        <f t="shared" si="0"/>
        <v>6.0559611105706051E-3</v>
      </c>
      <c r="O42" s="84">
        <f>L42/'סכום נכסי הקרן'!$C$42</f>
        <v>9.0712416367397578E-4</v>
      </c>
    </row>
    <row r="43" spans="2:15">
      <c r="B43" s="76" t="s">
        <v>968</v>
      </c>
      <c r="C43" s="73" t="s">
        <v>969</v>
      </c>
      <c r="D43" s="86" t="s">
        <v>121</v>
      </c>
      <c r="E43" s="86" t="s">
        <v>28</v>
      </c>
      <c r="F43" s="73" t="s">
        <v>339</v>
      </c>
      <c r="G43" s="86" t="s">
        <v>321</v>
      </c>
      <c r="H43" s="86" t="s">
        <v>134</v>
      </c>
      <c r="I43" s="83">
        <v>74065.719004000013</v>
      </c>
      <c r="J43" s="85">
        <v>19540</v>
      </c>
      <c r="K43" s="73"/>
      <c r="L43" s="83">
        <v>14472.441493423003</v>
      </c>
      <c r="M43" s="84">
        <v>6.1073664855982506E-4</v>
      </c>
      <c r="N43" s="84">
        <f t="shared" si="0"/>
        <v>1.6847156034314557E-2</v>
      </c>
      <c r="O43" s="84">
        <f>L43/'סכום נכסי הקרן'!$C$42</f>
        <v>2.5235403677274643E-3</v>
      </c>
    </row>
    <row r="44" spans="2:15">
      <c r="B44" s="76" t="s">
        <v>970</v>
      </c>
      <c r="C44" s="73" t="s">
        <v>971</v>
      </c>
      <c r="D44" s="86" t="s">
        <v>121</v>
      </c>
      <c r="E44" s="86" t="s">
        <v>28</v>
      </c>
      <c r="F44" s="73" t="s">
        <v>323</v>
      </c>
      <c r="G44" s="86" t="s">
        <v>309</v>
      </c>
      <c r="H44" s="86" t="s">
        <v>134</v>
      </c>
      <c r="I44" s="83">
        <v>1085226.1985060002</v>
      </c>
      <c r="J44" s="85">
        <v>3389</v>
      </c>
      <c r="K44" s="73"/>
      <c r="L44" s="83">
        <v>36778.315867458012</v>
      </c>
      <c r="M44" s="84">
        <v>8.1152531363854927E-4</v>
      </c>
      <c r="N44" s="84">
        <f t="shared" si="0"/>
        <v>4.2813095936850301E-2</v>
      </c>
      <c r="O44" s="84">
        <f>L44/'סכום נכסי הקרן'!$C$42</f>
        <v>6.4129860045203857E-3</v>
      </c>
    </row>
    <row r="45" spans="2:15">
      <c r="B45" s="76" t="s">
        <v>972</v>
      </c>
      <c r="C45" s="73" t="s">
        <v>973</v>
      </c>
      <c r="D45" s="86" t="s">
        <v>121</v>
      </c>
      <c r="E45" s="86" t="s">
        <v>28</v>
      </c>
      <c r="F45" s="73" t="s">
        <v>974</v>
      </c>
      <c r="G45" s="86" t="s">
        <v>975</v>
      </c>
      <c r="H45" s="86" t="s">
        <v>134</v>
      </c>
      <c r="I45" s="83">
        <v>103715.59629500001</v>
      </c>
      <c r="J45" s="85">
        <v>8007</v>
      </c>
      <c r="K45" s="73"/>
      <c r="L45" s="83">
        <v>8304.5077953560012</v>
      </c>
      <c r="M45" s="84">
        <v>8.9001882510072593E-4</v>
      </c>
      <c r="N45" s="84">
        <f t="shared" si="0"/>
        <v>9.6671552398484382E-3</v>
      </c>
      <c r="O45" s="84">
        <f>L45/'סכום נכסי הקרן'!$C$42</f>
        <v>1.4480459751875364E-3</v>
      </c>
    </row>
    <row r="46" spans="2:15">
      <c r="B46" s="76" t="s">
        <v>976</v>
      </c>
      <c r="C46" s="73" t="s">
        <v>977</v>
      </c>
      <c r="D46" s="86" t="s">
        <v>121</v>
      </c>
      <c r="E46" s="86" t="s">
        <v>28</v>
      </c>
      <c r="F46" s="73" t="s">
        <v>978</v>
      </c>
      <c r="G46" s="86" t="s">
        <v>500</v>
      </c>
      <c r="H46" s="86" t="s">
        <v>134</v>
      </c>
      <c r="I46" s="83">
        <v>647257.02338000014</v>
      </c>
      <c r="J46" s="85">
        <v>1022</v>
      </c>
      <c r="K46" s="73"/>
      <c r="L46" s="83">
        <v>6614.9667789440018</v>
      </c>
      <c r="M46" s="84">
        <v>1.1834415809613315E-3</v>
      </c>
      <c r="N46" s="84">
        <f t="shared" si="0"/>
        <v>7.7003854213072613E-3</v>
      </c>
      <c r="O46" s="84">
        <f>L46/'סכום נכסי הקרן'!$C$42</f>
        <v>1.1534429560781088E-3</v>
      </c>
    </row>
    <row r="47" spans="2:15">
      <c r="B47" s="76" t="s">
        <v>979</v>
      </c>
      <c r="C47" s="73" t="s">
        <v>980</v>
      </c>
      <c r="D47" s="86" t="s">
        <v>121</v>
      </c>
      <c r="E47" s="86" t="s">
        <v>28</v>
      </c>
      <c r="F47" s="73" t="s">
        <v>612</v>
      </c>
      <c r="G47" s="86" t="s">
        <v>613</v>
      </c>
      <c r="H47" s="86" t="s">
        <v>134</v>
      </c>
      <c r="I47" s="83">
        <v>452928.41536300001</v>
      </c>
      <c r="J47" s="85">
        <v>2562</v>
      </c>
      <c r="K47" s="73"/>
      <c r="L47" s="83">
        <v>11604.026001590002</v>
      </c>
      <c r="M47" s="84">
        <v>1.2677675093705275E-3</v>
      </c>
      <c r="N47" s="84">
        <f t="shared" si="0"/>
        <v>1.350807579798285E-2</v>
      </c>
      <c r="O47" s="84">
        <f>L47/'סכום נכסי הקרן'!$C$42</f>
        <v>2.0233785748230006E-3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92" t="s">
        <v>981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200746.80078849907</v>
      </c>
      <c r="M49" s="71"/>
      <c r="N49" s="81">
        <f t="shared" si="0"/>
        <v>0.23368639478074651</v>
      </c>
      <c r="O49" s="81">
        <f>L49/'סכום נכסי הקרן'!$C$42</f>
        <v>3.5003952561296715E-2</v>
      </c>
    </row>
    <row r="50" spans="2:15">
      <c r="B50" s="76" t="s">
        <v>982</v>
      </c>
      <c r="C50" s="73" t="s">
        <v>983</v>
      </c>
      <c r="D50" s="86" t="s">
        <v>121</v>
      </c>
      <c r="E50" s="86" t="s">
        <v>28</v>
      </c>
      <c r="F50" s="73" t="s">
        <v>984</v>
      </c>
      <c r="G50" s="86" t="s">
        <v>500</v>
      </c>
      <c r="H50" s="86" t="s">
        <v>134</v>
      </c>
      <c r="I50" s="83">
        <v>107706.69280000002</v>
      </c>
      <c r="J50" s="85">
        <v>887.7</v>
      </c>
      <c r="K50" s="73"/>
      <c r="L50" s="83">
        <v>956.11231198600024</v>
      </c>
      <c r="M50" s="84">
        <v>4.0363469002774576E-4</v>
      </c>
      <c r="N50" s="84">
        <f t="shared" si="0"/>
        <v>1.1129962635314547E-3</v>
      </c>
      <c r="O50" s="84">
        <f>L50/'סכום נכסי הקרן'!$C$42</f>
        <v>1.6671603174035272E-4</v>
      </c>
    </row>
    <row r="51" spans="2:15">
      <c r="B51" s="76" t="s">
        <v>985</v>
      </c>
      <c r="C51" s="73" t="s">
        <v>986</v>
      </c>
      <c r="D51" s="86" t="s">
        <v>121</v>
      </c>
      <c r="E51" s="86" t="s">
        <v>28</v>
      </c>
      <c r="F51" s="73" t="s">
        <v>617</v>
      </c>
      <c r="G51" s="86" t="s">
        <v>500</v>
      </c>
      <c r="H51" s="86" t="s">
        <v>134</v>
      </c>
      <c r="I51" s="83">
        <v>265336.54228300008</v>
      </c>
      <c r="J51" s="85">
        <v>1369</v>
      </c>
      <c r="K51" s="73"/>
      <c r="L51" s="83">
        <v>3632.4572639230005</v>
      </c>
      <c r="M51" s="84">
        <v>1.257627051411776E-3</v>
      </c>
      <c r="N51" s="84">
        <f t="shared" si="0"/>
        <v>4.2284900126285463E-3</v>
      </c>
      <c r="O51" s="84">
        <f>L51/'סכום נכסי הקרן'!$C$42</f>
        <v>6.3338674015164136E-4</v>
      </c>
    </row>
    <row r="52" spans="2:15">
      <c r="B52" s="76" t="s">
        <v>987</v>
      </c>
      <c r="C52" s="73" t="s">
        <v>988</v>
      </c>
      <c r="D52" s="86" t="s">
        <v>121</v>
      </c>
      <c r="E52" s="86" t="s">
        <v>28</v>
      </c>
      <c r="F52" s="73" t="s">
        <v>989</v>
      </c>
      <c r="G52" s="86" t="s">
        <v>366</v>
      </c>
      <c r="H52" s="86" t="s">
        <v>134</v>
      </c>
      <c r="I52" s="83">
        <v>9801.3859780000021</v>
      </c>
      <c r="J52" s="85">
        <v>8921</v>
      </c>
      <c r="K52" s="73"/>
      <c r="L52" s="83">
        <v>874.38164311100002</v>
      </c>
      <c r="M52" s="84">
        <v>6.6790078946294274E-4</v>
      </c>
      <c r="N52" s="84">
        <f t="shared" si="0"/>
        <v>1.0178547953865137E-3</v>
      </c>
      <c r="O52" s="84">
        <f>L52/'סכום נכסי הקרן'!$C$42</f>
        <v>1.524647637506939E-4</v>
      </c>
    </row>
    <row r="53" spans="2:15">
      <c r="B53" s="76" t="s">
        <v>990</v>
      </c>
      <c r="C53" s="73" t="s">
        <v>991</v>
      </c>
      <c r="D53" s="86" t="s">
        <v>121</v>
      </c>
      <c r="E53" s="86" t="s">
        <v>28</v>
      </c>
      <c r="F53" s="73" t="s">
        <v>992</v>
      </c>
      <c r="G53" s="86" t="s">
        <v>613</v>
      </c>
      <c r="H53" s="86" t="s">
        <v>134</v>
      </c>
      <c r="I53" s="83">
        <v>256564.63168500003</v>
      </c>
      <c r="J53" s="85">
        <v>1178</v>
      </c>
      <c r="K53" s="73"/>
      <c r="L53" s="83">
        <v>3022.3313612460006</v>
      </c>
      <c r="M53" s="84">
        <v>2.0508760409141107E-3</v>
      </c>
      <c r="N53" s="84">
        <f t="shared" si="0"/>
        <v>3.5182514334884838E-3</v>
      </c>
      <c r="O53" s="84">
        <f>L53/'סכום נכסי הקרן'!$C$42</f>
        <v>5.269998982700367E-4</v>
      </c>
    </row>
    <row r="54" spans="2:15">
      <c r="B54" s="76" t="s">
        <v>993</v>
      </c>
      <c r="C54" s="73" t="s">
        <v>994</v>
      </c>
      <c r="D54" s="86" t="s">
        <v>121</v>
      </c>
      <c r="E54" s="86" t="s">
        <v>28</v>
      </c>
      <c r="F54" s="73" t="s">
        <v>995</v>
      </c>
      <c r="G54" s="86" t="s">
        <v>131</v>
      </c>
      <c r="H54" s="86" t="s">
        <v>134</v>
      </c>
      <c r="I54" s="83">
        <v>38546.686686000001</v>
      </c>
      <c r="J54" s="85">
        <v>566.6</v>
      </c>
      <c r="K54" s="73"/>
      <c r="L54" s="83">
        <v>218.40552676300004</v>
      </c>
      <c r="M54" s="84">
        <v>1.9516436069816237E-4</v>
      </c>
      <c r="N54" s="84">
        <f t="shared" si="0"/>
        <v>2.5424265766111953E-4</v>
      </c>
      <c r="O54" s="84">
        <f>L54/'סכום נכסי הקרן'!$C$42</f>
        <v>3.8083081114660854E-5</v>
      </c>
    </row>
    <row r="55" spans="2:15">
      <c r="B55" s="76" t="s">
        <v>996</v>
      </c>
      <c r="C55" s="73" t="s">
        <v>997</v>
      </c>
      <c r="D55" s="86" t="s">
        <v>121</v>
      </c>
      <c r="E55" s="86" t="s">
        <v>28</v>
      </c>
      <c r="F55" s="73" t="s">
        <v>998</v>
      </c>
      <c r="G55" s="86" t="s">
        <v>492</v>
      </c>
      <c r="H55" s="86" t="s">
        <v>134</v>
      </c>
      <c r="I55" s="83">
        <v>19452.251853000005</v>
      </c>
      <c r="J55" s="85">
        <v>3661</v>
      </c>
      <c r="K55" s="73"/>
      <c r="L55" s="83">
        <v>712.1469403430001</v>
      </c>
      <c r="M55" s="84">
        <v>3.426268854208495E-4</v>
      </c>
      <c r="N55" s="84">
        <f t="shared" si="0"/>
        <v>8.2899976681685347E-4</v>
      </c>
      <c r="O55" s="84">
        <f>L55/'סכום נכסי הקרן'!$C$42</f>
        <v>1.2417611448115848E-4</v>
      </c>
    </row>
    <row r="56" spans="2:15">
      <c r="B56" s="76" t="s">
        <v>999</v>
      </c>
      <c r="C56" s="73" t="s">
        <v>1000</v>
      </c>
      <c r="D56" s="86" t="s">
        <v>121</v>
      </c>
      <c r="E56" s="86" t="s">
        <v>28</v>
      </c>
      <c r="F56" s="73" t="s">
        <v>1001</v>
      </c>
      <c r="G56" s="86" t="s">
        <v>557</v>
      </c>
      <c r="H56" s="86" t="s">
        <v>134</v>
      </c>
      <c r="I56" s="83">
        <v>23581.149455000002</v>
      </c>
      <c r="J56" s="85">
        <v>8131</v>
      </c>
      <c r="K56" s="73"/>
      <c r="L56" s="83">
        <v>1917.3832621800002</v>
      </c>
      <c r="M56" s="84">
        <v>1.0962971256936833E-3</v>
      </c>
      <c r="N56" s="84">
        <f t="shared" si="0"/>
        <v>2.2319976218393672E-3</v>
      </c>
      <c r="O56" s="84">
        <f>L56/'סכום נכסי הקרן'!$C$42</f>
        <v>3.3433156836150282E-4</v>
      </c>
    </row>
    <row r="57" spans="2:15">
      <c r="B57" s="76" t="s">
        <v>1002</v>
      </c>
      <c r="C57" s="73" t="s">
        <v>1003</v>
      </c>
      <c r="D57" s="86" t="s">
        <v>121</v>
      </c>
      <c r="E57" s="86" t="s">
        <v>28</v>
      </c>
      <c r="F57" s="73" t="s">
        <v>628</v>
      </c>
      <c r="G57" s="86" t="s">
        <v>500</v>
      </c>
      <c r="H57" s="86" t="s">
        <v>134</v>
      </c>
      <c r="I57" s="83">
        <v>24302.322697000007</v>
      </c>
      <c r="J57" s="85">
        <v>19810</v>
      </c>
      <c r="K57" s="73"/>
      <c r="L57" s="83">
        <v>4814.2901261920006</v>
      </c>
      <c r="M57" s="84">
        <v>1.9221144066818023E-3</v>
      </c>
      <c r="N57" s="84">
        <f t="shared" si="0"/>
        <v>5.6042442449862834E-3</v>
      </c>
      <c r="O57" s="84">
        <f>L57/'סכום נכסי הקרן'!$C$42</f>
        <v>8.394613639252504E-4</v>
      </c>
    </row>
    <row r="58" spans="2:15">
      <c r="B58" s="76" t="s">
        <v>1004</v>
      </c>
      <c r="C58" s="73" t="s">
        <v>1005</v>
      </c>
      <c r="D58" s="86" t="s">
        <v>121</v>
      </c>
      <c r="E58" s="86" t="s">
        <v>28</v>
      </c>
      <c r="F58" s="73" t="s">
        <v>1006</v>
      </c>
      <c r="G58" s="86" t="s">
        <v>461</v>
      </c>
      <c r="H58" s="86" t="s">
        <v>134</v>
      </c>
      <c r="I58" s="83">
        <v>18330.534154000004</v>
      </c>
      <c r="J58" s="85">
        <v>12130</v>
      </c>
      <c r="K58" s="73"/>
      <c r="L58" s="83">
        <v>2223.4937928550007</v>
      </c>
      <c r="M58" s="84">
        <v>5.0454200231058648E-4</v>
      </c>
      <c r="N58" s="84">
        <f t="shared" si="0"/>
        <v>2.588336383089306E-3</v>
      </c>
      <c r="O58" s="84">
        <f>L58/'סכום נכסי הקרן'!$C$42</f>
        <v>3.8770765431741388E-4</v>
      </c>
    </row>
    <row r="59" spans="2:15">
      <c r="B59" s="76" t="s">
        <v>1007</v>
      </c>
      <c r="C59" s="73" t="s">
        <v>1008</v>
      </c>
      <c r="D59" s="86" t="s">
        <v>121</v>
      </c>
      <c r="E59" s="86" t="s">
        <v>28</v>
      </c>
      <c r="F59" s="73" t="s">
        <v>638</v>
      </c>
      <c r="G59" s="86" t="s">
        <v>500</v>
      </c>
      <c r="H59" s="86" t="s">
        <v>134</v>
      </c>
      <c r="I59" s="83">
        <v>11868.200480000001</v>
      </c>
      <c r="J59" s="85">
        <v>3816</v>
      </c>
      <c r="K59" s="73"/>
      <c r="L59" s="83">
        <v>452.89053030300005</v>
      </c>
      <c r="M59" s="84">
        <v>2.0604482527718275E-4</v>
      </c>
      <c r="N59" s="84">
        <f t="shared" si="0"/>
        <v>5.272031974664069E-4</v>
      </c>
      <c r="O59" s="84">
        <f>L59/'סכום נכסי הקרן'!$C$42</f>
        <v>7.8969919201297444E-5</v>
      </c>
    </row>
    <row r="60" spans="2:15">
      <c r="B60" s="76" t="s">
        <v>1009</v>
      </c>
      <c r="C60" s="73" t="s">
        <v>1010</v>
      </c>
      <c r="D60" s="86" t="s">
        <v>121</v>
      </c>
      <c r="E60" s="86" t="s">
        <v>28</v>
      </c>
      <c r="F60" s="73" t="s">
        <v>1011</v>
      </c>
      <c r="G60" s="86" t="s">
        <v>492</v>
      </c>
      <c r="H60" s="86" t="s">
        <v>134</v>
      </c>
      <c r="I60" s="83">
        <v>3454.519072000001</v>
      </c>
      <c r="J60" s="85">
        <v>5580</v>
      </c>
      <c r="K60" s="73"/>
      <c r="L60" s="83">
        <v>192.76216419100001</v>
      </c>
      <c r="M60" s="84">
        <v>1.9084123323470824E-4</v>
      </c>
      <c r="N60" s="84">
        <f t="shared" si="0"/>
        <v>2.2439159689218729E-4</v>
      </c>
      <c r="O60" s="84">
        <f>L60/'סכום נכסי הקרן'!$C$42</f>
        <v>3.3611682101293132E-5</v>
      </c>
    </row>
    <row r="61" spans="2:15">
      <c r="B61" s="76" t="s">
        <v>1012</v>
      </c>
      <c r="C61" s="73" t="s">
        <v>1013</v>
      </c>
      <c r="D61" s="86" t="s">
        <v>121</v>
      </c>
      <c r="E61" s="86" t="s">
        <v>28</v>
      </c>
      <c r="F61" s="73" t="s">
        <v>1014</v>
      </c>
      <c r="G61" s="86" t="s">
        <v>328</v>
      </c>
      <c r="H61" s="86" t="s">
        <v>134</v>
      </c>
      <c r="I61" s="83">
        <v>19392.859305000005</v>
      </c>
      <c r="J61" s="85">
        <v>10550</v>
      </c>
      <c r="K61" s="73"/>
      <c r="L61" s="83">
        <v>2045.9466567170002</v>
      </c>
      <c r="M61" s="84">
        <v>1.5521970198369389E-3</v>
      </c>
      <c r="N61" s="84">
        <f t="shared" si="0"/>
        <v>2.3816563763107731E-3</v>
      </c>
      <c r="O61" s="84">
        <f>L61/'סכום נכסי הקרן'!$C$42</f>
        <v>3.5674899641423546E-4</v>
      </c>
    </row>
    <row r="62" spans="2:15">
      <c r="B62" s="76" t="s">
        <v>1015</v>
      </c>
      <c r="C62" s="73" t="s">
        <v>1016</v>
      </c>
      <c r="D62" s="86" t="s">
        <v>121</v>
      </c>
      <c r="E62" s="86" t="s">
        <v>28</v>
      </c>
      <c r="F62" s="73" t="s">
        <v>594</v>
      </c>
      <c r="G62" s="86" t="s">
        <v>328</v>
      </c>
      <c r="H62" s="86" t="s">
        <v>134</v>
      </c>
      <c r="I62" s="83">
        <v>1773336.1915950002</v>
      </c>
      <c r="J62" s="85">
        <v>125.9</v>
      </c>
      <c r="K62" s="73"/>
      <c r="L62" s="83">
        <v>2232.6302652210006</v>
      </c>
      <c r="M62" s="84">
        <v>5.6220341918920987E-4</v>
      </c>
      <c r="N62" s="84">
        <f t="shared" si="0"/>
        <v>2.5989720160350775E-3</v>
      </c>
      <c r="O62" s="84">
        <f>L62/'סכום נכסי הקרן'!$C$42</f>
        <v>3.8930076884786165E-4</v>
      </c>
    </row>
    <row r="63" spans="2:15">
      <c r="B63" s="76" t="s">
        <v>1017</v>
      </c>
      <c r="C63" s="73" t="s">
        <v>1018</v>
      </c>
      <c r="D63" s="86" t="s">
        <v>121</v>
      </c>
      <c r="E63" s="86" t="s">
        <v>28</v>
      </c>
      <c r="F63" s="73" t="s">
        <v>504</v>
      </c>
      <c r="G63" s="86" t="s">
        <v>492</v>
      </c>
      <c r="H63" s="86" t="s">
        <v>134</v>
      </c>
      <c r="I63" s="83">
        <v>241726.84228500002</v>
      </c>
      <c r="J63" s="85">
        <v>1167</v>
      </c>
      <c r="K63" s="73"/>
      <c r="L63" s="83">
        <v>2820.9522494610001</v>
      </c>
      <c r="M63" s="84">
        <v>1.3539067089073753E-3</v>
      </c>
      <c r="N63" s="84">
        <f t="shared" si="0"/>
        <v>3.283828974787554E-3</v>
      </c>
      <c r="O63" s="84">
        <f>L63/'סכום נכסי הקרן'!$C$42</f>
        <v>4.9188569048156533E-4</v>
      </c>
    </row>
    <row r="64" spans="2:15">
      <c r="B64" s="76" t="s">
        <v>1019</v>
      </c>
      <c r="C64" s="73" t="s">
        <v>1020</v>
      </c>
      <c r="D64" s="86" t="s">
        <v>121</v>
      </c>
      <c r="E64" s="86" t="s">
        <v>28</v>
      </c>
      <c r="F64" s="73" t="s">
        <v>468</v>
      </c>
      <c r="G64" s="86" t="s">
        <v>461</v>
      </c>
      <c r="H64" s="86" t="s">
        <v>134</v>
      </c>
      <c r="I64" s="83">
        <v>3019628.4113990003</v>
      </c>
      <c r="J64" s="85">
        <v>58.3</v>
      </c>
      <c r="K64" s="73"/>
      <c r="L64" s="83">
        <v>1760.4433638840005</v>
      </c>
      <c r="M64" s="84">
        <v>2.3871417997023631E-3</v>
      </c>
      <c r="N64" s="84">
        <f t="shared" si="0"/>
        <v>2.0493061971890258E-3</v>
      </c>
      <c r="O64" s="84">
        <f>L64/'סכום נכסי הקרן'!$C$42</f>
        <v>3.0696616710305035E-4</v>
      </c>
    </row>
    <row r="65" spans="2:15">
      <c r="B65" s="76" t="s">
        <v>1021</v>
      </c>
      <c r="C65" s="73" t="s">
        <v>1022</v>
      </c>
      <c r="D65" s="86" t="s">
        <v>121</v>
      </c>
      <c r="E65" s="86" t="s">
        <v>28</v>
      </c>
      <c r="F65" s="73" t="s">
        <v>1023</v>
      </c>
      <c r="G65" s="86" t="s">
        <v>536</v>
      </c>
      <c r="H65" s="86" t="s">
        <v>134</v>
      </c>
      <c r="I65" s="83">
        <v>173017.93488000002</v>
      </c>
      <c r="J65" s="85">
        <v>794.8</v>
      </c>
      <c r="K65" s="73"/>
      <c r="L65" s="83">
        <v>1375.146546465</v>
      </c>
      <c r="M65" s="84">
        <v>9.7352657989700341E-4</v>
      </c>
      <c r="N65" s="84">
        <f t="shared" si="0"/>
        <v>1.6007878455665567E-3</v>
      </c>
      <c r="O65" s="84">
        <f>L65/'סכום נכסי הקרן'!$C$42</f>
        <v>2.3978247368438058E-4</v>
      </c>
    </row>
    <row r="66" spans="2:15">
      <c r="B66" s="76" t="s">
        <v>1024</v>
      </c>
      <c r="C66" s="73" t="s">
        <v>1025</v>
      </c>
      <c r="D66" s="86" t="s">
        <v>121</v>
      </c>
      <c r="E66" s="86" t="s">
        <v>28</v>
      </c>
      <c r="F66" s="73" t="s">
        <v>1026</v>
      </c>
      <c r="G66" s="86" t="s">
        <v>129</v>
      </c>
      <c r="H66" s="86" t="s">
        <v>134</v>
      </c>
      <c r="I66" s="83">
        <v>7399.4882620000017</v>
      </c>
      <c r="J66" s="85">
        <v>3186</v>
      </c>
      <c r="K66" s="73"/>
      <c r="L66" s="83">
        <v>235.74769602800004</v>
      </c>
      <c r="M66" s="84">
        <v>2.6968901547006738E-4</v>
      </c>
      <c r="N66" s="84">
        <f t="shared" si="0"/>
        <v>2.7443042153729231E-4</v>
      </c>
      <c r="O66" s="84">
        <f>L66/'סכום נכסי הקרן'!$C$42</f>
        <v>4.1107012095765766E-5</v>
      </c>
    </row>
    <row r="67" spans="2:15">
      <c r="B67" s="76" t="s">
        <v>1027</v>
      </c>
      <c r="C67" s="73" t="s">
        <v>1028</v>
      </c>
      <c r="D67" s="86" t="s">
        <v>121</v>
      </c>
      <c r="E67" s="86" t="s">
        <v>28</v>
      </c>
      <c r="F67" s="73" t="s">
        <v>1029</v>
      </c>
      <c r="G67" s="86" t="s">
        <v>155</v>
      </c>
      <c r="H67" s="86" t="s">
        <v>134</v>
      </c>
      <c r="I67" s="83">
        <v>17259.382054000002</v>
      </c>
      <c r="J67" s="85">
        <v>14760</v>
      </c>
      <c r="K67" s="73"/>
      <c r="L67" s="83">
        <v>2547.4847912269997</v>
      </c>
      <c r="M67" s="84">
        <v>6.7108625007411961E-4</v>
      </c>
      <c r="N67" s="84">
        <f t="shared" si="0"/>
        <v>2.9654895334936078E-3</v>
      </c>
      <c r="O67" s="84">
        <f>L67/'סכום נכסי הקרן'!$C$42</f>
        <v>4.4420153363581519E-4</v>
      </c>
    </row>
    <row r="68" spans="2:15">
      <c r="B68" s="76" t="s">
        <v>1030</v>
      </c>
      <c r="C68" s="73" t="s">
        <v>1031</v>
      </c>
      <c r="D68" s="86" t="s">
        <v>121</v>
      </c>
      <c r="E68" s="86" t="s">
        <v>28</v>
      </c>
      <c r="F68" s="73" t="s">
        <v>597</v>
      </c>
      <c r="G68" s="86" t="s">
        <v>500</v>
      </c>
      <c r="H68" s="86" t="s">
        <v>134</v>
      </c>
      <c r="I68" s="83">
        <v>18758.601517999999</v>
      </c>
      <c r="J68" s="85">
        <v>24790</v>
      </c>
      <c r="K68" s="73"/>
      <c r="L68" s="83">
        <v>4650.257316348001</v>
      </c>
      <c r="M68" s="84">
        <v>1.0027117205373074E-3</v>
      </c>
      <c r="N68" s="84">
        <f t="shared" si="0"/>
        <v>5.4132960664467628E-3</v>
      </c>
      <c r="O68" s="84">
        <f>L68/'סכום נכסי הקרן'!$C$42</f>
        <v>8.1085918111724168E-4</v>
      </c>
    </row>
    <row r="69" spans="2:15">
      <c r="B69" s="76" t="s">
        <v>1032</v>
      </c>
      <c r="C69" s="73" t="s">
        <v>1033</v>
      </c>
      <c r="D69" s="86" t="s">
        <v>121</v>
      </c>
      <c r="E69" s="86" t="s">
        <v>28</v>
      </c>
      <c r="F69" s="73" t="s">
        <v>1034</v>
      </c>
      <c r="G69" s="86" t="s">
        <v>130</v>
      </c>
      <c r="H69" s="86" t="s">
        <v>134</v>
      </c>
      <c r="I69" s="83">
        <v>10685.773326</v>
      </c>
      <c r="J69" s="85">
        <v>31220</v>
      </c>
      <c r="K69" s="73"/>
      <c r="L69" s="83">
        <v>3336.0984323980001</v>
      </c>
      <c r="M69" s="84">
        <v>1.8376788083416498E-3</v>
      </c>
      <c r="N69" s="84">
        <f t="shared" si="0"/>
        <v>3.8835030607643566E-3</v>
      </c>
      <c r="O69" s="84">
        <f>L69/'סכום נכסי הקרן'!$C$42</f>
        <v>5.8171104500194927E-4</v>
      </c>
    </row>
    <row r="70" spans="2:15">
      <c r="B70" s="76" t="s">
        <v>1035</v>
      </c>
      <c r="C70" s="73" t="s">
        <v>1036</v>
      </c>
      <c r="D70" s="86" t="s">
        <v>121</v>
      </c>
      <c r="E70" s="86" t="s">
        <v>28</v>
      </c>
      <c r="F70" s="73" t="s">
        <v>1037</v>
      </c>
      <c r="G70" s="86" t="s">
        <v>500</v>
      </c>
      <c r="H70" s="86" t="s">
        <v>134</v>
      </c>
      <c r="I70" s="83">
        <v>14318.835474</v>
      </c>
      <c r="J70" s="85">
        <v>9978</v>
      </c>
      <c r="K70" s="73"/>
      <c r="L70" s="83">
        <v>1428.7334036200002</v>
      </c>
      <c r="M70" s="84">
        <v>4.5759895348323283E-4</v>
      </c>
      <c r="N70" s="84">
        <f t="shared" si="0"/>
        <v>1.6631675169087477E-3</v>
      </c>
      <c r="O70" s="84">
        <f>L70/'סכום נכסי הקרן'!$C$42</f>
        <v>2.4912634266956477E-4</v>
      </c>
    </row>
    <row r="71" spans="2:15">
      <c r="B71" s="76" t="s">
        <v>1038</v>
      </c>
      <c r="C71" s="73" t="s">
        <v>1039</v>
      </c>
      <c r="D71" s="86" t="s">
        <v>121</v>
      </c>
      <c r="E71" s="86" t="s">
        <v>28</v>
      </c>
      <c r="F71" s="73" t="s">
        <v>506</v>
      </c>
      <c r="G71" s="86" t="s">
        <v>321</v>
      </c>
      <c r="H71" s="86" t="s">
        <v>134</v>
      </c>
      <c r="I71" s="83">
        <v>20822.569486000004</v>
      </c>
      <c r="J71" s="85">
        <v>3380</v>
      </c>
      <c r="K71" s="73"/>
      <c r="L71" s="83">
        <v>703.80284861300004</v>
      </c>
      <c r="M71" s="84">
        <v>5.5991082237523383E-4</v>
      </c>
      <c r="N71" s="84">
        <f t="shared" si="0"/>
        <v>8.1928653250156337E-4</v>
      </c>
      <c r="O71" s="84">
        <f>L71/'סכום נכסי הקרן'!$C$42</f>
        <v>1.227211663079532E-4</v>
      </c>
    </row>
    <row r="72" spans="2:15">
      <c r="B72" s="76" t="s">
        <v>1040</v>
      </c>
      <c r="C72" s="73" t="s">
        <v>1041</v>
      </c>
      <c r="D72" s="86" t="s">
        <v>121</v>
      </c>
      <c r="E72" s="86" t="s">
        <v>28</v>
      </c>
      <c r="F72" s="73" t="s">
        <v>1042</v>
      </c>
      <c r="G72" s="86" t="s">
        <v>1043</v>
      </c>
      <c r="H72" s="86" t="s">
        <v>134</v>
      </c>
      <c r="I72" s="83">
        <v>163901.79426800003</v>
      </c>
      <c r="J72" s="85">
        <v>4801</v>
      </c>
      <c r="K72" s="73"/>
      <c r="L72" s="83">
        <v>7868.9251428160014</v>
      </c>
      <c r="M72" s="84">
        <v>2.2917004058600338E-3</v>
      </c>
      <c r="N72" s="84">
        <f t="shared" si="0"/>
        <v>9.1600998880256718E-3</v>
      </c>
      <c r="O72" s="84">
        <f>L72/'סכום נכסי הקרן'!$C$42</f>
        <v>1.3720940076037648E-3</v>
      </c>
    </row>
    <row r="73" spans="2:15">
      <c r="B73" s="76" t="s">
        <v>1044</v>
      </c>
      <c r="C73" s="73" t="s">
        <v>1045</v>
      </c>
      <c r="D73" s="86" t="s">
        <v>121</v>
      </c>
      <c r="E73" s="86" t="s">
        <v>28</v>
      </c>
      <c r="F73" s="73" t="s">
        <v>1046</v>
      </c>
      <c r="G73" s="86" t="s">
        <v>157</v>
      </c>
      <c r="H73" s="86" t="s">
        <v>134</v>
      </c>
      <c r="I73" s="83">
        <v>79230.985791000014</v>
      </c>
      <c r="J73" s="85">
        <v>2246</v>
      </c>
      <c r="K73" s="73"/>
      <c r="L73" s="83">
        <v>1779.5279408620002</v>
      </c>
      <c r="M73" s="84">
        <v>5.4579834390874795E-4</v>
      </c>
      <c r="N73" s="84">
        <f t="shared" si="0"/>
        <v>2.0715222722267699E-3</v>
      </c>
      <c r="O73" s="84">
        <f>L73/'סכום נכסי הקרן'!$C$42</f>
        <v>3.1029391939880991E-4</v>
      </c>
    </row>
    <row r="74" spans="2:15">
      <c r="B74" s="76" t="s">
        <v>1047</v>
      </c>
      <c r="C74" s="73" t="s">
        <v>1048</v>
      </c>
      <c r="D74" s="86" t="s">
        <v>121</v>
      </c>
      <c r="E74" s="86" t="s">
        <v>28</v>
      </c>
      <c r="F74" s="73" t="s">
        <v>1049</v>
      </c>
      <c r="G74" s="86" t="s">
        <v>1043</v>
      </c>
      <c r="H74" s="86" t="s">
        <v>134</v>
      </c>
      <c r="I74" s="83">
        <v>39940.60362400001</v>
      </c>
      <c r="J74" s="85">
        <v>19750</v>
      </c>
      <c r="K74" s="73"/>
      <c r="L74" s="83">
        <v>7888.2692157980018</v>
      </c>
      <c r="M74" s="84">
        <v>1.7416459327447907E-3</v>
      </c>
      <c r="N74" s="84">
        <f t="shared" si="0"/>
        <v>9.1826180385405683E-3</v>
      </c>
      <c r="O74" s="84">
        <f>L74/'סכום נכסי הקרן'!$C$42</f>
        <v>1.3754670078724844E-3</v>
      </c>
    </row>
    <row r="75" spans="2:15">
      <c r="B75" s="76" t="s">
        <v>1050</v>
      </c>
      <c r="C75" s="73" t="s">
        <v>1051</v>
      </c>
      <c r="D75" s="86" t="s">
        <v>121</v>
      </c>
      <c r="E75" s="86" t="s">
        <v>28</v>
      </c>
      <c r="F75" s="73" t="s">
        <v>1052</v>
      </c>
      <c r="G75" s="86" t="s">
        <v>557</v>
      </c>
      <c r="H75" s="86" t="s">
        <v>134</v>
      </c>
      <c r="I75" s="83">
        <v>19529.089038000002</v>
      </c>
      <c r="J75" s="85">
        <v>15550</v>
      </c>
      <c r="K75" s="73"/>
      <c r="L75" s="83">
        <v>3036.7733454750005</v>
      </c>
      <c r="M75" s="84">
        <v>1.3479622965710603E-3</v>
      </c>
      <c r="N75" s="84">
        <f t="shared" si="0"/>
        <v>3.5350631346697694E-3</v>
      </c>
      <c r="O75" s="84">
        <f>L75/'סכום נכסי הקרן'!$C$42</f>
        <v>5.2951812784508986E-4</v>
      </c>
    </row>
    <row r="76" spans="2:15">
      <c r="B76" s="76" t="s">
        <v>1053</v>
      </c>
      <c r="C76" s="73" t="s">
        <v>1054</v>
      </c>
      <c r="D76" s="86" t="s">
        <v>121</v>
      </c>
      <c r="E76" s="86" t="s">
        <v>28</v>
      </c>
      <c r="F76" s="73" t="s">
        <v>1055</v>
      </c>
      <c r="G76" s="86" t="s">
        <v>131</v>
      </c>
      <c r="H76" s="86" t="s">
        <v>134</v>
      </c>
      <c r="I76" s="83">
        <v>107854.20019300001</v>
      </c>
      <c r="J76" s="85">
        <v>1575</v>
      </c>
      <c r="K76" s="73"/>
      <c r="L76" s="83">
        <v>1698.7036530420003</v>
      </c>
      <c r="M76" s="84">
        <v>5.3835558650925557E-4</v>
      </c>
      <c r="N76" s="84">
        <f t="shared" ref="N76:N139" si="1">IFERROR(L76/$L$11,0)</f>
        <v>1.9774359089214013E-3</v>
      </c>
      <c r="O76" s="84">
        <f>L76/'סכום נכסי הקרן'!$C$42</f>
        <v>2.9620069586777789E-4</v>
      </c>
    </row>
    <row r="77" spans="2:15">
      <c r="B77" s="76" t="s">
        <v>1056</v>
      </c>
      <c r="C77" s="73" t="s">
        <v>1057</v>
      </c>
      <c r="D77" s="86" t="s">
        <v>121</v>
      </c>
      <c r="E77" s="86" t="s">
        <v>28</v>
      </c>
      <c r="F77" s="73" t="s">
        <v>1058</v>
      </c>
      <c r="G77" s="86" t="s">
        <v>500</v>
      </c>
      <c r="H77" s="86" t="s">
        <v>134</v>
      </c>
      <c r="I77" s="83">
        <v>289228.18647700007</v>
      </c>
      <c r="J77" s="85">
        <v>950.7</v>
      </c>
      <c r="K77" s="73"/>
      <c r="L77" s="83">
        <v>2749.6923688530005</v>
      </c>
      <c r="M77" s="84">
        <v>9.5586011535188516E-4</v>
      </c>
      <c r="N77" s="84">
        <f t="shared" si="1"/>
        <v>3.2008763970808019E-3</v>
      </c>
      <c r="O77" s="84">
        <f>L77/'סכום נכסי הקרן'!$C$42</f>
        <v>4.7946019991071387E-4</v>
      </c>
    </row>
    <row r="78" spans="2:15">
      <c r="B78" s="76" t="s">
        <v>1059</v>
      </c>
      <c r="C78" s="73" t="s">
        <v>1060</v>
      </c>
      <c r="D78" s="86" t="s">
        <v>121</v>
      </c>
      <c r="E78" s="86" t="s">
        <v>28</v>
      </c>
      <c r="F78" s="73" t="s">
        <v>554</v>
      </c>
      <c r="G78" s="86" t="s">
        <v>128</v>
      </c>
      <c r="H78" s="86" t="s">
        <v>134</v>
      </c>
      <c r="I78" s="83">
        <v>6690126.336732001</v>
      </c>
      <c r="J78" s="85">
        <v>165.6</v>
      </c>
      <c r="K78" s="73"/>
      <c r="L78" s="83">
        <v>11078.849213599002</v>
      </c>
      <c r="M78" s="84">
        <v>2.5826046376513745E-3</v>
      </c>
      <c r="N78" s="84">
        <f t="shared" si="1"/>
        <v>1.289672523236437E-2</v>
      </c>
      <c r="O78" s="84">
        <f>L78/'סכום נכסי הקרן'!$C$42</f>
        <v>1.9318041970449993E-3</v>
      </c>
    </row>
    <row r="79" spans="2:15">
      <c r="B79" s="76" t="s">
        <v>1061</v>
      </c>
      <c r="C79" s="73" t="s">
        <v>1062</v>
      </c>
      <c r="D79" s="86" t="s">
        <v>121</v>
      </c>
      <c r="E79" s="86" t="s">
        <v>28</v>
      </c>
      <c r="F79" s="73" t="s">
        <v>368</v>
      </c>
      <c r="G79" s="86" t="s">
        <v>321</v>
      </c>
      <c r="H79" s="86" t="s">
        <v>134</v>
      </c>
      <c r="I79" s="83">
        <v>4204.4461530000008</v>
      </c>
      <c r="J79" s="85">
        <v>71190</v>
      </c>
      <c r="K79" s="73"/>
      <c r="L79" s="83">
        <v>2993.1452166599997</v>
      </c>
      <c r="M79" s="84">
        <v>7.9586145851690579E-4</v>
      </c>
      <c r="N79" s="84">
        <f t="shared" si="1"/>
        <v>3.4842762723448803E-3</v>
      </c>
      <c r="O79" s="84">
        <f>L79/'סכום נכסי הקרן'!$C$42</f>
        <v>5.21910749070534E-4</v>
      </c>
    </row>
    <row r="80" spans="2:15">
      <c r="B80" s="76" t="s">
        <v>1063</v>
      </c>
      <c r="C80" s="73" t="s">
        <v>1064</v>
      </c>
      <c r="D80" s="86" t="s">
        <v>121</v>
      </c>
      <c r="E80" s="86" t="s">
        <v>28</v>
      </c>
      <c r="F80" s="73" t="s">
        <v>570</v>
      </c>
      <c r="G80" s="86" t="s">
        <v>366</v>
      </c>
      <c r="H80" s="86" t="s">
        <v>134</v>
      </c>
      <c r="I80" s="83">
        <v>53199.066323000006</v>
      </c>
      <c r="J80" s="85">
        <v>5901</v>
      </c>
      <c r="K80" s="73"/>
      <c r="L80" s="83">
        <v>3139.2769037390008</v>
      </c>
      <c r="M80" s="84">
        <v>6.7314175007096274E-4</v>
      </c>
      <c r="N80" s="84">
        <f t="shared" si="1"/>
        <v>3.6543860174695275E-3</v>
      </c>
      <c r="O80" s="84">
        <f>L80/'סכום נכסי הקרן'!$C$42</f>
        <v>5.4739153691932675E-4</v>
      </c>
    </row>
    <row r="81" spans="2:15">
      <c r="B81" s="76" t="s">
        <v>1065</v>
      </c>
      <c r="C81" s="73" t="s">
        <v>1066</v>
      </c>
      <c r="D81" s="86" t="s">
        <v>121</v>
      </c>
      <c r="E81" s="86" t="s">
        <v>28</v>
      </c>
      <c r="F81" s="73" t="s">
        <v>1067</v>
      </c>
      <c r="G81" s="86" t="s">
        <v>321</v>
      </c>
      <c r="H81" s="86" t="s">
        <v>134</v>
      </c>
      <c r="I81" s="83">
        <v>106454.58326300001</v>
      </c>
      <c r="J81" s="85">
        <v>858.7</v>
      </c>
      <c r="K81" s="73"/>
      <c r="L81" s="83">
        <v>914.12550641999997</v>
      </c>
      <c r="M81" s="84">
        <v>7.0782664826995036E-4</v>
      </c>
      <c r="N81" s="84">
        <f t="shared" si="1"/>
        <v>1.0641200414320741E-3</v>
      </c>
      <c r="O81" s="84">
        <f>L81/'סכום נכסי הקרן'!$C$42</f>
        <v>1.5939484831695611E-4</v>
      </c>
    </row>
    <row r="82" spans="2:15">
      <c r="B82" s="76" t="s">
        <v>1068</v>
      </c>
      <c r="C82" s="73" t="s">
        <v>1069</v>
      </c>
      <c r="D82" s="86" t="s">
        <v>121</v>
      </c>
      <c r="E82" s="86" t="s">
        <v>28</v>
      </c>
      <c r="F82" s="73" t="s">
        <v>438</v>
      </c>
      <c r="G82" s="86" t="s">
        <v>321</v>
      </c>
      <c r="H82" s="86" t="s">
        <v>134</v>
      </c>
      <c r="I82" s="83">
        <v>52328.931263000006</v>
      </c>
      <c r="J82" s="85">
        <v>6819</v>
      </c>
      <c r="K82" s="73"/>
      <c r="L82" s="83">
        <v>3568.3098228550002</v>
      </c>
      <c r="M82" s="84">
        <v>1.4333062323361532E-3</v>
      </c>
      <c r="N82" s="84">
        <f t="shared" si="1"/>
        <v>4.1538169210589082E-3</v>
      </c>
      <c r="O82" s="84">
        <f>L82/'סכום נכסי הקרן'!$C$42</f>
        <v>6.2220143620032929E-4</v>
      </c>
    </row>
    <row r="83" spans="2:15">
      <c r="B83" s="76" t="s">
        <v>1070</v>
      </c>
      <c r="C83" s="73" t="s">
        <v>1071</v>
      </c>
      <c r="D83" s="86" t="s">
        <v>121</v>
      </c>
      <c r="E83" s="86" t="s">
        <v>28</v>
      </c>
      <c r="F83" s="73" t="s">
        <v>1072</v>
      </c>
      <c r="G83" s="86" t="s">
        <v>1043</v>
      </c>
      <c r="H83" s="86" t="s">
        <v>134</v>
      </c>
      <c r="I83" s="83">
        <v>110892.23364000002</v>
      </c>
      <c r="J83" s="85">
        <v>7800</v>
      </c>
      <c r="K83" s="73"/>
      <c r="L83" s="83">
        <v>8649.5942238880016</v>
      </c>
      <c r="M83" s="84">
        <v>1.7457274796875344E-3</v>
      </c>
      <c r="N83" s="84">
        <f t="shared" si="1"/>
        <v>1.0068865269869633E-2</v>
      </c>
      <c r="O83" s="84">
        <f>L83/'סכום נכסי הקרן'!$C$42</f>
        <v>1.508218236595617E-3</v>
      </c>
    </row>
    <row r="84" spans="2:15">
      <c r="B84" s="76" t="s">
        <v>1073</v>
      </c>
      <c r="C84" s="73" t="s">
        <v>1074</v>
      </c>
      <c r="D84" s="86" t="s">
        <v>121</v>
      </c>
      <c r="E84" s="86" t="s">
        <v>28</v>
      </c>
      <c r="F84" s="73" t="s">
        <v>1075</v>
      </c>
      <c r="G84" s="86" t="s">
        <v>1076</v>
      </c>
      <c r="H84" s="86" t="s">
        <v>134</v>
      </c>
      <c r="I84" s="83">
        <v>121351.45036100002</v>
      </c>
      <c r="J84" s="85">
        <v>4003</v>
      </c>
      <c r="K84" s="73"/>
      <c r="L84" s="83">
        <v>4857.6985579730008</v>
      </c>
      <c r="M84" s="84">
        <v>1.1062123483089694E-3</v>
      </c>
      <c r="N84" s="84">
        <f t="shared" si="1"/>
        <v>5.6547753612289546E-3</v>
      </c>
      <c r="O84" s="84">
        <f>L84/'סכום נכסי הקרן'!$C$42</f>
        <v>8.4703043442029295E-4</v>
      </c>
    </row>
    <row r="85" spans="2:15">
      <c r="B85" s="76" t="s">
        <v>1077</v>
      </c>
      <c r="C85" s="73" t="s">
        <v>1078</v>
      </c>
      <c r="D85" s="86" t="s">
        <v>121</v>
      </c>
      <c r="E85" s="86" t="s">
        <v>28</v>
      </c>
      <c r="F85" s="73" t="s">
        <v>476</v>
      </c>
      <c r="G85" s="86" t="s">
        <v>477</v>
      </c>
      <c r="H85" s="86" t="s">
        <v>134</v>
      </c>
      <c r="I85" s="83">
        <v>3402.8198590000011</v>
      </c>
      <c r="J85" s="85">
        <v>41100</v>
      </c>
      <c r="K85" s="73"/>
      <c r="L85" s="83">
        <v>1398.5589620380001</v>
      </c>
      <c r="M85" s="84">
        <v>1.1508283355496608E-3</v>
      </c>
      <c r="N85" s="84">
        <f t="shared" si="1"/>
        <v>1.6280418937848755E-3</v>
      </c>
      <c r="O85" s="84">
        <f>L85/'סכום נכסי הקרן'!$C$42</f>
        <v>2.4386486543779185E-4</v>
      </c>
    </row>
    <row r="86" spans="2:15">
      <c r="B86" s="76" t="s">
        <v>1079</v>
      </c>
      <c r="C86" s="73" t="s">
        <v>1080</v>
      </c>
      <c r="D86" s="86" t="s">
        <v>121</v>
      </c>
      <c r="E86" s="86" t="s">
        <v>28</v>
      </c>
      <c r="F86" s="73" t="s">
        <v>1081</v>
      </c>
      <c r="G86" s="86" t="s">
        <v>366</v>
      </c>
      <c r="H86" s="86" t="s">
        <v>134</v>
      </c>
      <c r="I86" s="83">
        <v>48738.817158999998</v>
      </c>
      <c r="J86" s="85">
        <v>8890</v>
      </c>
      <c r="K86" s="73"/>
      <c r="L86" s="83">
        <v>4332.880845439001</v>
      </c>
      <c r="M86" s="84">
        <v>7.8759609720018464E-4</v>
      </c>
      <c r="N86" s="84">
        <f t="shared" si="1"/>
        <v>5.0438427900625455E-3</v>
      </c>
      <c r="O86" s="84">
        <f>L86/'סכום נכסי הקרן'!$C$42</f>
        <v>7.555186681519816E-4</v>
      </c>
    </row>
    <row r="87" spans="2:15">
      <c r="B87" s="76" t="s">
        <v>1082</v>
      </c>
      <c r="C87" s="73" t="s">
        <v>1083</v>
      </c>
      <c r="D87" s="86" t="s">
        <v>121</v>
      </c>
      <c r="E87" s="86" t="s">
        <v>28</v>
      </c>
      <c r="F87" s="73" t="s">
        <v>482</v>
      </c>
      <c r="G87" s="86" t="s">
        <v>321</v>
      </c>
      <c r="H87" s="86" t="s">
        <v>134</v>
      </c>
      <c r="I87" s="83">
        <v>1662712.8957980005</v>
      </c>
      <c r="J87" s="85">
        <v>156.1</v>
      </c>
      <c r="K87" s="73"/>
      <c r="L87" s="83">
        <v>2595.4948302830007</v>
      </c>
      <c r="M87" s="84">
        <v>2.4097849091369587E-3</v>
      </c>
      <c r="N87" s="84">
        <f t="shared" si="1"/>
        <v>3.0213773130059697E-3</v>
      </c>
      <c r="O87" s="84">
        <f>L87/'סכום נכסי הקרן'!$C$42</f>
        <v>4.5257298026899384E-4</v>
      </c>
    </row>
    <row r="88" spans="2:15">
      <c r="B88" s="76" t="s">
        <v>1084</v>
      </c>
      <c r="C88" s="73" t="s">
        <v>1085</v>
      </c>
      <c r="D88" s="86" t="s">
        <v>121</v>
      </c>
      <c r="E88" s="86" t="s">
        <v>28</v>
      </c>
      <c r="F88" s="73" t="s">
        <v>533</v>
      </c>
      <c r="G88" s="86" t="s">
        <v>328</v>
      </c>
      <c r="H88" s="86" t="s">
        <v>134</v>
      </c>
      <c r="I88" s="83">
        <v>353567.64492100006</v>
      </c>
      <c r="J88" s="85">
        <v>363</v>
      </c>
      <c r="K88" s="73"/>
      <c r="L88" s="83">
        <v>1283.4505510630001</v>
      </c>
      <c r="M88" s="84">
        <v>4.9757727833666635E-4</v>
      </c>
      <c r="N88" s="84">
        <f t="shared" si="1"/>
        <v>1.4940458875519866E-3</v>
      </c>
      <c r="O88" s="84">
        <f>L88/'סכום נכסי הקרן'!$C$42</f>
        <v>2.2379356496700503E-4</v>
      </c>
    </row>
    <row r="89" spans="2:15">
      <c r="B89" s="76" t="s">
        <v>1086</v>
      </c>
      <c r="C89" s="73" t="s">
        <v>1087</v>
      </c>
      <c r="D89" s="86" t="s">
        <v>121</v>
      </c>
      <c r="E89" s="86" t="s">
        <v>28</v>
      </c>
      <c r="F89" s="73" t="s">
        <v>1088</v>
      </c>
      <c r="G89" s="86" t="s">
        <v>128</v>
      </c>
      <c r="H89" s="86" t="s">
        <v>134</v>
      </c>
      <c r="I89" s="83">
        <v>57719.324271000012</v>
      </c>
      <c r="J89" s="85">
        <v>2923</v>
      </c>
      <c r="K89" s="73"/>
      <c r="L89" s="83">
        <v>1687.1358484520003</v>
      </c>
      <c r="M89" s="84">
        <v>6.1341682507696908E-4</v>
      </c>
      <c r="N89" s="84">
        <f t="shared" si="1"/>
        <v>1.9639699979352864E-3</v>
      </c>
      <c r="O89" s="84">
        <f>L89/'סכום נכסי הקרן'!$C$42</f>
        <v>2.9418363317230153E-4</v>
      </c>
    </row>
    <row r="90" spans="2:15">
      <c r="B90" s="76" t="s">
        <v>1089</v>
      </c>
      <c r="C90" s="73" t="s">
        <v>1090</v>
      </c>
      <c r="D90" s="86" t="s">
        <v>121</v>
      </c>
      <c r="E90" s="86" t="s">
        <v>28</v>
      </c>
      <c r="F90" s="73" t="s">
        <v>1091</v>
      </c>
      <c r="G90" s="86" t="s">
        <v>159</v>
      </c>
      <c r="H90" s="86" t="s">
        <v>134</v>
      </c>
      <c r="I90" s="83">
        <v>11980.871297000002</v>
      </c>
      <c r="J90" s="85">
        <v>8834</v>
      </c>
      <c r="K90" s="73"/>
      <c r="L90" s="83">
        <v>1058.3901702970004</v>
      </c>
      <c r="M90" s="84">
        <v>3.6131021995678228E-4</v>
      </c>
      <c r="N90" s="84">
        <f t="shared" si="1"/>
        <v>1.2320564123393799E-3</v>
      </c>
      <c r="O90" s="84">
        <f>L90/'סכום נכסי הקרן'!$C$42</f>
        <v>1.8455008581407716E-4</v>
      </c>
    </row>
    <row r="91" spans="2:15">
      <c r="B91" s="76" t="s">
        <v>1092</v>
      </c>
      <c r="C91" s="73" t="s">
        <v>1093</v>
      </c>
      <c r="D91" s="86" t="s">
        <v>121</v>
      </c>
      <c r="E91" s="86" t="s">
        <v>28</v>
      </c>
      <c r="F91" s="73" t="s">
        <v>1094</v>
      </c>
      <c r="G91" s="86" t="s">
        <v>130</v>
      </c>
      <c r="H91" s="86" t="s">
        <v>134</v>
      </c>
      <c r="I91" s="83">
        <v>1354078.3866790002</v>
      </c>
      <c r="J91" s="85">
        <v>178.2</v>
      </c>
      <c r="K91" s="73"/>
      <c r="L91" s="83">
        <v>2412.9676849850007</v>
      </c>
      <c r="M91" s="84">
        <v>2.6513246433353399E-3</v>
      </c>
      <c r="N91" s="84">
        <f t="shared" si="1"/>
        <v>2.8089001508954251E-3</v>
      </c>
      <c r="O91" s="84">
        <f>L91/'סכום נכסי הקרן'!$C$42</f>
        <v>4.2074596479445308E-4</v>
      </c>
    </row>
    <row r="92" spans="2:15">
      <c r="B92" s="76" t="s">
        <v>1095</v>
      </c>
      <c r="C92" s="73" t="s">
        <v>1096</v>
      </c>
      <c r="D92" s="86" t="s">
        <v>121</v>
      </c>
      <c r="E92" s="86" t="s">
        <v>28</v>
      </c>
      <c r="F92" s="73" t="s">
        <v>535</v>
      </c>
      <c r="G92" s="86" t="s">
        <v>536</v>
      </c>
      <c r="H92" s="86" t="s">
        <v>134</v>
      </c>
      <c r="I92" s="83">
        <v>39624.349848000005</v>
      </c>
      <c r="J92" s="85">
        <v>8861</v>
      </c>
      <c r="K92" s="73"/>
      <c r="L92" s="83">
        <v>3511.1136399920006</v>
      </c>
      <c r="M92" s="84">
        <v>1.1149065564390295E-3</v>
      </c>
      <c r="N92" s="84">
        <f t="shared" si="1"/>
        <v>4.0872356868077251E-3</v>
      </c>
      <c r="O92" s="84">
        <f>L92/'סכום נכסי הקרן'!$C$42</f>
        <v>6.1222821389362344E-4</v>
      </c>
    </row>
    <row r="93" spans="2:15">
      <c r="B93" s="76" t="s">
        <v>1097</v>
      </c>
      <c r="C93" s="73" t="s">
        <v>1098</v>
      </c>
      <c r="D93" s="86" t="s">
        <v>121</v>
      </c>
      <c r="E93" s="86" t="s">
        <v>28</v>
      </c>
      <c r="F93" s="73" t="s">
        <v>1099</v>
      </c>
      <c r="G93" s="86" t="s">
        <v>128</v>
      </c>
      <c r="H93" s="86" t="s">
        <v>134</v>
      </c>
      <c r="I93" s="83">
        <v>123906.72336900001</v>
      </c>
      <c r="J93" s="85">
        <v>2185</v>
      </c>
      <c r="K93" s="73"/>
      <c r="L93" s="83">
        <v>2707.3619056590005</v>
      </c>
      <c r="M93" s="84">
        <v>1.3158197357344421E-3</v>
      </c>
      <c r="N93" s="84">
        <f t="shared" si="1"/>
        <v>3.1516001281970602E-3</v>
      </c>
      <c r="O93" s="84">
        <f>L93/'סכום נכסי הקרן'!$C$42</f>
        <v>4.7207909336395701E-4</v>
      </c>
    </row>
    <row r="94" spans="2:15">
      <c r="B94" s="76" t="s">
        <v>1100</v>
      </c>
      <c r="C94" s="73" t="s">
        <v>1101</v>
      </c>
      <c r="D94" s="86" t="s">
        <v>121</v>
      </c>
      <c r="E94" s="86" t="s">
        <v>28</v>
      </c>
      <c r="F94" s="73" t="s">
        <v>1102</v>
      </c>
      <c r="G94" s="86" t="s">
        <v>492</v>
      </c>
      <c r="H94" s="86" t="s">
        <v>134</v>
      </c>
      <c r="I94" s="83">
        <v>34635.856671000009</v>
      </c>
      <c r="J94" s="85">
        <v>4892</v>
      </c>
      <c r="K94" s="73"/>
      <c r="L94" s="83">
        <v>1694.3861083210002</v>
      </c>
      <c r="M94" s="84">
        <v>4.6874951510290241E-4</v>
      </c>
      <c r="N94" s="84">
        <f t="shared" si="1"/>
        <v>1.9724099186879721E-3</v>
      </c>
      <c r="O94" s="84">
        <f>L94/'סכום נכסי הקרן'!$C$42</f>
        <v>2.9544785133923972E-4</v>
      </c>
    </row>
    <row r="95" spans="2:15">
      <c r="B95" s="76" t="s">
        <v>1103</v>
      </c>
      <c r="C95" s="73" t="s">
        <v>1104</v>
      </c>
      <c r="D95" s="86" t="s">
        <v>121</v>
      </c>
      <c r="E95" s="86" t="s">
        <v>28</v>
      </c>
      <c r="F95" s="73" t="s">
        <v>486</v>
      </c>
      <c r="G95" s="86" t="s">
        <v>158</v>
      </c>
      <c r="H95" s="86" t="s">
        <v>134</v>
      </c>
      <c r="I95" s="83">
        <v>252615.10419300004</v>
      </c>
      <c r="J95" s="85">
        <v>1232</v>
      </c>
      <c r="K95" s="73"/>
      <c r="L95" s="83">
        <v>3112.2180836590001</v>
      </c>
      <c r="M95" s="84">
        <v>1.5278814383665833E-3</v>
      </c>
      <c r="N95" s="84">
        <f t="shared" si="1"/>
        <v>3.6228872434582882E-3</v>
      </c>
      <c r="O95" s="84">
        <f>L95/'סכום נכסי הקרן'!$C$42</f>
        <v>5.4267332646354513E-4</v>
      </c>
    </row>
    <row r="96" spans="2:15">
      <c r="B96" s="76" t="s">
        <v>1105</v>
      </c>
      <c r="C96" s="73" t="s">
        <v>1106</v>
      </c>
      <c r="D96" s="86" t="s">
        <v>121</v>
      </c>
      <c r="E96" s="86" t="s">
        <v>28</v>
      </c>
      <c r="F96" s="73" t="s">
        <v>1107</v>
      </c>
      <c r="G96" s="86" t="s">
        <v>129</v>
      </c>
      <c r="H96" s="86" t="s">
        <v>134</v>
      </c>
      <c r="I96" s="83">
        <v>16995.712224000003</v>
      </c>
      <c r="J96" s="85">
        <v>11980</v>
      </c>
      <c r="K96" s="73"/>
      <c r="L96" s="83">
        <v>2036.0863244040004</v>
      </c>
      <c r="M96" s="84">
        <v>1.3927095406561958E-3</v>
      </c>
      <c r="N96" s="84">
        <f t="shared" si="1"/>
        <v>2.3701781086596105E-3</v>
      </c>
      <c r="O96" s="84">
        <f>L96/'סכום נכסי הקרן'!$C$42</f>
        <v>3.5502966338791982E-4</v>
      </c>
    </row>
    <row r="97" spans="2:15">
      <c r="B97" s="76" t="s">
        <v>1108</v>
      </c>
      <c r="C97" s="73" t="s">
        <v>1109</v>
      </c>
      <c r="D97" s="86" t="s">
        <v>121</v>
      </c>
      <c r="E97" s="86" t="s">
        <v>28</v>
      </c>
      <c r="F97" s="73" t="s">
        <v>1110</v>
      </c>
      <c r="G97" s="86" t="s">
        <v>461</v>
      </c>
      <c r="H97" s="86" t="s">
        <v>134</v>
      </c>
      <c r="I97" s="83">
        <v>13011.757057000003</v>
      </c>
      <c r="J97" s="85">
        <v>42230</v>
      </c>
      <c r="K97" s="73"/>
      <c r="L97" s="83">
        <v>5494.8650052120001</v>
      </c>
      <c r="M97" s="84">
        <v>2.032654465877731E-3</v>
      </c>
      <c r="N97" s="84">
        <f t="shared" si="1"/>
        <v>6.3964914401188596E-3</v>
      </c>
      <c r="O97" s="84">
        <f>L97/'סכום נכסי הקרן'!$C$42</f>
        <v>9.5813230007992087E-4</v>
      </c>
    </row>
    <row r="98" spans="2:15">
      <c r="B98" s="76" t="s">
        <v>1111</v>
      </c>
      <c r="C98" s="73" t="s">
        <v>1112</v>
      </c>
      <c r="D98" s="86" t="s">
        <v>121</v>
      </c>
      <c r="E98" s="86" t="s">
        <v>28</v>
      </c>
      <c r="F98" s="73" t="s">
        <v>1113</v>
      </c>
      <c r="G98" s="86" t="s">
        <v>557</v>
      </c>
      <c r="H98" s="86" t="s">
        <v>134</v>
      </c>
      <c r="I98" s="83">
        <v>8628.9986270000009</v>
      </c>
      <c r="J98" s="85">
        <v>26410</v>
      </c>
      <c r="K98" s="73"/>
      <c r="L98" s="83">
        <v>2278.9185373969999</v>
      </c>
      <c r="M98" s="84">
        <v>6.2646137453735038E-4</v>
      </c>
      <c r="N98" s="84">
        <f t="shared" si="1"/>
        <v>2.6528555120756228E-3</v>
      </c>
      <c r="O98" s="84">
        <f>L98/'סכום נכסי הקרן'!$C$42</f>
        <v>3.9737199328097303E-4</v>
      </c>
    </row>
    <row r="99" spans="2:15">
      <c r="B99" s="76" t="s">
        <v>1114</v>
      </c>
      <c r="C99" s="73" t="s">
        <v>1115</v>
      </c>
      <c r="D99" s="86" t="s">
        <v>121</v>
      </c>
      <c r="E99" s="86" t="s">
        <v>28</v>
      </c>
      <c r="F99" s="73" t="s">
        <v>488</v>
      </c>
      <c r="G99" s="86" t="s">
        <v>328</v>
      </c>
      <c r="H99" s="86" t="s">
        <v>134</v>
      </c>
      <c r="I99" s="83">
        <v>17334.892139</v>
      </c>
      <c r="J99" s="85">
        <v>31450</v>
      </c>
      <c r="K99" s="73"/>
      <c r="L99" s="83">
        <v>5451.8235778320013</v>
      </c>
      <c r="M99" s="84">
        <v>1.6304093541779981E-3</v>
      </c>
      <c r="N99" s="84">
        <f t="shared" si="1"/>
        <v>6.3463875482952176E-3</v>
      </c>
      <c r="O99" s="84">
        <f>L99/'סכום נכסי הקרן'!$C$42</f>
        <v>9.5062722365398412E-4</v>
      </c>
    </row>
    <row r="100" spans="2:15">
      <c r="B100" s="76" t="s">
        <v>1116</v>
      </c>
      <c r="C100" s="73" t="s">
        <v>1117</v>
      </c>
      <c r="D100" s="86" t="s">
        <v>121</v>
      </c>
      <c r="E100" s="86" t="s">
        <v>28</v>
      </c>
      <c r="F100" s="73" t="s">
        <v>1118</v>
      </c>
      <c r="G100" s="86" t="s">
        <v>309</v>
      </c>
      <c r="H100" s="86" t="s">
        <v>134</v>
      </c>
      <c r="I100" s="83">
        <v>1155.9236140000003</v>
      </c>
      <c r="J100" s="85">
        <v>17300</v>
      </c>
      <c r="K100" s="73"/>
      <c r="L100" s="83">
        <v>199.97478518700004</v>
      </c>
      <c r="M100" s="84">
        <v>3.2604726023224228E-5</v>
      </c>
      <c r="N100" s="84">
        <f t="shared" si="1"/>
        <v>2.3278770278705008E-4</v>
      </c>
      <c r="O100" s="84">
        <f>L100/'סכום נכסי הקרן'!$C$42</f>
        <v>3.4869337228024606E-5</v>
      </c>
    </row>
    <row r="101" spans="2:15">
      <c r="B101" s="76" t="s">
        <v>1119</v>
      </c>
      <c r="C101" s="73" t="s">
        <v>1120</v>
      </c>
      <c r="D101" s="86" t="s">
        <v>121</v>
      </c>
      <c r="E101" s="86" t="s">
        <v>28</v>
      </c>
      <c r="F101" s="73" t="s">
        <v>1121</v>
      </c>
      <c r="G101" s="86" t="s">
        <v>408</v>
      </c>
      <c r="H101" s="86" t="s">
        <v>134</v>
      </c>
      <c r="I101" s="83">
        <v>10124.794557000001</v>
      </c>
      <c r="J101" s="85">
        <v>15780</v>
      </c>
      <c r="K101" s="73"/>
      <c r="L101" s="83">
        <v>1597.6925810350003</v>
      </c>
      <c r="M101" s="84">
        <v>1.0604149848841978E-3</v>
      </c>
      <c r="N101" s="84">
        <f t="shared" si="1"/>
        <v>1.8598504073964049E-3</v>
      </c>
      <c r="O101" s="84">
        <f>L101/'סכום נכסי הקרן'!$C$42</f>
        <v>2.7858752963643183E-4</v>
      </c>
    </row>
    <row r="102" spans="2:15">
      <c r="B102" s="76" t="s">
        <v>1122</v>
      </c>
      <c r="C102" s="73" t="s">
        <v>1123</v>
      </c>
      <c r="D102" s="86" t="s">
        <v>121</v>
      </c>
      <c r="E102" s="86" t="s">
        <v>28</v>
      </c>
      <c r="F102" s="73" t="s">
        <v>609</v>
      </c>
      <c r="G102" s="86" t="s">
        <v>158</v>
      </c>
      <c r="H102" s="86" t="s">
        <v>134</v>
      </c>
      <c r="I102" s="83">
        <v>285523.17241100007</v>
      </c>
      <c r="J102" s="85">
        <v>1494</v>
      </c>
      <c r="K102" s="73"/>
      <c r="L102" s="83">
        <v>4265.7161958210008</v>
      </c>
      <c r="M102" s="84">
        <v>1.5330407026267567E-3</v>
      </c>
      <c r="N102" s="84">
        <f t="shared" si="1"/>
        <v>4.9656574104485571E-3</v>
      </c>
      <c r="O102" s="84">
        <f>L102/'סכום נכסי הקרן'!$C$42</f>
        <v>7.4380725756018062E-4</v>
      </c>
    </row>
    <row r="103" spans="2:15">
      <c r="B103" s="76" t="s">
        <v>1124</v>
      </c>
      <c r="C103" s="73" t="s">
        <v>1125</v>
      </c>
      <c r="D103" s="86" t="s">
        <v>121</v>
      </c>
      <c r="E103" s="86" t="s">
        <v>28</v>
      </c>
      <c r="F103" s="73" t="s">
        <v>1126</v>
      </c>
      <c r="G103" s="86" t="s">
        <v>159</v>
      </c>
      <c r="H103" s="86" t="s">
        <v>134</v>
      </c>
      <c r="I103" s="83">
        <v>480.83345000000008</v>
      </c>
      <c r="J103" s="85">
        <v>11690</v>
      </c>
      <c r="K103" s="73"/>
      <c r="L103" s="83">
        <v>56.209430305000019</v>
      </c>
      <c r="M103" s="84">
        <v>1.0221910791205892E-5</v>
      </c>
      <c r="N103" s="84">
        <f t="shared" si="1"/>
        <v>6.5432570128448229E-5</v>
      </c>
      <c r="O103" s="84">
        <f>L103/'סכום נכסי הקרן'!$C$42</f>
        <v>9.8011635760347176E-6</v>
      </c>
    </row>
    <row r="104" spans="2:15">
      <c r="B104" s="76" t="s">
        <v>1127</v>
      </c>
      <c r="C104" s="73" t="s">
        <v>1128</v>
      </c>
      <c r="D104" s="86" t="s">
        <v>121</v>
      </c>
      <c r="E104" s="86" t="s">
        <v>28</v>
      </c>
      <c r="F104" s="73" t="s">
        <v>1129</v>
      </c>
      <c r="G104" s="86" t="s">
        <v>500</v>
      </c>
      <c r="H104" s="86" t="s">
        <v>134</v>
      </c>
      <c r="I104" s="83">
        <v>16470.776730000005</v>
      </c>
      <c r="J104" s="85">
        <v>8450</v>
      </c>
      <c r="K104" s="73"/>
      <c r="L104" s="83">
        <v>1391.7806336600004</v>
      </c>
      <c r="M104" s="84">
        <v>7.817707411392461E-4</v>
      </c>
      <c r="N104" s="84">
        <f t="shared" si="1"/>
        <v>1.6201513415316237E-3</v>
      </c>
      <c r="O104" s="84">
        <f>L104/'סכום נכסי הקרן'!$C$42</f>
        <v>2.4268293733703783E-4</v>
      </c>
    </row>
    <row r="105" spans="2:15">
      <c r="B105" s="76" t="s">
        <v>1130</v>
      </c>
      <c r="C105" s="73" t="s">
        <v>1131</v>
      </c>
      <c r="D105" s="86" t="s">
        <v>121</v>
      </c>
      <c r="E105" s="86" t="s">
        <v>28</v>
      </c>
      <c r="F105" s="73" t="s">
        <v>524</v>
      </c>
      <c r="G105" s="86" t="s">
        <v>525</v>
      </c>
      <c r="H105" s="86" t="s">
        <v>134</v>
      </c>
      <c r="I105" s="83">
        <v>30301.630299000004</v>
      </c>
      <c r="J105" s="85">
        <v>38400</v>
      </c>
      <c r="K105" s="73"/>
      <c r="L105" s="83">
        <v>11635.826034898002</v>
      </c>
      <c r="M105" s="84">
        <v>1.8448084676779856E-3</v>
      </c>
      <c r="N105" s="84">
        <f t="shared" si="1"/>
        <v>1.3545093748497954E-2</v>
      </c>
      <c r="O105" s="84">
        <f>L105/'סכום נכסי הקרן'!$C$42</f>
        <v>2.0289235043211978E-3</v>
      </c>
    </row>
    <row r="106" spans="2:15">
      <c r="B106" s="76" t="s">
        <v>1132</v>
      </c>
      <c r="C106" s="73" t="s">
        <v>1133</v>
      </c>
      <c r="D106" s="86" t="s">
        <v>121</v>
      </c>
      <c r="E106" s="86" t="s">
        <v>28</v>
      </c>
      <c r="F106" s="73" t="s">
        <v>1134</v>
      </c>
      <c r="G106" s="86" t="s">
        <v>948</v>
      </c>
      <c r="H106" s="86" t="s">
        <v>134</v>
      </c>
      <c r="I106" s="83">
        <v>18508.702758000003</v>
      </c>
      <c r="J106" s="85">
        <v>23500</v>
      </c>
      <c r="K106" s="73"/>
      <c r="L106" s="83">
        <v>4349.5451480150004</v>
      </c>
      <c r="M106" s="84">
        <v>4.1814835850129562E-4</v>
      </c>
      <c r="N106" s="84">
        <f t="shared" si="1"/>
        <v>5.0632414593077086E-3</v>
      </c>
      <c r="O106" s="84">
        <f>L106/'סכום נכסי הקרן'!$C$42</f>
        <v>7.5842440042042235E-4</v>
      </c>
    </row>
    <row r="107" spans="2:15">
      <c r="B107" s="76" t="s">
        <v>1135</v>
      </c>
      <c r="C107" s="73" t="s">
        <v>1136</v>
      </c>
      <c r="D107" s="86" t="s">
        <v>121</v>
      </c>
      <c r="E107" s="86" t="s">
        <v>28</v>
      </c>
      <c r="F107" s="73" t="s">
        <v>635</v>
      </c>
      <c r="G107" s="86" t="s">
        <v>500</v>
      </c>
      <c r="H107" s="86" t="s">
        <v>134</v>
      </c>
      <c r="I107" s="83">
        <v>68284.735368000009</v>
      </c>
      <c r="J107" s="85">
        <v>2810</v>
      </c>
      <c r="K107" s="73"/>
      <c r="L107" s="83">
        <v>1918.8010638470003</v>
      </c>
      <c r="M107" s="84">
        <v>1.2608309904207865E-3</v>
      </c>
      <c r="N107" s="84">
        <f t="shared" si="1"/>
        <v>2.2336480638826478E-3</v>
      </c>
      <c r="O107" s="84">
        <f>L107/'סכום נכסי הקרן'!$C$42</f>
        <v>3.3457878855180256E-4</v>
      </c>
    </row>
    <row r="108" spans="2:15">
      <c r="B108" s="76" t="s">
        <v>1137</v>
      </c>
      <c r="C108" s="73" t="s">
        <v>1138</v>
      </c>
      <c r="D108" s="86" t="s">
        <v>121</v>
      </c>
      <c r="E108" s="86" t="s">
        <v>28</v>
      </c>
      <c r="F108" s="73" t="s">
        <v>397</v>
      </c>
      <c r="G108" s="86" t="s">
        <v>321</v>
      </c>
      <c r="H108" s="86" t="s">
        <v>134</v>
      </c>
      <c r="I108" s="83">
        <v>21013.921965000005</v>
      </c>
      <c r="J108" s="85">
        <v>21760</v>
      </c>
      <c r="K108" s="73"/>
      <c r="L108" s="83">
        <v>4572.6294196630006</v>
      </c>
      <c r="M108" s="84">
        <v>1.7225707997343756E-3</v>
      </c>
      <c r="N108" s="84">
        <f t="shared" si="1"/>
        <v>5.3229305749944609E-3</v>
      </c>
      <c r="O108" s="84">
        <f>L108/'סכום נכסי הקרן'!$C$42</f>
        <v>7.9732330805564377E-4</v>
      </c>
    </row>
    <row r="109" spans="2:15">
      <c r="B109" s="76" t="s">
        <v>1139</v>
      </c>
      <c r="C109" s="73" t="s">
        <v>1140</v>
      </c>
      <c r="D109" s="86" t="s">
        <v>121</v>
      </c>
      <c r="E109" s="86" t="s">
        <v>28</v>
      </c>
      <c r="F109" s="73" t="s">
        <v>399</v>
      </c>
      <c r="G109" s="86" t="s">
        <v>321</v>
      </c>
      <c r="H109" s="86" t="s">
        <v>134</v>
      </c>
      <c r="I109" s="83">
        <v>301648.96075700008</v>
      </c>
      <c r="J109" s="85">
        <v>1555</v>
      </c>
      <c r="K109" s="73"/>
      <c r="L109" s="83">
        <v>4690.6413397720007</v>
      </c>
      <c r="M109" s="84">
        <v>1.5527755014771781E-3</v>
      </c>
      <c r="N109" s="84">
        <f t="shared" si="1"/>
        <v>5.4603065134557708E-3</v>
      </c>
      <c r="O109" s="84">
        <f>L109/'סכום נכסי הקרן'!$C$42</f>
        <v>8.1790088955102788E-4</v>
      </c>
    </row>
    <row r="110" spans="2:15">
      <c r="B110" s="76" t="s">
        <v>1141</v>
      </c>
      <c r="C110" s="73" t="s">
        <v>1142</v>
      </c>
      <c r="D110" s="86" t="s">
        <v>121</v>
      </c>
      <c r="E110" s="86" t="s">
        <v>28</v>
      </c>
      <c r="F110" s="73" t="s">
        <v>1143</v>
      </c>
      <c r="G110" s="86" t="s">
        <v>557</v>
      </c>
      <c r="H110" s="86" t="s">
        <v>134</v>
      </c>
      <c r="I110" s="83">
        <v>31677.480786000007</v>
      </c>
      <c r="J110" s="85">
        <v>7500</v>
      </c>
      <c r="K110" s="73"/>
      <c r="L110" s="83">
        <v>2375.8110589530006</v>
      </c>
      <c r="M110" s="84">
        <v>6.5391350228625783E-4</v>
      </c>
      <c r="N110" s="84">
        <f t="shared" si="1"/>
        <v>2.7656466696666872E-3</v>
      </c>
      <c r="O110" s="84">
        <f>L110/'סכום נכסי הקרן'!$C$42</f>
        <v>4.1426701334988051E-4</v>
      </c>
    </row>
    <row r="111" spans="2:15">
      <c r="B111" s="76" t="s">
        <v>1144</v>
      </c>
      <c r="C111" s="73" t="s">
        <v>1145</v>
      </c>
      <c r="D111" s="86" t="s">
        <v>121</v>
      </c>
      <c r="E111" s="86" t="s">
        <v>28</v>
      </c>
      <c r="F111" s="73" t="s">
        <v>1146</v>
      </c>
      <c r="G111" s="86" t="s">
        <v>557</v>
      </c>
      <c r="H111" s="86" t="s">
        <v>134</v>
      </c>
      <c r="I111" s="83">
        <v>7720.6465400000006</v>
      </c>
      <c r="J111" s="85">
        <v>21820</v>
      </c>
      <c r="K111" s="73"/>
      <c r="L111" s="83">
        <v>1684.6450750190006</v>
      </c>
      <c r="M111" s="84">
        <v>5.6045878711630573E-4</v>
      </c>
      <c r="N111" s="84">
        <f t="shared" si="1"/>
        <v>1.9610705252588248E-3</v>
      </c>
      <c r="O111" s="84">
        <f>L111/'סכום נכסי הקרן'!$C$42</f>
        <v>2.9374932032274575E-4</v>
      </c>
    </row>
    <row r="112" spans="2:15">
      <c r="B112" s="76" t="s">
        <v>1147</v>
      </c>
      <c r="C112" s="73" t="s">
        <v>1148</v>
      </c>
      <c r="D112" s="86" t="s">
        <v>121</v>
      </c>
      <c r="E112" s="86" t="s">
        <v>28</v>
      </c>
      <c r="F112" s="73" t="s">
        <v>1149</v>
      </c>
      <c r="G112" s="86" t="s">
        <v>128</v>
      </c>
      <c r="H112" s="86" t="s">
        <v>134</v>
      </c>
      <c r="I112" s="83">
        <v>767993.68816999998</v>
      </c>
      <c r="J112" s="85">
        <v>317.89999999999998</v>
      </c>
      <c r="K112" s="73"/>
      <c r="L112" s="83">
        <v>2441.4519346740003</v>
      </c>
      <c r="M112" s="84">
        <v>6.8334674388908991E-4</v>
      </c>
      <c r="N112" s="84">
        <f t="shared" si="1"/>
        <v>2.8420582465249035E-3</v>
      </c>
      <c r="O112" s="84">
        <f>L112/'סכום נכסי הקרן'!$C$42</f>
        <v>4.257127255146319E-4</v>
      </c>
    </row>
    <row r="113" spans="2:15">
      <c r="B113" s="76" t="s">
        <v>1150</v>
      </c>
      <c r="C113" s="73" t="s">
        <v>1151</v>
      </c>
      <c r="D113" s="86" t="s">
        <v>121</v>
      </c>
      <c r="E113" s="86" t="s">
        <v>28</v>
      </c>
      <c r="F113" s="73" t="s">
        <v>645</v>
      </c>
      <c r="G113" s="86" t="s">
        <v>328</v>
      </c>
      <c r="H113" s="86" t="s">
        <v>134</v>
      </c>
      <c r="I113" s="83">
        <v>1041555.3966840002</v>
      </c>
      <c r="J113" s="85">
        <v>297</v>
      </c>
      <c r="K113" s="73"/>
      <c r="L113" s="83">
        <v>3093.4195281510001</v>
      </c>
      <c r="M113" s="84">
        <v>1.1361061991121851E-3</v>
      </c>
      <c r="N113" s="84">
        <f t="shared" si="1"/>
        <v>3.601004121802075E-3</v>
      </c>
      <c r="O113" s="84">
        <f>L113/'סכום נכסי הקרן'!$C$42</f>
        <v>5.393954473509599E-4</v>
      </c>
    </row>
    <row r="114" spans="2:15">
      <c r="B114" s="76" t="s">
        <v>1152</v>
      </c>
      <c r="C114" s="73" t="s">
        <v>1153</v>
      </c>
      <c r="D114" s="86" t="s">
        <v>121</v>
      </c>
      <c r="E114" s="86" t="s">
        <v>28</v>
      </c>
      <c r="F114" s="73" t="s">
        <v>556</v>
      </c>
      <c r="G114" s="86" t="s">
        <v>557</v>
      </c>
      <c r="H114" s="86" t="s">
        <v>134</v>
      </c>
      <c r="I114" s="83">
        <v>555694.55523499998</v>
      </c>
      <c r="J114" s="85">
        <v>1769</v>
      </c>
      <c r="K114" s="73"/>
      <c r="L114" s="83">
        <v>9830.2366821680007</v>
      </c>
      <c r="M114" s="84">
        <v>2.0917068732651898E-3</v>
      </c>
      <c r="N114" s="84">
        <f t="shared" si="1"/>
        <v>1.1443233770472596E-2</v>
      </c>
      <c r="O114" s="84">
        <f>L114/'סכום נכסי הקרן'!$C$42</f>
        <v>1.7140852912094881E-3</v>
      </c>
    </row>
    <row r="115" spans="2:15">
      <c r="B115" s="76" t="s">
        <v>1154</v>
      </c>
      <c r="C115" s="73" t="s">
        <v>1155</v>
      </c>
      <c r="D115" s="86" t="s">
        <v>121</v>
      </c>
      <c r="E115" s="86" t="s">
        <v>28</v>
      </c>
      <c r="F115" s="73" t="s">
        <v>1156</v>
      </c>
      <c r="G115" s="86" t="s">
        <v>129</v>
      </c>
      <c r="H115" s="86" t="s">
        <v>134</v>
      </c>
      <c r="I115" s="83">
        <v>8569.3752790000017</v>
      </c>
      <c r="J115" s="85">
        <v>26950</v>
      </c>
      <c r="K115" s="73"/>
      <c r="L115" s="83">
        <v>2309.4466377509998</v>
      </c>
      <c r="M115" s="84">
        <v>9.9806362461406684E-4</v>
      </c>
      <c r="N115" s="84">
        <f t="shared" si="1"/>
        <v>2.6883928241683186E-3</v>
      </c>
      <c r="O115" s="84">
        <f>L115/'סכום נכסי הקרן'!$C$42</f>
        <v>4.0269513752227911E-4</v>
      </c>
    </row>
    <row r="116" spans="2:15">
      <c r="B116" s="76" t="s">
        <v>1157</v>
      </c>
      <c r="C116" s="73" t="s">
        <v>1158</v>
      </c>
      <c r="D116" s="86" t="s">
        <v>121</v>
      </c>
      <c r="E116" s="86" t="s">
        <v>28</v>
      </c>
      <c r="F116" s="73" t="s">
        <v>1159</v>
      </c>
      <c r="G116" s="86" t="s">
        <v>975</v>
      </c>
      <c r="H116" s="86" t="s">
        <v>134</v>
      </c>
      <c r="I116" s="83">
        <v>104228.18975600002</v>
      </c>
      <c r="J116" s="85">
        <v>864</v>
      </c>
      <c r="K116" s="73"/>
      <c r="L116" s="83">
        <v>900.53155949200016</v>
      </c>
      <c r="M116" s="84">
        <v>1.0413990411089098E-3</v>
      </c>
      <c r="N116" s="84">
        <f t="shared" si="1"/>
        <v>1.0482955279854465E-3</v>
      </c>
      <c r="O116" s="84">
        <f>L116/'סכום נכסי הקרן'!$C$42</f>
        <v>1.5702448987777069E-4</v>
      </c>
    </row>
    <row r="117" spans="2:15">
      <c r="B117" s="72"/>
      <c r="C117" s="73"/>
      <c r="D117" s="73"/>
      <c r="E117" s="73"/>
      <c r="F117" s="73"/>
      <c r="G117" s="73"/>
      <c r="H117" s="73"/>
      <c r="I117" s="83"/>
      <c r="J117" s="85"/>
      <c r="K117" s="73"/>
      <c r="L117" s="73"/>
      <c r="M117" s="73"/>
      <c r="N117" s="84"/>
      <c r="O117" s="73"/>
    </row>
    <row r="118" spans="2:15">
      <c r="B118" s="92" t="s">
        <v>29</v>
      </c>
      <c r="C118" s="71"/>
      <c r="D118" s="71"/>
      <c r="E118" s="71"/>
      <c r="F118" s="71"/>
      <c r="G118" s="71"/>
      <c r="H118" s="71"/>
      <c r="I118" s="80"/>
      <c r="J118" s="82"/>
      <c r="K118" s="80">
        <v>45.418942416000014</v>
      </c>
      <c r="L118" s="80">
        <f>SUM(L119:L186)</f>
        <v>37465.022205576002</v>
      </c>
      <c r="M118" s="71"/>
      <c r="N118" s="81">
        <f t="shared" si="1"/>
        <v>4.3612480673232493E-2</v>
      </c>
      <c r="O118" s="81">
        <f>L118/'סכום נכסי הקרן'!$C$42</f>
        <v>6.5327260750401104E-3</v>
      </c>
    </row>
    <row r="119" spans="2:15">
      <c r="B119" s="76" t="s">
        <v>1160</v>
      </c>
      <c r="C119" s="73" t="s">
        <v>1161</v>
      </c>
      <c r="D119" s="86" t="s">
        <v>121</v>
      </c>
      <c r="E119" s="86" t="s">
        <v>28</v>
      </c>
      <c r="F119" s="73" t="s">
        <v>1162</v>
      </c>
      <c r="G119" s="86" t="s">
        <v>1163</v>
      </c>
      <c r="H119" s="86" t="s">
        <v>134</v>
      </c>
      <c r="I119" s="83">
        <v>465238.88645000005</v>
      </c>
      <c r="J119" s="85">
        <v>165.9</v>
      </c>
      <c r="K119" s="73"/>
      <c r="L119" s="83">
        <v>771.83131263900009</v>
      </c>
      <c r="M119" s="84">
        <v>1.5672360879900136E-3</v>
      </c>
      <c r="N119" s="84">
        <f t="shared" si="1"/>
        <v>8.9847746574814899E-4</v>
      </c>
      <c r="O119" s="84">
        <f>L119/'סכום נכסי הקרן'!$C$42</f>
        <v>1.3458319906877822E-4</v>
      </c>
    </row>
    <row r="120" spans="2:15">
      <c r="B120" s="76" t="s">
        <v>1164</v>
      </c>
      <c r="C120" s="73" t="s">
        <v>1165</v>
      </c>
      <c r="D120" s="86" t="s">
        <v>121</v>
      </c>
      <c r="E120" s="86" t="s">
        <v>28</v>
      </c>
      <c r="F120" s="73" t="s">
        <v>1166</v>
      </c>
      <c r="G120" s="86" t="s">
        <v>492</v>
      </c>
      <c r="H120" s="86" t="s">
        <v>134</v>
      </c>
      <c r="I120" s="83">
        <v>188468.30609600001</v>
      </c>
      <c r="J120" s="85">
        <v>435.2</v>
      </c>
      <c r="K120" s="73"/>
      <c r="L120" s="83">
        <v>820.2140682050001</v>
      </c>
      <c r="M120" s="84">
        <v>1.1432330413635769E-3</v>
      </c>
      <c r="N120" s="84">
        <f t="shared" si="1"/>
        <v>9.5479911906151227E-4</v>
      </c>
      <c r="O120" s="84">
        <f>L120/'סכום נכסי הקרן'!$C$42</f>
        <v>1.4301963578390871E-4</v>
      </c>
    </row>
    <row r="121" spans="2:15">
      <c r="B121" s="76" t="s">
        <v>1167</v>
      </c>
      <c r="C121" s="73" t="s">
        <v>1168</v>
      </c>
      <c r="D121" s="86" t="s">
        <v>121</v>
      </c>
      <c r="E121" s="86" t="s">
        <v>28</v>
      </c>
      <c r="F121" s="73" t="s">
        <v>1169</v>
      </c>
      <c r="G121" s="86" t="s">
        <v>1170</v>
      </c>
      <c r="H121" s="86" t="s">
        <v>134</v>
      </c>
      <c r="I121" s="83">
        <v>6422.9732249999997</v>
      </c>
      <c r="J121" s="85">
        <v>1868</v>
      </c>
      <c r="K121" s="73"/>
      <c r="L121" s="83">
        <v>119.98113984500003</v>
      </c>
      <c r="M121" s="84">
        <v>1.4372295757257335E-3</v>
      </c>
      <c r="N121" s="84">
        <f t="shared" si="1"/>
        <v>1.3966827815902583E-4</v>
      </c>
      <c r="O121" s="84">
        <f>L121/'סכום נכסי הקרן'!$C$42</f>
        <v>2.0920951720717527E-5</v>
      </c>
    </row>
    <row r="122" spans="2:15">
      <c r="B122" s="76" t="s">
        <v>1171</v>
      </c>
      <c r="C122" s="73" t="s">
        <v>1172</v>
      </c>
      <c r="D122" s="86" t="s">
        <v>121</v>
      </c>
      <c r="E122" s="86" t="s">
        <v>28</v>
      </c>
      <c r="F122" s="73" t="s">
        <v>1173</v>
      </c>
      <c r="G122" s="86" t="s">
        <v>130</v>
      </c>
      <c r="H122" s="86" t="s">
        <v>134</v>
      </c>
      <c r="I122" s="83">
        <v>83955.135970000003</v>
      </c>
      <c r="J122" s="85">
        <v>426.8</v>
      </c>
      <c r="K122" s="73"/>
      <c r="L122" s="83">
        <v>358.32052028300006</v>
      </c>
      <c r="M122" s="84">
        <v>1.526137388971208E-3</v>
      </c>
      <c r="N122" s="84">
        <f t="shared" si="1"/>
        <v>4.1711564135518149E-4</v>
      </c>
      <c r="O122" s="84">
        <f>L122/'סכום נכסי הקרן'!$C$42</f>
        <v>6.2479872378837269E-5</v>
      </c>
    </row>
    <row r="123" spans="2:15">
      <c r="B123" s="76" t="s">
        <v>1174</v>
      </c>
      <c r="C123" s="73" t="s">
        <v>1175</v>
      </c>
      <c r="D123" s="86" t="s">
        <v>121</v>
      </c>
      <c r="E123" s="86" t="s">
        <v>28</v>
      </c>
      <c r="F123" s="73" t="s">
        <v>1176</v>
      </c>
      <c r="G123" s="86" t="s">
        <v>130</v>
      </c>
      <c r="H123" s="86" t="s">
        <v>134</v>
      </c>
      <c r="I123" s="83">
        <v>36917.661424000005</v>
      </c>
      <c r="J123" s="85">
        <v>2113</v>
      </c>
      <c r="K123" s="73"/>
      <c r="L123" s="83">
        <v>780.07018589200004</v>
      </c>
      <c r="M123" s="84">
        <v>2.1848197266920396E-3</v>
      </c>
      <c r="N123" s="84">
        <f t="shared" si="1"/>
        <v>9.0806821678371613E-4</v>
      </c>
      <c r="O123" s="84">
        <f>L123/'סכום נכסי הקרן'!$C$42</f>
        <v>1.3601980043614141E-4</v>
      </c>
    </row>
    <row r="124" spans="2:15">
      <c r="B124" s="76" t="s">
        <v>1177</v>
      </c>
      <c r="C124" s="73" t="s">
        <v>1178</v>
      </c>
      <c r="D124" s="86" t="s">
        <v>121</v>
      </c>
      <c r="E124" s="86" t="s">
        <v>28</v>
      </c>
      <c r="F124" s="73" t="s">
        <v>1179</v>
      </c>
      <c r="G124" s="86" t="s">
        <v>129</v>
      </c>
      <c r="H124" s="86" t="s">
        <v>134</v>
      </c>
      <c r="I124" s="83">
        <v>46160.011200000008</v>
      </c>
      <c r="J124" s="85">
        <v>542.5</v>
      </c>
      <c r="K124" s="73"/>
      <c r="L124" s="83">
        <v>250.41806076000003</v>
      </c>
      <c r="M124" s="84">
        <v>8.1225565381531678E-4</v>
      </c>
      <c r="N124" s="84">
        <f t="shared" si="1"/>
        <v>2.9150797709919445E-4</v>
      </c>
      <c r="O124" s="84">
        <f>L124/'סכום נכסי הקרן'!$C$42</f>
        <v>4.3665064075268437E-5</v>
      </c>
    </row>
    <row r="125" spans="2:15">
      <c r="B125" s="76" t="s">
        <v>1180</v>
      </c>
      <c r="C125" s="73" t="s">
        <v>1181</v>
      </c>
      <c r="D125" s="86" t="s">
        <v>121</v>
      </c>
      <c r="E125" s="86" t="s">
        <v>28</v>
      </c>
      <c r="F125" s="73" t="s">
        <v>1182</v>
      </c>
      <c r="G125" s="86" t="s">
        <v>129</v>
      </c>
      <c r="H125" s="86" t="s">
        <v>134</v>
      </c>
      <c r="I125" s="83">
        <v>2.7696000000000002E-2</v>
      </c>
      <c r="J125" s="85">
        <v>6848</v>
      </c>
      <c r="K125" s="73"/>
      <c r="L125" s="83">
        <v>1.9014080000000003E-3</v>
      </c>
      <c r="M125" s="84">
        <v>2.4754857993403177E-9</v>
      </c>
      <c r="N125" s="84">
        <f t="shared" si="1"/>
        <v>2.2134010543729968E-9</v>
      </c>
      <c r="O125" s="84">
        <f>L125/'סכום נכסי הקרן'!$C$42</f>
        <v>3.3154598315014923E-10</v>
      </c>
    </row>
    <row r="126" spans="2:15">
      <c r="B126" s="76" t="s">
        <v>1183</v>
      </c>
      <c r="C126" s="73" t="s">
        <v>1184</v>
      </c>
      <c r="D126" s="86" t="s">
        <v>121</v>
      </c>
      <c r="E126" s="86" t="s">
        <v>28</v>
      </c>
      <c r="F126" s="73" t="s">
        <v>647</v>
      </c>
      <c r="G126" s="86" t="s">
        <v>536</v>
      </c>
      <c r="H126" s="86" t="s">
        <v>134</v>
      </c>
      <c r="I126" s="83">
        <v>3726.8246710000008</v>
      </c>
      <c r="J126" s="85">
        <v>5877</v>
      </c>
      <c r="K126" s="73"/>
      <c r="L126" s="83">
        <v>219.02548591000001</v>
      </c>
      <c r="M126" s="84">
        <v>2.8996693435600702E-4</v>
      </c>
      <c r="N126" s="84">
        <f t="shared" si="1"/>
        <v>2.5496434297518042E-4</v>
      </c>
      <c r="O126" s="84">
        <f>L126/'סכום נכסי הקרן'!$C$42</f>
        <v>3.8191182566271997E-5</v>
      </c>
    </row>
    <row r="127" spans="2:15">
      <c r="B127" s="76" t="s">
        <v>1185</v>
      </c>
      <c r="C127" s="73" t="s">
        <v>1186</v>
      </c>
      <c r="D127" s="86" t="s">
        <v>121</v>
      </c>
      <c r="E127" s="86" t="s">
        <v>28</v>
      </c>
      <c r="F127" s="73" t="s">
        <v>1187</v>
      </c>
      <c r="G127" s="86" t="s">
        <v>1188</v>
      </c>
      <c r="H127" s="86" t="s">
        <v>134</v>
      </c>
      <c r="I127" s="83">
        <v>42064.214173000008</v>
      </c>
      <c r="J127" s="85">
        <v>514.70000000000005</v>
      </c>
      <c r="K127" s="73"/>
      <c r="L127" s="83">
        <v>216.50451036700005</v>
      </c>
      <c r="M127" s="84">
        <v>2.1656534270426053E-3</v>
      </c>
      <c r="N127" s="84">
        <f t="shared" si="1"/>
        <v>2.5202971246719654E-4</v>
      </c>
      <c r="O127" s="84">
        <f>L127/'סכום נכסי הקרן'!$C$42</f>
        <v>3.7751603414979162E-5</v>
      </c>
    </row>
    <row r="128" spans="2:15">
      <c r="B128" s="76" t="s">
        <v>1189</v>
      </c>
      <c r="C128" s="73" t="s">
        <v>1190</v>
      </c>
      <c r="D128" s="86" t="s">
        <v>121</v>
      </c>
      <c r="E128" s="86" t="s">
        <v>28</v>
      </c>
      <c r="F128" s="73" t="s">
        <v>1191</v>
      </c>
      <c r="G128" s="86" t="s">
        <v>328</v>
      </c>
      <c r="H128" s="86" t="s">
        <v>134</v>
      </c>
      <c r="I128" s="83">
        <v>24035.652465000003</v>
      </c>
      <c r="J128" s="85">
        <v>3094</v>
      </c>
      <c r="K128" s="73"/>
      <c r="L128" s="83">
        <v>743.6630872730002</v>
      </c>
      <c r="M128" s="84">
        <v>1.498605400506775E-3</v>
      </c>
      <c r="N128" s="84">
        <f t="shared" si="1"/>
        <v>8.6568724937958412E-4</v>
      </c>
      <c r="O128" s="84">
        <f>L128/'סכום נכסי הקרן'!$C$42</f>
        <v>1.2967154308933277E-4</v>
      </c>
    </row>
    <row r="129" spans="2:15">
      <c r="B129" s="76" t="s">
        <v>1192</v>
      </c>
      <c r="C129" s="73" t="s">
        <v>1193</v>
      </c>
      <c r="D129" s="86" t="s">
        <v>121</v>
      </c>
      <c r="E129" s="86" t="s">
        <v>28</v>
      </c>
      <c r="F129" s="73" t="s">
        <v>1194</v>
      </c>
      <c r="G129" s="86" t="s">
        <v>157</v>
      </c>
      <c r="H129" s="86" t="s">
        <v>134</v>
      </c>
      <c r="I129" s="83">
        <v>898.96621800000025</v>
      </c>
      <c r="J129" s="85">
        <v>7518</v>
      </c>
      <c r="K129" s="73"/>
      <c r="L129" s="83">
        <v>67.584280278000008</v>
      </c>
      <c r="M129" s="84">
        <v>7.9218540796041452E-5</v>
      </c>
      <c r="N129" s="84">
        <f t="shared" si="1"/>
        <v>7.8673865486189875E-5</v>
      </c>
      <c r="O129" s="84">
        <f>L129/'סכום נכסי הקרן'!$C$42</f>
        <v>1.1784581031669558E-5</v>
      </c>
    </row>
    <row r="130" spans="2:15">
      <c r="B130" s="76" t="s">
        <v>1195</v>
      </c>
      <c r="C130" s="73" t="s">
        <v>1196</v>
      </c>
      <c r="D130" s="86" t="s">
        <v>121</v>
      </c>
      <c r="E130" s="86" t="s">
        <v>28</v>
      </c>
      <c r="F130" s="73" t="s">
        <v>1197</v>
      </c>
      <c r="G130" s="86" t="s">
        <v>1170</v>
      </c>
      <c r="H130" s="86" t="s">
        <v>134</v>
      </c>
      <c r="I130" s="83">
        <v>25246.827304000002</v>
      </c>
      <c r="J130" s="85">
        <v>472.1</v>
      </c>
      <c r="K130" s="73"/>
      <c r="L130" s="83">
        <v>119.19027171800002</v>
      </c>
      <c r="M130" s="84">
        <v>4.8625588829246633E-4</v>
      </c>
      <c r="N130" s="84">
        <f t="shared" si="1"/>
        <v>1.3874764021799905E-4</v>
      </c>
      <c r="O130" s="84">
        <f>L130/'סכום נכסי הקרן'!$C$42</f>
        <v>2.0783049097656964E-5</v>
      </c>
    </row>
    <row r="131" spans="2:15">
      <c r="B131" s="76" t="s">
        <v>1198</v>
      </c>
      <c r="C131" s="73" t="s">
        <v>1199</v>
      </c>
      <c r="D131" s="86" t="s">
        <v>121</v>
      </c>
      <c r="E131" s="86" t="s">
        <v>28</v>
      </c>
      <c r="F131" s="73" t="s">
        <v>1200</v>
      </c>
      <c r="G131" s="86" t="s">
        <v>461</v>
      </c>
      <c r="H131" s="86" t="s">
        <v>134</v>
      </c>
      <c r="I131" s="83">
        <v>26466.207855000001</v>
      </c>
      <c r="J131" s="85">
        <v>2414</v>
      </c>
      <c r="K131" s="73"/>
      <c r="L131" s="83">
        <v>638.8942576180001</v>
      </c>
      <c r="M131" s="84">
        <v>9.454319326504529E-4</v>
      </c>
      <c r="N131" s="84">
        <f t="shared" si="1"/>
        <v>7.4372739750991584E-4</v>
      </c>
      <c r="O131" s="84">
        <f>L131/'סכום נכסי הקרן'!$C$42</f>
        <v>1.1140314165657477E-4</v>
      </c>
    </row>
    <row r="132" spans="2:15">
      <c r="B132" s="76" t="s">
        <v>1201</v>
      </c>
      <c r="C132" s="73" t="s">
        <v>1202</v>
      </c>
      <c r="D132" s="86" t="s">
        <v>121</v>
      </c>
      <c r="E132" s="86" t="s">
        <v>28</v>
      </c>
      <c r="F132" s="73" t="s">
        <v>1203</v>
      </c>
      <c r="G132" s="86" t="s">
        <v>130</v>
      </c>
      <c r="H132" s="86" t="s">
        <v>134</v>
      </c>
      <c r="I132" s="83">
        <v>14128.733161000002</v>
      </c>
      <c r="J132" s="85">
        <v>1871</v>
      </c>
      <c r="K132" s="73"/>
      <c r="L132" s="83">
        <v>264.34859745100005</v>
      </c>
      <c r="M132" s="84">
        <v>2.164214945420284E-3</v>
      </c>
      <c r="N132" s="84">
        <f t="shared" si="1"/>
        <v>3.0772430973261195E-4</v>
      </c>
      <c r="O132" s="84">
        <f>L132/'סכום נכסי הקרן'!$C$42</f>
        <v>4.6094113223597893E-5</v>
      </c>
    </row>
    <row r="133" spans="2:15">
      <c r="B133" s="76" t="s">
        <v>1204</v>
      </c>
      <c r="C133" s="73" t="s">
        <v>1205</v>
      </c>
      <c r="D133" s="86" t="s">
        <v>121</v>
      </c>
      <c r="E133" s="86" t="s">
        <v>28</v>
      </c>
      <c r="F133" s="73" t="s">
        <v>1206</v>
      </c>
      <c r="G133" s="86" t="s">
        <v>461</v>
      </c>
      <c r="H133" s="86" t="s">
        <v>134</v>
      </c>
      <c r="I133" s="83">
        <v>6159.631515</v>
      </c>
      <c r="J133" s="85">
        <v>11370</v>
      </c>
      <c r="K133" s="73"/>
      <c r="L133" s="83">
        <v>700.35010323999995</v>
      </c>
      <c r="M133" s="84">
        <v>1.2170745852510979E-3</v>
      </c>
      <c r="N133" s="84">
        <f t="shared" si="1"/>
        <v>8.1526724245488218E-4</v>
      </c>
      <c r="O133" s="84">
        <f>L133/'סכום נכסי הקרן'!$C$42</f>
        <v>1.221191156911164E-4</v>
      </c>
    </row>
    <row r="134" spans="2:15">
      <c r="B134" s="76" t="s">
        <v>1207</v>
      </c>
      <c r="C134" s="73" t="s">
        <v>1208</v>
      </c>
      <c r="D134" s="86" t="s">
        <v>121</v>
      </c>
      <c r="E134" s="86" t="s">
        <v>28</v>
      </c>
      <c r="F134" s="73" t="s">
        <v>1209</v>
      </c>
      <c r="G134" s="86" t="s">
        <v>1210</v>
      </c>
      <c r="H134" s="86" t="s">
        <v>134</v>
      </c>
      <c r="I134" s="83">
        <v>18970.572136000003</v>
      </c>
      <c r="J134" s="85">
        <v>129.5</v>
      </c>
      <c r="K134" s="73"/>
      <c r="L134" s="83">
        <v>24.566890916000006</v>
      </c>
      <c r="M134" s="84">
        <v>6.4045836584059491E-4</v>
      </c>
      <c r="N134" s="84">
        <f t="shared" si="1"/>
        <v>2.8597955965337683E-5</v>
      </c>
      <c r="O134" s="84">
        <f>L134/'סכום נכסי הקרן'!$C$42</f>
        <v>4.2836960829488939E-6</v>
      </c>
    </row>
    <row r="135" spans="2:15">
      <c r="B135" s="76" t="s">
        <v>1211</v>
      </c>
      <c r="C135" s="73" t="s">
        <v>1212</v>
      </c>
      <c r="D135" s="86" t="s">
        <v>121</v>
      </c>
      <c r="E135" s="86" t="s">
        <v>28</v>
      </c>
      <c r="F135" s="73" t="s">
        <v>1213</v>
      </c>
      <c r="G135" s="86" t="s">
        <v>536</v>
      </c>
      <c r="H135" s="86" t="s">
        <v>134</v>
      </c>
      <c r="I135" s="83">
        <v>38466.676000000007</v>
      </c>
      <c r="J135" s="85">
        <v>1258</v>
      </c>
      <c r="K135" s="73"/>
      <c r="L135" s="83">
        <v>483.9107840800001</v>
      </c>
      <c r="M135" s="84">
        <v>8.4359624201211798E-4</v>
      </c>
      <c r="N135" s="84">
        <f t="shared" si="1"/>
        <v>5.633134181118074E-4</v>
      </c>
      <c r="O135" s="84">
        <f>L135/'סכום נכסי הקרן'!$C$42</f>
        <v>8.4378879580165428E-5</v>
      </c>
    </row>
    <row r="136" spans="2:15">
      <c r="B136" s="76" t="s">
        <v>1214</v>
      </c>
      <c r="C136" s="73" t="s">
        <v>1215</v>
      </c>
      <c r="D136" s="86" t="s">
        <v>121</v>
      </c>
      <c r="E136" s="86" t="s">
        <v>28</v>
      </c>
      <c r="F136" s="73" t="s">
        <v>1216</v>
      </c>
      <c r="G136" s="86" t="s">
        <v>1076</v>
      </c>
      <c r="H136" s="86" t="s">
        <v>134</v>
      </c>
      <c r="I136" s="83">
        <v>38976.686424000007</v>
      </c>
      <c r="J136" s="85">
        <v>171.5</v>
      </c>
      <c r="K136" s="73"/>
      <c r="L136" s="83">
        <v>66.845017313</v>
      </c>
      <c r="M136" s="84">
        <v>3.9603432928008174E-4</v>
      </c>
      <c r="N136" s="84">
        <f t="shared" si="1"/>
        <v>7.7813300354356033E-5</v>
      </c>
      <c r="O136" s="84">
        <f>L136/'סכום נכסי הקרן'!$C$42</f>
        <v>1.1655676732046634E-5</v>
      </c>
    </row>
    <row r="137" spans="2:15">
      <c r="B137" s="76" t="s">
        <v>1217</v>
      </c>
      <c r="C137" s="73" t="s">
        <v>1218</v>
      </c>
      <c r="D137" s="86" t="s">
        <v>121</v>
      </c>
      <c r="E137" s="86" t="s">
        <v>28</v>
      </c>
      <c r="F137" s="73" t="s">
        <v>1219</v>
      </c>
      <c r="G137" s="86" t="s">
        <v>1210</v>
      </c>
      <c r="H137" s="86" t="s">
        <v>134</v>
      </c>
      <c r="I137" s="83">
        <v>42324.075803000007</v>
      </c>
      <c r="J137" s="85">
        <v>5999</v>
      </c>
      <c r="K137" s="73"/>
      <c r="L137" s="83">
        <v>2539.0213073980003</v>
      </c>
      <c r="M137" s="84">
        <v>1.7113962760416921E-3</v>
      </c>
      <c r="N137" s="84">
        <f t="shared" si="1"/>
        <v>2.955637316593933E-3</v>
      </c>
      <c r="O137" s="84">
        <f>L137/'סכום נכסי הקרן'!$C$42</f>
        <v>4.4272576722115774E-4</v>
      </c>
    </row>
    <row r="138" spans="2:15">
      <c r="B138" s="76" t="s">
        <v>1220</v>
      </c>
      <c r="C138" s="73" t="s">
        <v>1221</v>
      </c>
      <c r="D138" s="86" t="s">
        <v>121</v>
      </c>
      <c r="E138" s="86" t="s">
        <v>28</v>
      </c>
      <c r="F138" s="73" t="s">
        <v>1222</v>
      </c>
      <c r="G138" s="86" t="s">
        <v>613</v>
      </c>
      <c r="H138" s="86" t="s">
        <v>134</v>
      </c>
      <c r="I138" s="83">
        <v>12831.136780000003</v>
      </c>
      <c r="J138" s="85">
        <v>9300</v>
      </c>
      <c r="K138" s="73"/>
      <c r="L138" s="83">
        <v>1193.2957205340003</v>
      </c>
      <c r="M138" s="84">
        <v>1.4497517709301376E-3</v>
      </c>
      <c r="N138" s="84">
        <f t="shared" si="1"/>
        <v>1.3890979768722655E-3</v>
      </c>
      <c r="O138" s="84">
        <f>L138/'סכום נכסי הקרן'!$C$42</f>
        <v>2.0807338711802559E-4</v>
      </c>
    </row>
    <row r="139" spans="2:15">
      <c r="B139" s="76" t="s">
        <v>1223</v>
      </c>
      <c r="C139" s="73" t="s">
        <v>1224</v>
      </c>
      <c r="D139" s="86" t="s">
        <v>121</v>
      </c>
      <c r="E139" s="86" t="s">
        <v>28</v>
      </c>
      <c r="F139" s="73" t="s">
        <v>1225</v>
      </c>
      <c r="G139" s="86" t="s">
        <v>129</v>
      </c>
      <c r="H139" s="86" t="s">
        <v>134</v>
      </c>
      <c r="I139" s="83">
        <v>159252.03864000004</v>
      </c>
      <c r="J139" s="85">
        <v>192.8</v>
      </c>
      <c r="K139" s="73"/>
      <c r="L139" s="83">
        <v>307.03793049800004</v>
      </c>
      <c r="M139" s="84">
        <v>1.0635007581978834E-3</v>
      </c>
      <c r="N139" s="84">
        <f t="shared" si="1"/>
        <v>3.5741833372783538E-4</v>
      </c>
      <c r="O139" s="84">
        <f>L139/'סכום נכסי הקרן'!$C$42</f>
        <v>5.3537795429148606E-5</v>
      </c>
    </row>
    <row r="140" spans="2:15">
      <c r="B140" s="76" t="s">
        <v>1226</v>
      </c>
      <c r="C140" s="73" t="s">
        <v>1227</v>
      </c>
      <c r="D140" s="86" t="s">
        <v>121</v>
      </c>
      <c r="E140" s="86" t="s">
        <v>28</v>
      </c>
      <c r="F140" s="73" t="s">
        <v>1228</v>
      </c>
      <c r="G140" s="86" t="s">
        <v>130</v>
      </c>
      <c r="H140" s="86" t="s">
        <v>134</v>
      </c>
      <c r="I140" s="83">
        <v>150020.03640000001</v>
      </c>
      <c r="J140" s="85">
        <v>405.3</v>
      </c>
      <c r="K140" s="73"/>
      <c r="L140" s="83">
        <v>608.03120752900008</v>
      </c>
      <c r="M140" s="84">
        <v>1.8815164928952454E-3</v>
      </c>
      <c r="N140" s="84">
        <f t="shared" ref="N140:N201" si="2">IFERROR(L140/$L$11,0)</f>
        <v>7.0780017536287577E-4</v>
      </c>
      <c r="O140" s="84">
        <f>L140/'סכום נכסי הקרן'!$C$42</f>
        <v>1.0602159267562496E-4</v>
      </c>
    </row>
    <row r="141" spans="2:15">
      <c r="B141" s="76" t="s">
        <v>1229</v>
      </c>
      <c r="C141" s="73" t="s">
        <v>1230</v>
      </c>
      <c r="D141" s="86" t="s">
        <v>121</v>
      </c>
      <c r="E141" s="86" t="s">
        <v>28</v>
      </c>
      <c r="F141" s="73" t="s">
        <v>1231</v>
      </c>
      <c r="G141" s="86" t="s">
        <v>157</v>
      </c>
      <c r="H141" s="86" t="s">
        <v>134</v>
      </c>
      <c r="I141" s="83">
        <v>155224.94309600003</v>
      </c>
      <c r="J141" s="85">
        <v>129.69999999999999</v>
      </c>
      <c r="K141" s="73"/>
      <c r="L141" s="83">
        <v>201.32675113799999</v>
      </c>
      <c r="M141" s="84">
        <v>1.4349092930481962E-3</v>
      </c>
      <c r="N141" s="84">
        <f t="shared" si="2"/>
        <v>2.3436150644277242E-4</v>
      </c>
      <c r="O141" s="84">
        <f>L141/'סכום נכסי הקרן'!$C$42</f>
        <v>3.5105077732119369E-5</v>
      </c>
    </row>
    <row r="142" spans="2:15">
      <c r="B142" s="76" t="s">
        <v>1232</v>
      </c>
      <c r="C142" s="73" t="s">
        <v>1233</v>
      </c>
      <c r="D142" s="86" t="s">
        <v>121</v>
      </c>
      <c r="E142" s="86" t="s">
        <v>28</v>
      </c>
      <c r="F142" s="73" t="s">
        <v>1234</v>
      </c>
      <c r="G142" s="86" t="s">
        <v>408</v>
      </c>
      <c r="H142" s="86" t="s">
        <v>134</v>
      </c>
      <c r="I142" s="83">
        <v>52058.582464000006</v>
      </c>
      <c r="J142" s="85">
        <v>1146</v>
      </c>
      <c r="K142" s="73"/>
      <c r="L142" s="83">
        <v>596.59135541300009</v>
      </c>
      <c r="M142" s="84">
        <v>1.5207650393765011E-3</v>
      </c>
      <c r="N142" s="84">
        <f t="shared" si="2"/>
        <v>6.9448321196763103E-4</v>
      </c>
      <c r="O142" s="84">
        <f>L142/'סכום נכסי הקרן'!$C$42</f>
        <v>1.040268408828001E-4</v>
      </c>
    </row>
    <row r="143" spans="2:15">
      <c r="B143" s="76" t="s">
        <v>1235</v>
      </c>
      <c r="C143" s="73" t="s">
        <v>1236</v>
      </c>
      <c r="D143" s="86" t="s">
        <v>121</v>
      </c>
      <c r="E143" s="86" t="s">
        <v>28</v>
      </c>
      <c r="F143" s="73" t="s">
        <v>1237</v>
      </c>
      <c r="G143" s="86" t="s">
        <v>159</v>
      </c>
      <c r="H143" s="86" t="s">
        <v>134</v>
      </c>
      <c r="I143" s="83">
        <v>12914.994134000002</v>
      </c>
      <c r="J143" s="85">
        <v>2240</v>
      </c>
      <c r="K143" s="73"/>
      <c r="L143" s="83">
        <v>289.29586859300002</v>
      </c>
      <c r="M143" s="84">
        <v>1.0908299073178463E-3</v>
      </c>
      <c r="N143" s="84">
        <f t="shared" si="2"/>
        <v>3.3676506071789853E-4</v>
      </c>
      <c r="O143" s="84">
        <f>L143/'סכום נכסי הקרן'!$C$42</f>
        <v>5.044413570046121E-5</v>
      </c>
    </row>
    <row r="144" spans="2:15">
      <c r="B144" s="76" t="s">
        <v>1238</v>
      </c>
      <c r="C144" s="73" t="s">
        <v>1239</v>
      </c>
      <c r="D144" s="86" t="s">
        <v>121</v>
      </c>
      <c r="E144" s="86" t="s">
        <v>28</v>
      </c>
      <c r="F144" s="73" t="s">
        <v>1240</v>
      </c>
      <c r="G144" s="86" t="s">
        <v>408</v>
      </c>
      <c r="H144" s="86" t="s">
        <v>134</v>
      </c>
      <c r="I144" s="83">
        <v>32501.436986000008</v>
      </c>
      <c r="J144" s="85">
        <v>702.3</v>
      </c>
      <c r="K144" s="73"/>
      <c r="L144" s="83">
        <v>228.25759201000002</v>
      </c>
      <c r="M144" s="84">
        <v>2.1411024942609466E-3</v>
      </c>
      <c r="N144" s="84">
        <f t="shared" si="2"/>
        <v>2.6571130174248518E-4</v>
      </c>
      <c r="O144" s="84">
        <f>L144/'סכום נכסי הקרן'!$C$42</f>
        <v>3.9800972623677343E-5</v>
      </c>
    </row>
    <row r="145" spans="2:15">
      <c r="B145" s="76" t="s">
        <v>1241</v>
      </c>
      <c r="C145" s="73" t="s">
        <v>1242</v>
      </c>
      <c r="D145" s="86" t="s">
        <v>121</v>
      </c>
      <c r="E145" s="86" t="s">
        <v>28</v>
      </c>
      <c r="F145" s="73" t="s">
        <v>1243</v>
      </c>
      <c r="G145" s="86" t="s">
        <v>130</v>
      </c>
      <c r="H145" s="86" t="s">
        <v>134</v>
      </c>
      <c r="I145" s="83">
        <v>217735.90733000002</v>
      </c>
      <c r="J145" s="85">
        <v>500.1</v>
      </c>
      <c r="K145" s="73"/>
      <c r="L145" s="83">
        <v>1088.8972726540001</v>
      </c>
      <c r="M145" s="84">
        <v>2.3784041229898143E-3</v>
      </c>
      <c r="N145" s="84">
        <f t="shared" si="2"/>
        <v>1.2675692809729652E-3</v>
      </c>
      <c r="O145" s="84">
        <f>L145/'סכום נכסי הקרן'!$C$42</f>
        <v>1.8986956866258399E-4</v>
      </c>
    </row>
    <row r="146" spans="2:15">
      <c r="B146" s="76" t="s">
        <v>1244</v>
      </c>
      <c r="C146" s="73" t="s">
        <v>1245</v>
      </c>
      <c r="D146" s="86" t="s">
        <v>121</v>
      </c>
      <c r="E146" s="86" t="s">
        <v>28</v>
      </c>
      <c r="F146" s="73" t="s">
        <v>1246</v>
      </c>
      <c r="G146" s="86" t="s">
        <v>157</v>
      </c>
      <c r="H146" s="86" t="s">
        <v>134</v>
      </c>
      <c r="I146" s="83">
        <v>39093.682819000009</v>
      </c>
      <c r="J146" s="85">
        <v>372.1</v>
      </c>
      <c r="K146" s="73"/>
      <c r="L146" s="83">
        <v>145.46759376900002</v>
      </c>
      <c r="M146" s="84">
        <v>1.6258284672173366E-3</v>
      </c>
      <c r="N146" s="84">
        <f t="shared" si="2"/>
        <v>1.6933668388131707E-4</v>
      </c>
      <c r="O146" s="84">
        <f>L146/'סכום נכסי הקרן'!$C$42</f>
        <v>2.536499078189932E-5</v>
      </c>
    </row>
    <row r="147" spans="2:15">
      <c r="B147" s="76" t="s">
        <v>1247</v>
      </c>
      <c r="C147" s="73" t="s">
        <v>1248</v>
      </c>
      <c r="D147" s="86" t="s">
        <v>121</v>
      </c>
      <c r="E147" s="86" t="s">
        <v>28</v>
      </c>
      <c r="F147" s="73" t="s">
        <v>1249</v>
      </c>
      <c r="G147" s="86" t="s">
        <v>1076</v>
      </c>
      <c r="H147" s="86" t="s">
        <v>134</v>
      </c>
      <c r="I147" s="83">
        <v>161834.96053300003</v>
      </c>
      <c r="J147" s="85">
        <v>17.600000000000001</v>
      </c>
      <c r="K147" s="73"/>
      <c r="L147" s="83">
        <v>28.482952977000004</v>
      </c>
      <c r="M147" s="84">
        <v>1.5541680744038692E-3</v>
      </c>
      <c r="N147" s="84">
        <f t="shared" si="2"/>
        <v>3.3156586146133961E-5</v>
      </c>
      <c r="O147" s="84">
        <f>L147/'סכום נכסי הקרן'!$C$42</f>
        <v>4.966534614232681E-6</v>
      </c>
    </row>
    <row r="148" spans="2:15">
      <c r="B148" s="76" t="s">
        <v>1250</v>
      </c>
      <c r="C148" s="73" t="s">
        <v>1251</v>
      </c>
      <c r="D148" s="86" t="s">
        <v>121</v>
      </c>
      <c r="E148" s="86" t="s">
        <v>28</v>
      </c>
      <c r="F148" s="73" t="s">
        <v>1252</v>
      </c>
      <c r="G148" s="86" t="s">
        <v>557</v>
      </c>
      <c r="H148" s="86" t="s">
        <v>134</v>
      </c>
      <c r="I148" s="83">
        <v>97228.235624000008</v>
      </c>
      <c r="J148" s="85">
        <v>93.6</v>
      </c>
      <c r="K148" s="73"/>
      <c r="L148" s="83">
        <v>91.005628583000004</v>
      </c>
      <c r="M148" s="84">
        <v>5.5606644137150382E-4</v>
      </c>
      <c r="N148" s="84">
        <f t="shared" si="2"/>
        <v>1.0593831216629439E-4</v>
      </c>
      <c r="O148" s="84">
        <f>L148/'סכום נכסי הקרן'!$C$42</f>
        <v>1.5868530373674695E-5</v>
      </c>
    </row>
    <row r="149" spans="2:15">
      <c r="B149" s="76" t="s">
        <v>1253</v>
      </c>
      <c r="C149" s="73" t="s">
        <v>1254</v>
      </c>
      <c r="D149" s="86" t="s">
        <v>121</v>
      </c>
      <c r="E149" s="86" t="s">
        <v>28</v>
      </c>
      <c r="F149" s="73" t="s">
        <v>1255</v>
      </c>
      <c r="G149" s="86" t="s">
        <v>975</v>
      </c>
      <c r="H149" s="86" t="s">
        <v>134</v>
      </c>
      <c r="I149" s="83">
        <v>22546.184303999999</v>
      </c>
      <c r="J149" s="85">
        <v>1966</v>
      </c>
      <c r="K149" s="83">
        <v>25.342925716000003</v>
      </c>
      <c r="L149" s="83">
        <v>468.60090912900006</v>
      </c>
      <c r="M149" s="84">
        <v>1.5839328102121733E-3</v>
      </c>
      <c r="N149" s="84">
        <f t="shared" si="2"/>
        <v>5.4549141812082068E-4</v>
      </c>
      <c r="O149" s="84">
        <f>L149/'סכום נכסי הקרן'!$C$42</f>
        <v>8.1709317054639528E-5</v>
      </c>
    </row>
    <row r="150" spans="2:15">
      <c r="B150" s="76" t="s">
        <v>1256</v>
      </c>
      <c r="C150" s="73" t="s">
        <v>1257</v>
      </c>
      <c r="D150" s="86" t="s">
        <v>121</v>
      </c>
      <c r="E150" s="86" t="s">
        <v>28</v>
      </c>
      <c r="F150" s="73" t="s">
        <v>1258</v>
      </c>
      <c r="G150" s="86" t="s">
        <v>1259</v>
      </c>
      <c r="H150" s="86" t="s">
        <v>134</v>
      </c>
      <c r="I150" s="83">
        <v>138101.15607500001</v>
      </c>
      <c r="J150" s="85">
        <v>669.3</v>
      </c>
      <c r="K150" s="73"/>
      <c r="L150" s="83">
        <v>924.31103755100014</v>
      </c>
      <c r="M150" s="84">
        <v>1.467610407799928E-3</v>
      </c>
      <c r="N150" s="84">
        <f t="shared" si="2"/>
        <v>1.0759768682386851E-3</v>
      </c>
      <c r="O150" s="84">
        <f>L150/'סכום נכסי הקרן'!$C$42</f>
        <v>1.6117088582849173E-4</v>
      </c>
    </row>
    <row r="151" spans="2:15">
      <c r="B151" s="76" t="s">
        <v>1260</v>
      </c>
      <c r="C151" s="73" t="s">
        <v>1261</v>
      </c>
      <c r="D151" s="86" t="s">
        <v>121</v>
      </c>
      <c r="E151" s="86" t="s">
        <v>28</v>
      </c>
      <c r="F151" s="73" t="s">
        <v>1262</v>
      </c>
      <c r="G151" s="86" t="s">
        <v>613</v>
      </c>
      <c r="H151" s="86" t="s">
        <v>134</v>
      </c>
      <c r="I151" s="83">
        <v>19489.993432000003</v>
      </c>
      <c r="J151" s="85">
        <v>226</v>
      </c>
      <c r="K151" s="73"/>
      <c r="L151" s="83">
        <v>44.047385195000011</v>
      </c>
      <c r="M151" s="84">
        <v>2.6451021461706471E-4</v>
      </c>
      <c r="N151" s="84">
        <f t="shared" si="2"/>
        <v>5.127491250325366E-5</v>
      </c>
      <c r="O151" s="84">
        <f>L151/'סכום נכסי הקרן'!$C$42</f>
        <v>7.680483951718729E-6</v>
      </c>
    </row>
    <row r="152" spans="2:15">
      <c r="B152" s="76" t="s">
        <v>1263</v>
      </c>
      <c r="C152" s="73" t="s">
        <v>1264</v>
      </c>
      <c r="D152" s="86" t="s">
        <v>121</v>
      </c>
      <c r="E152" s="86" t="s">
        <v>28</v>
      </c>
      <c r="F152" s="73" t="s">
        <v>1265</v>
      </c>
      <c r="G152" s="86" t="s">
        <v>536</v>
      </c>
      <c r="H152" s="86" t="s">
        <v>134</v>
      </c>
      <c r="I152" s="83">
        <v>44029.457416000005</v>
      </c>
      <c r="J152" s="85">
        <v>670.4</v>
      </c>
      <c r="K152" s="73"/>
      <c r="L152" s="83">
        <v>295.17348244300001</v>
      </c>
      <c r="M152" s="84">
        <v>6.0514867352951017E-4</v>
      </c>
      <c r="N152" s="84">
        <f t="shared" si="2"/>
        <v>3.4360710445221929E-4</v>
      </c>
      <c r="O152" s="84">
        <f>L152/'סכום נכסי הקרן'!$C$42</f>
        <v>5.146900740736219E-5</v>
      </c>
    </row>
    <row r="153" spans="2:15">
      <c r="B153" s="76" t="s">
        <v>1266</v>
      </c>
      <c r="C153" s="73" t="s">
        <v>1267</v>
      </c>
      <c r="D153" s="86" t="s">
        <v>121</v>
      </c>
      <c r="E153" s="86" t="s">
        <v>28</v>
      </c>
      <c r="F153" s="73" t="s">
        <v>1268</v>
      </c>
      <c r="G153" s="86" t="s">
        <v>557</v>
      </c>
      <c r="H153" s="86" t="s">
        <v>134</v>
      </c>
      <c r="I153" s="83">
        <v>64655.366021000009</v>
      </c>
      <c r="J153" s="85">
        <v>268</v>
      </c>
      <c r="K153" s="73"/>
      <c r="L153" s="83">
        <v>173.27638093600001</v>
      </c>
      <c r="M153" s="84">
        <v>5.1775706507567671E-4</v>
      </c>
      <c r="N153" s="84">
        <f t="shared" si="2"/>
        <v>2.0170848353519044E-4</v>
      </c>
      <c r="O153" s="84">
        <f>L153/'סכום נכסי הקרן'!$C$42</f>
        <v>3.0213972000815126E-5</v>
      </c>
    </row>
    <row r="154" spans="2:15">
      <c r="B154" s="76" t="s">
        <v>1269</v>
      </c>
      <c r="C154" s="73" t="s">
        <v>1270</v>
      </c>
      <c r="D154" s="86" t="s">
        <v>121</v>
      </c>
      <c r="E154" s="86" t="s">
        <v>28</v>
      </c>
      <c r="F154" s="73" t="s">
        <v>1271</v>
      </c>
      <c r="G154" s="86" t="s">
        <v>525</v>
      </c>
      <c r="H154" s="86" t="s">
        <v>134</v>
      </c>
      <c r="I154" s="83">
        <v>15510.763897000004</v>
      </c>
      <c r="J154" s="85">
        <v>6895</v>
      </c>
      <c r="K154" s="73"/>
      <c r="L154" s="83">
        <v>1069.4671706829999</v>
      </c>
      <c r="M154" s="84">
        <v>2.6144324899464775E-4</v>
      </c>
      <c r="N154" s="84">
        <f t="shared" si="2"/>
        <v>1.24495098537876E-3</v>
      </c>
      <c r="O154" s="84">
        <f>L154/'סכום נכסי הקרן'!$C$42</f>
        <v>1.864815676335135E-4</v>
      </c>
    </row>
    <row r="155" spans="2:15">
      <c r="B155" s="76" t="s">
        <v>1272</v>
      </c>
      <c r="C155" s="73" t="s">
        <v>1273</v>
      </c>
      <c r="D155" s="86" t="s">
        <v>121</v>
      </c>
      <c r="E155" s="86" t="s">
        <v>28</v>
      </c>
      <c r="F155" s="73" t="s">
        <v>1274</v>
      </c>
      <c r="G155" s="86" t="s">
        <v>130</v>
      </c>
      <c r="H155" s="86" t="s">
        <v>134</v>
      </c>
      <c r="I155" s="83">
        <v>22564.879108000008</v>
      </c>
      <c r="J155" s="85">
        <v>1493</v>
      </c>
      <c r="K155" s="73"/>
      <c r="L155" s="83">
        <v>336.89364508800003</v>
      </c>
      <c r="M155" s="84">
        <v>1.9579621247486703E-3</v>
      </c>
      <c r="N155" s="84">
        <f t="shared" si="2"/>
        <v>3.921729314536077E-4</v>
      </c>
      <c r="O155" s="84">
        <f>L155/'סכום נכסי הקרן'!$C$42</f>
        <v>5.8743696659390511E-5</v>
      </c>
    </row>
    <row r="156" spans="2:15">
      <c r="B156" s="76" t="s">
        <v>1275</v>
      </c>
      <c r="C156" s="73" t="s">
        <v>1276</v>
      </c>
      <c r="D156" s="86" t="s">
        <v>121</v>
      </c>
      <c r="E156" s="86" t="s">
        <v>28</v>
      </c>
      <c r="F156" s="73" t="s">
        <v>1277</v>
      </c>
      <c r="G156" s="86" t="s">
        <v>500</v>
      </c>
      <c r="H156" s="86" t="s">
        <v>134</v>
      </c>
      <c r="I156" s="83">
        <v>9465.302630000002</v>
      </c>
      <c r="J156" s="85">
        <v>27970</v>
      </c>
      <c r="K156" s="73"/>
      <c r="L156" s="83">
        <v>2647.4451455940002</v>
      </c>
      <c r="M156" s="84">
        <v>2.593097193243534E-3</v>
      </c>
      <c r="N156" s="84">
        <f t="shared" si="2"/>
        <v>3.0818519100858054E-3</v>
      </c>
      <c r="O156" s="84">
        <f>L156/'סכום נכסי הקרן'!$C$42</f>
        <v>4.6163148763024694E-4</v>
      </c>
    </row>
    <row r="157" spans="2:15">
      <c r="B157" s="76" t="s">
        <v>1278</v>
      </c>
      <c r="C157" s="73" t="s">
        <v>1279</v>
      </c>
      <c r="D157" s="86" t="s">
        <v>121</v>
      </c>
      <c r="E157" s="86" t="s">
        <v>28</v>
      </c>
      <c r="F157" s="73" t="s">
        <v>1280</v>
      </c>
      <c r="G157" s="86" t="s">
        <v>1076</v>
      </c>
      <c r="H157" s="86" t="s">
        <v>134</v>
      </c>
      <c r="I157" s="83">
        <v>25936.887159999998</v>
      </c>
      <c r="J157" s="85">
        <v>591.1</v>
      </c>
      <c r="K157" s="73"/>
      <c r="L157" s="83">
        <v>153.31294004000003</v>
      </c>
      <c r="M157" s="84">
        <v>1.1858194614133345E-3</v>
      </c>
      <c r="N157" s="84">
        <f t="shared" si="2"/>
        <v>1.7846933595186306E-4</v>
      </c>
      <c r="O157" s="84">
        <f>L157/'סכום נכסי הקרן'!$C$42</f>
        <v>2.6732973372996053E-5</v>
      </c>
    </row>
    <row r="158" spans="2:15">
      <c r="B158" s="76" t="s">
        <v>1281</v>
      </c>
      <c r="C158" s="73" t="s">
        <v>1282</v>
      </c>
      <c r="D158" s="86" t="s">
        <v>121</v>
      </c>
      <c r="E158" s="86" t="s">
        <v>28</v>
      </c>
      <c r="F158" s="73" t="s">
        <v>1283</v>
      </c>
      <c r="G158" s="86" t="s">
        <v>975</v>
      </c>
      <c r="H158" s="86" t="s">
        <v>134</v>
      </c>
      <c r="I158" s="83">
        <v>950.82256700000016</v>
      </c>
      <c r="J158" s="85">
        <v>14700</v>
      </c>
      <c r="K158" s="73"/>
      <c r="L158" s="83">
        <v>139.77091735400003</v>
      </c>
      <c r="M158" s="84">
        <v>2.8597681170492036E-4</v>
      </c>
      <c r="N158" s="84">
        <f t="shared" si="2"/>
        <v>1.6270526675075765E-4</v>
      </c>
      <c r="O158" s="84">
        <f>L158/'סכום נכסי הקרן'!$C$42</f>
        <v>2.4371668894803317E-5</v>
      </c>
    </row>
    <row r="159" spans="2:15">
      <c r="B159" s="76" t="s">
        <v>1284</v>
      </c>
      <c r="C159" s="73" t="s">
        <v>1285</v>
      </c>
      <c r="D159" s="86" t="s">
        <v>121</v>
      </c>
      <c r="E159" s="86" t="s">
        <v>28</v>
      </c>
      <c r="F159" s="73" t="s">
        <v>1286</v>
      </c>
      <c r="G159" s="86" t="s">
        <v>129</v>
      </c>
      <c r="H159" s="86" t="s">
        <v>134</v>
      </c>
      <c r="I159" s="83">
        <v>61147.839870000018</v>
      </c>
      <c r="J159" s="85">
        <v>759.4</v>
      </c>
      <c r="K159" s="73"/>
      <c r="L159" s="83">
        <v>464.35669593400007</v>
      </c>
      <c r="M159" s="84">
        <v>1.5433537287014398E-3</v>
      </c>
      <c r="N159" s="84">
        <f t="shared" si="2"/>
        <v>5.4055079203699393E-4</v>
      </c>
      <c r="O159" s="84">
        <f>L159/'סכום נכסי הקרן'!$C$42</f>
        <v>8.0969259246722915E-5</v>
      </c>
    </row>
    <row r="160" spans="2:15">
      <c r="B160" s="76" t="s">
        <v>1289</v>
      </c>
      <c r="C160" s="73" t="s">
        <v>1290</v>
      </c>
      <c r="D160" s="86" t="s">
        <v>121</v>
      </c>
      <c r="E160" s="86" t="s">
        <v>28</v>
      </c>
      <c r="F160" s="73" t="s">
        <v>1291</v>
      </c>
      <c r="G160" s="86" t="s">
        <v>461</v>
      </c>
      <c r="H160" s="86" t="s">
        <v>134</v>
      </c>
      <c r="I160" s="83">
        <v>30400.848743000002</v>
      </c>
      <c r="J160" s="85">
        <v>9315</v>
      </c>
      <c r="K160" s="73"/>
      <c r="L160" s="83">
        <v>2831.839060406</v>
      </c>
      <c r="M160" s="84">
        <v>1.2160339497200002E-3</v>
      </c>
      <c r="N160" s="84">
        <f t="shared" si="2"/>
        <v>3.2965021510992253E-3</v>
      </c>
      <c r="O160" s="84">
        <f>L160/'סכום נכסי הקרן'!$C$42</f>
        <v>4.9378400922122029E-4</v>
      </c>
    </row>
    <row r="161" spans="2:15">
      <c r="B161" s="76" t="s">
        <v>1292</v>
      </c>
      <c r="C161" s="73" t="s">
        <v>1293</v>
      </c>
      <c r="D161" s="86" t="s">
        <v>121</v>
      </c>
      <c r="E161" s="86" t="s">
        <v>28</v>
      </c>
      <c r="F161" s="73" t="s">
        <v>1294</v>
      </c>
      <c r="G161" s="86" t="s">
        <v>557</v>
      </c>
      <c r="H161" s="86" t="s">
        <v>134</v>
      </c>
      <c r="I161" s="83">
        <v>86003.351834000016</v>
      </c>
      <c r="J161" s="85">
        <v>716.9</v>
      </c>
      <c r="K161" s="73"/>
      <c r="L161" s="83">
        <v>616.55802924000011</v>
      </c>
      <c r="M161" s="84">
        <v>6.1729118561131393E-4</v>
      </c>
      <c r="N161" s="84">
        <f t="shared" si="2"/>
        <v>7.1772612295833028E-4</v>
      </c>
      <c r="O161" s="84">
        <f>L161/'סכום נכסי הקרן'!$C$42</f>
        <v>1.0750840323249626E-4</v>
      </c>
    </row>
    <row r="162" spans="2:15">
      <c r="B162" s="76" t="s">
        <v>1295</v>
      </c>
      <c r="C162" s="73" t="s">
        <v>1296</v>
      </c>
      <c r="D162" s="86" t="s">
        <v>121</v>
      </c>
      <c r="E162" s="86" t="s">
        <v>28</v>
      </c>
      <c r="F162" s="73" t="s">
        <v>1297</v>
      </c>
      <c r="G162" s="86" t="s">
        <v>157</v>
      </c>
      <c r="H162" s="86" t="s">
        <v>134</v>
      </c>
      <c r="I162" s="83">
        <v>12694.003080000002</v>
      </c>
      <c r="J162" s="85">
        <v>540</v>
      </c>
      <c r="K162" s="73"/>
      <c r="L162" s="83">
        <v>68.547616632000015</v>
      </c>
      <c r="M162" s="84">
        <v>1.6745720607995891E-3</v>
      </c>
      <c r="N162" s="84">
        <f t="shared" si="2"/>
        <v>7.9795271150655075E-5</v>
      </c>
      <c r="O162" s="84">
        <f>L162/'סכום נכסי הקרן'!$C$42</f>
        <v>1.1952556710004356E-5</v>
      </c>
    </row>
    <row r="163" spans="2:15">
      <c r="B163" s="76" t="s">
        <v>1298</v>
      </c>
      <c r="C163" s="73" t="s">
        <v>1299</v>
      </c>
      <c r="D163" s="86" t="s">
        <v>121</v>
      </c>
      <c r="E163" s="86" t="s">
        <v>28</v>
      </c>
      <c r="F163" s="73" t="s">
        <v>1300</v>
      </c>
      <c r="G163" s="86" t="s">
        <v>536</v>
      </c>
      <c r="H163" s="86" t="s">
        <v>134</v>
      </c>
      <c r="I163" s="83">
        <v>41579.072455000009</v>
      </c>
      <c r="J163" s="85">
        <v>571.70000000000005</v>
      </c>
      <c r="K163" s="73"/>
      <c r="L163" s="83">
        <v>237.70755720700004</v>
      </c>
      <c r="M163" s="84">
        <v>7.1167017680109565E-4</v>
      </c>
      <c r="N163" s="84">
        <f t="shared" si="2"/>
        <v>2.7671186707661018E-4</v>
      </c>
      <c r="O163" s="84">
        <f>L163/'סכום נכסי הקרן'!$C$42</f>
        <v>4.1448750481966604E-5</v>
      </c>
    </row>
    <row r="164" spans="2:15">
      <c r="B164" s="76" t="s">
        <v>1301</v>
      </c>
      <c r="C164" s="73" t="s">
        <v>1302</v>
      </c>
      <c r="D164" s="86" t="s">
        <v>121</v>
      </c>
      <c r="E164" s="86" t="s">
        <v>28</v>
      </c>
      <c r="F164" s="73" t="s">
        <v>1303</v>
      </c>
      <c r="G164" s="86" t="s">
        <v>159</v>
      </c>
      <c r="H164" s="86" t="s">
        <v>134</v>
      </c>
      <c r="I164" s="83">
        <v>253745.56286700003</v>
      </c>
      <c r="J164" s="85">
        <v>53.2</v>
      </c>
      <c r="K164" s="73"/>
      <c r="L164" s="83">
        <v>134.99263936900005</v>
      </c>
      <c r="M164" s="84">
        <v>1.8482662396245989E-3</v>
      </c>
      <c r="N164" s="84">
        <f t="shared" si="2"/>
        <v>1.5714294370905053E-4</v>
      </c>
      <c r="O164" s="84">
        <f>L164/'סכום נכסי הקרן'!$C$42</f>
        <v>2.3538486920023819E-5</v>
      </c>
    </row>
    <row r="165" spans="2:15">
      <c r="B165" s="76" t="s">
        <v>1304</v>
      </c>
      <c r="C165" s="73" t="s">
        <v>1305</v>
      </c>
      <c r="D165" s="86" t="s">
        <v>121</v>
      </c>
      <c r="E165" s="86" t="s">
        <v>28</v>
      </c>
      <c r="F165" s="73" t="s">
        <v>1306</v>
      </c>
      <c r="G165" s="86" t="s">
        <v>1163</v>
      </c>
      <c r="H165" s="86" t="s">
        <v>134</v>
      </c>
      <c r="I165" s="83">
        <v>1.2694000000000004E-2</v>
      </c>
      <c r="J165" s="85">
        <v>967.1</v>
      </c>
      <c r="K165" s="73"/>
      <c r="L165" s="83">
        <v>1.2270900000000001E-4</v>
      </c>
      <c r="M165" s="84">
        <v>6.8073446390096371E-10</v>
      </c>
      <c r="N165" s="84">
        <f t="shared" si="2"/>
        <v>1.428437399974419E-10</v>
      </c>
      <c r="O165" s="84">
        <f>L165/'סכום נכסי הקרן'!$C$42</f>
        <v>2.1396605066546296E-11</v>
      </c>
    </row>
    <row r="166" spans="2:15">
      <c r="B166" s="76" t="s">
        <v>1307</v>
      </c>
      <c r="C166" s="73" t="s">
        <v>1308</v>
      </c>
      <c r="D166" s="86" t="s">
        <v>121</v>
      </c>
      <c r="E166" s="86" t="s">
        <v>28</v>
      </c>
      <c r="F166" s="73" t="s">
        <v>1309</v>
      </c>
      <c r="G166" s="86" t="s">
        <v>408</v>
      </c>
      <c r="H166" s="86" t="s">
        <v>134</v>
      </c>
      <c r="I166" s="83">
        <v>247925.34322200005</v>
      </c>
      <c r="J166" s="85">
        <v>1040</v>
      </c>
      <c r="K166" s="73"/>
      <c r="L166" s="83">
        <v>2578.4235695070006</v>
      </c>
      <c r="M166" s="84">
        <v>2.3229895708804958E-3</v>
      </c>
      <c r="N166" s="84">
        <f t="shared" si="2"/>
        <v>3.0015049097126866E-3</v>
      </c>
      <c r="O166" s="84">
        <f>L166/'סכום נכסי הקרן'!$C$42</f>
        <v>4.4959628724067403E-4</v>
      </c>
    </row>
    <row r="167" spans="2:15">
      <c r="B167" s="76" t="s">
        <v>1310</v>
      </c>
      <c r="C167" s="73" t="s">
        <v>1311</v>
      </c>
      <c r="D167" s="86" t="s">
        <v>121</v>
      </c>
      <c r="E167" s="86" t="s">
        <v>28</v>
      </c>
      <c r="F167" s="73" t="s">
        <v>1312</v>
      </c>
      <c r="G167" s="86" t="s">
        <v>157</v>
      </c>
      <c r="H167" s="86" t="s">
        <v>134</v>
      </c>
      <c r="I167" s="83">
        <v>103477.30100700002</v>
      </c>
      <c r="J167" s="85">
        <v>241</v>
      </c>
      <c r="K167" s="73"/>
      <c r="L167" s="83">
        <v>249.38029542700002</v>
      </c>
      <c r="M167" s="84">
        <v>1.3528463235004285E-3</v>
      </c>
      <c r="N167" s="84">
        <f t="shared" si="2"/>
        <v>2.9029992975624963E-4</v>
      </c>
      <c r="O167" s="84">
        <f>L167/'סכום נכסי הקרן'!$C$42</f>
        <v>4.348411031489263E-5</v>
      </c>
    </row>
    <row r="168" spans="2:15">
      <c r="B168" s="76" t="s">
        <v>1313</v>
      </c>
      <c r="C168" s="73" t="s">
        <v>1314</v>
      </c>
      <c r="D168" s="86" t="s">
        <v>121</v>
      </c>
      <c r="E168" s="86" t="s">
        <v>28</v>
      </c>
      <c r="F168" s="73" t="s">
        <v>1315</v>
      </c>
      <c r="G168" s="86" t="s">
        <v>500</v>
      </c>
      <c r="H168" s="86" t="s">
        <v>134</v>
      </c>
      <c r="I168" s="83">
        <v>294.13601500000004</v>
      </c>
      <c r="J168" s="85">
        <v>136.9</v>
      </c>
      <c r="K168" s="73"/>
      <c r="L168" s="83">
        <v>0.40267224200000001</v>
      </c>
      <c r="M168" s="84">
        <v>4.2904470255935186E-5</v>
      </c>
      <c r="N168" s="84">
        <f t="shared" si="2"/>
        <v>4.6874482752230893E-7</v>
      </c>
      <c r="O168" s="84">
        <f>L168/'סכום נכסי הקרן'!$C$42</f>
        <v>7.0213423084979554E-8</v>
      </c>
    </row>
    <row r="169" spans="2:15">
      <c r="B169" s="76" t="s">
        <v>1316</v>
      </c>
      <c r="C169" s="73" t="s">
        <v>1317</v>
      </c>
      <c r="D169" s="86" t="s">
        <v>121</v>
      </c>
      <c r="E169" s="86" t="s">
        <v>28</v>
      </c>
      <c r="F169" s="73" t="s">
        <v>1318</v>
      </c>
      <c r="G169" s="86" t="s">
        <v>1319</v>
      </c>
      <c r="H169" s="86" t="s">
        <v>134</v>
      </c>
      <c r="I169" s="83">
        <v>31254.174250000004</v>
      </c>
      <c r="J169" s="85">
        <v>738.2</v>
      </c>
      <c r="K169" s="73"/>
      <c r="L169" s="83">
        <v>230.71831431400003</v>
      </c>
      <c r="M169" s="84">
        <v>6.2548371952244805E-4</v>
      </c>
      <c r="N169" s="84">
        <f t="shared" si="2"/>
        <v>2.6857579234218433E-4</v>
      </c>
      <c r="O169" s="84">
        <f>L169/'סכום נכסי הקרן'!$C$42</f>
        <v>4.0230045497852264E-5</v>
      </c>
    </row>
    <row r="170" spans="2:15">
      <c r="B170" s="76" t="s">
        <v>1320</v>
      </c>
      <c r="C170" s="73" t="s">
        <v>1321</v>
      </c>
      <c r="D170" s="86" t="s">
        <v>121</v>
      </c>
      <c r="E170" s="86" t="s">
        <v>28</v>
      </c>
      <c r="F170" s="73" t="s">
        <v>1322</v>
      </c>
      <c r="G170" s="86" t="s">
        <v>408</v>
      </c>
      <c r="H170" s="86" t="s">
        <v>134</v>
      </c>
      <c r="I170" s="83">
        <v>14200.108079000001</v>
      </c>
      <c r="J170" s="85">
        <v>535.29999999999995</v>
      </c>
      <c r="K170" s="73"/>
      <c r="L170" s="83">
        <v>76.013178526000019</v>
      </c>
      <c r="M170" s="84">
        <v>9.4611421383870734E-4</v>
      </c>
      <c r="N170" s="84">
        <f t="shared" si="2"/>
        <v>8.8485821820299086E-5</v>
      </c>
      <c r="O170" s="84">
        <f>L170/'סכום נכסי הקרן'!$C$42</f>
        <v>1.3254316804584015E-5</v>
      </c>
    </row>
    <row r="171" spans="2:15">
      <c r="B171" s="76" t="s">
        <v>1323</v>
      </c>
      <c r="C171" s="73" t="s">
        <v>1324</v>
      </c>
      <c r="D171" s="86" t="s">
        <v>121</v>
      </c>
      <c r="E171" s="86" t="s">
        <v>28</v>
      </c>
      <c r="F171" s="73" t="s">
        <v>1325</v>
      </c>
      <c r="G171" s="86" t="s">
        <v>408</v>
      </c>
      <c r="H171" s="86" t="s">
        <v>134</v>
      </c>
      <c r="I171" s="83">
        <v>31154.487859000004</v>
      </c>
      <c r="J171" s="85">
        <v>3273</v>
      </c>
      <c r="K171" s="73"/>
      <c r="L171" s="83">
        <v>1019.6863876300001</v>
      </c>
      <c r="M171" s="84">
        <v>1.2110358827803727E-3</v>
      </c>
      <c r="N171" s="84">
        <f t="shared" si="2"/>
        <v>1.1870019088538778E-3</v>
      </c>
      <c r="O171" s="84">
        <f>L171/'סכום נכסי הקרן'!$C$42</f>
        <v>1.7780135872554048E-4</v>
      </c>
    </row>
    <row r="172" spans="2:15">
      <c r="B172" s="76" t="s">
        <v>1326</v>
      </c>
      <c r="C172" s="73" t="s">
        <v>1327</v>
      </c>
      <c r="D172" s="86" t="s">
        <v>121</v>
      </c>
      <c r="E172" s="86" t="s">
        <v>28</v>
      </c>
      <c r="F172" s="73" t="s">
        <v>1328</v>
      </c>
      <c r="G172" s="86" t="s">
        <v>477</v>
      </c>
      <c r="H172" s="86" t="s">
        <v>134</v>
      </c>
      <c r="I172" s="83">
        <v>432228.78537400009</v>
      </c>
      <c r="J172" s="85">
        <v>161.5</v>
      </c>
      <c r="K172" s="73"/>
      <c r="L172" s="83">
        <v>698.0494884740001</v>
      </c>
      <c r="M172" s="84">
        <v>1.8895364248240646E-3</v>
      </c>
      <c r="N172" s="84">
        <f t="shared" si="2"/>
        <v>8.1258913068256921E-4</v>
      </c>
      <c r="O172" s="84">
        <f>L172/'סכום נכסי הקרן'!$C$42</f>
        <v>1.2171796055532063E-4</v>
      </c>
    </row>
    <row r="173" spans="2:15">
      <c r="B173" s="76" t="s">
        <v>1329</v>
      </c>
      <c r="C173" s="73" t="s">
        <v>1330</v>
      </c>
      <c r="D173" s="86" t="s">
        <v>121</v>
      </c>
      <c r="E173" s="86" t="s">
        <v>28</v>
      </c>
      <c r="F173" s="73" t="s">
        <v>1331</v>
      </c>
      <c r="G173" s="86" t="s">
        <v>613</v>
      </c>
      <c r="H173" s="86" t="s">
        <v>134</v>
      </c>
      <c r="I173" s="83">
        <v>173100.04200000002</v>
      </c>
      <c r="J173" s="85">
        <v>424.7</v>
      </c>
      <c r="K173" s="73"/>
      <c r="L173" s="83">
        <v>735.15587837400005</v>
      </c>
      <c r="M173" s="84">
        <v>6.0206616117700258E-4</v>
      </c>
      <c r="N173" s="84">
        <f t="shared" si="2"/>
        <v>8.5578413276977798E-4</v>
      </c>
      <c r="O173" s="84">
        <f>L173/'סכום נכסי הקרן'!$C$42</f>
        <v>1.2818815239239517E-4</v>
      </c>
    </row>
    <row r="174" spans="2:15">
      <c r="B174" s="76" t="s">
        <v>1332</v>
      </c>
      <c r="C174" s="73" t="s">
        <v>1333</v>
      </c>
      <c r="D174" s="86" t="s">
        <v>121</v>
      </c>
      <c r="E174" s="86" t="s">
        <v>28</v>
      </c>
      <c r="F174" s="73" t="s">
        <v>1334</v>
      </c>
      <c r="G174" s="86" t="s">
        <v>461</v>
      </c>
      <c r="H174" s="86" t="s">
        <v>134</v>
      </c>
      <c r="I174" s="83">
        <v>145442.50195600002</v>
      </c>
      <c r="J174" s="85">
        <v>570</v>
      </c>
      <c r="K174" s="83">
        <v>14.3060153</v>
      </c>
      <c r="L174" s="83">
        <v>843.32827645000009</v>
      </c>
      <c r="M174" s="84">
        <v>9.5373581483201961E-4</v>
      </c>
      <c r="N174" s="84">
        <f t="shared" si="2"/>
        <v>9.8170602852043942E-4</v>
      </c>
      <c r="O174" s="84">
        <f>L174/'סכום נכסי הקרן'!$C$42</f>
        <v>1.4705002952229929E-4</v>
      </c>
    </row>
    <row r="175" spans="2:15">
      <c r="B175" s="76" t="s">
        <v>1335</v>
      </c>
      <c r="C175" s="73" t="s">
        <v>1336</v>
      </c>
      <c r="D175" s="86" t="s">
        <v>121</v>
      </c>
      <c r="E175" s="86" t="s">
        <v>28</v>
      </c>
      <c r="F175" s="73" t="s">
        <v>1337</v>
      </c>
      <c r="G175" s="86" t="s">
        <v>613</v>
      </c>
      <c r="H175" s="86" t="s">
        <v>134</v>
      </c>
      <c r="I175" s="83">
        <v>2700.3029550000006</v>
      </c>
      <c r="J175" s="85">
        <v>18850</v>
      </c>
      <c r="K175" s="73"/>
      <c r="L175" s="83">
        <v>509.00710705300014</v>
      </c>
      <c r="M175" s="84">
        <v>1.1994501604417748E-3</v>
      </c>
      <c r="N175" s="84">
        <f t="shared" si="2"/>
        <v>5.9252767813875774E-4</v>
      </c>
      <c r="O175" s="84">
        <f>L175/'סכום נכסי הקרן'!$C$42</f>
        <v>8.8754892026487829E-5</v>
      </c>
    </row>
    <row r="176" spans="2:15">
      <c r="B176" s="76" t="s">
        <v>1338</v>
      </c>
      <c r="C176" s="73" t="s">
        <v>1339</v>
      </c>
      <c r="D176" s="86" t="s">
        <v>121</v>
      </c>
      <c r="E176" s="86" t="s">
        <v>28</v>
      </c>
      <c r="F176" s="73" t="s">
        <v>1340</v>
      </c>
      <c r="G176" s="86" t="s">
        <v>1341</v>
      </c>
      <c r="H176" s="86" t="s">
        <v>134</v>
      </c>
      <c r="I176" s="83">
        <v>12764.685597000002</v>
      </c>
      <c r="J176" s="85">
        <v>2052</v>
      </c>
      <c r="K176" s="73"/>
      <c r="L176" s="83">
        <v>261.93134845400004</v>
      </c>
      <c r="M176" s="84">
        <v>2.2209566483117002E-4</v>
      </c>
      <c r="N176" s="84">
        <f t="shared" si="2"/>
        <v>3.0491042576944263E-4</v>
      </c>
      <c r="O176" s="84">
        <f>L176/'סכום נכסי הקרן'!$C$42</f>
        <v>4.567262073212364E-5</v>
      </c>
    </row>
    <row r="177" spans="2:15">
      <c r="B177" s="76" t="s">
        <v>1342</v>
      </c>
      <c r="C177" s="73" t="s">
        <v>1343</v>
      </c>
      <c r="D177" s="86" t="s">
        <v>121</v>
      </c>
      <c r="E177" s="86" t="s">
        <v>28</v>
      </c>
      <c r="F177" s="73" t="s">
        <v>538</v>
      </c>
      <c r="G177" s="86" t="s">
        <v>461</v>
      </c>
      <c r="H177" s="86" t="s">
        <v>134</v>
      </c>
      <c r="I177" s="83">
        <v>20616.025554000003</v>
      </c>
      <c r="J177" s="85">
        <v>7</v>
      </c>
      <c r="K177" s="73"/>
      <c r="L177" s="83">
        <v>1.4431217790000004</v>
      </c>
      <c r="M177" s="84">
        <v>8.387361168006131E-4</v>
      </c>
      <c r="N177" s="84">
        <f t="shared" si="2"/>
        <v>1.6799168128183088E-6</v>
      </c>
      <c r="O177" s="84">
        <f>L177/'סכום נכסי הקרן'!$C$42</f>
        <v>2.5163522454094407E-7</v>
      </c>
    </row>
    <row r="178" spans="2:15">
      <c r="B178" s="76" t="s">
        <v>1344</v>
      </c>
      <c r="C178" s="73" t="s">
        <v>1345</v>
      </c>
      <c r="D178" s="86" t="s">
        <v>121</v>
      </c>
      <c r="E178" s="86" t="s">
        <v>28</v>
      </c>
      <c r="F178" s="73" t="s">
        <v>643</v>
      </c>
      <c r="G178" s="86" t="s">
        <v>500</v>
      </c>
      <c r="H178" s="86" t="s">
        <v>134</v>
      </c>
      <c r="I178" s="83">
        <v>38466.676000000007</v>
      </c>
      <c r="J178" s="85">
        <v>429</v>
      </c>
      <c r="K178" s="73"/>
      <c r="L178" s="83">
        <v>165.02204004000004</v>
      </c>
      <c r="M178" s="84">
        <v>2.0820109094242016E-4</v>
      </c>
      <c r="N178" s="84">
        <f t="shared" si="2"/>
        <v>1.9209972684416964E-4</v>
      </c>
      <c r="O178" s="84">
        <f>L178/'סכום נכסי הקרן'!$C$42</f>
        <v>2.8774673561121598E-5</v>
      </c>
    </row>
    <row r="179" spans="2:15">
      <c r="B179" s="76" t="s">
        <v>1346</v>
      </c>
      <c r="C179" s="73" t="s">
        <v>1347</v>
      </c>
      <c r="D179" s="86" t="s">
        <v>121</v>
      </c>
      <c r="E179" s="86" t="s">
        <v>28</v>
      </c>
      <c r="F179" s="73" t="s">
        <v>1348</v>
      </c>
      <c r="G179" s="86" t="s">
        <v>975</v>
      </c>
      <c r="H179" s="86" t="s">
        <v>134</v>
      </c>
      <c r="I179" s="83">
        <v>16414.461516000003</v>
      </c>
      <c r="J179" s="85">
        <v>8299</v>
      </c>
      <c r="K179" s="73"/>
      <c r="L179" s="83">
        <v>1362.2361612160003</v>
      </c>
      <c r="M179" s="84">
        <v>1.3050619871908121E-3</v>
      </c>
      <c r="N179" s="84">
        <f t="shared" si="2"/>
        <v>1.5857590562049376E-3</v>
      </c>
      <c r="O179" s="84">
        <f>L179/'סכום נכסי הקרן'!$C$42</f>
        <v>2.3753130698568844E-4</v>
      </c>
    </row>
    <row r="180" spans="2:15">
      <c r="B180" s="76" t="s">
        <v>1349</v>
      </c>
      <c r="C180" s="73" t="s">
        <v>1350</v>
      </c>
      <c r="D180" s="86" t="s">
        <v>121</v>
      </c>
      <c r="E180" s="86" t="s">
        <v>28</v>
      </c>
      <c r="F180" s="73" t="s">
        <v>1351</v>
      </c>
      <c r="G180" s="86" t="s">
        <v>408</v>
      </c>
      <c r="H180" s="86" t="s">
        <v>134</v>
      </c>
      <c r="I180" s="83">
        <v>159247.07643900003</v>
      </c>
      <c r="J180" s="85">
        <v>279.10000000000002</v>
      </c>
      <c r="K180" s="73"/>
      <c r="L180" s="83">
        <v>444.45859030200006</v>
      </c>
      <c r="M180" s="84">
        <v>1.8647843678222785E-3</v>
      </c>
      <c r="N180" s="84">
        <f t="shared" si="2"/>
        <v>5.1738770027242047E-4</v>
      </c>
      <c r="O180" s="84">
        <f>L180/'סכום נכסי הקרן'!$C$42</f>
        <v>7.7499653041959414E-5</v>
      </c>
    </row>
    <row r="181" spans="2:15">
      <c r="B181" s="76" t="s">
        <v>1352</v>
      </c>
      <c r="C181" s="73" t="s">
        <v>1353</v>
      </c>
      <c r="D181" s="86" t="s">
        <v>121</v>
      </c>
      <c r="E181" s="86" t="s">
        <v>28</v>
      </c>
      <c r="F181" s="73" t="s">
        <v>651</v>
      </c>
      <c r="G181" s="86" t="s">
        <v>321</v>
      </c>
      <c r="H181" s="86" t="s">
        <v>134</v>
      </c>
      <c r="I181" s="83">
        <v>213490.05180000004</v>
      </c>
      <c r="J181" s="85">
        <v>470.9</v>
      </c>
      <c r="K181" s="73"/>
      <c r="L181" s="83">
        <v>1005.3246539260001</v>
      </c>
      <c r="M181" s="84">
        <v>3.0026637301544222E-3</v>
      </c>
      <c r="N181" s="84">
        <f t="shared" si="2"/>
        <v>1.170283626127047E-3</v>
      </c>
      <c r="O181" s="84">
        <f>L181/'סכום נכסי הקרן'!$C$42</f>
        <v>1.7529712232775877E-4</v>
      </c>
    </row>
    <row r="182" spans="2:15">
      <c r="B182" s="76" t="s">
        <v>1354</v>
      </c>
      <c r="C182" s="73" t="s">
        <v>1355</v>
      </c>
      <c r="D182" s="86" t="s">
        <v>121</v>
      </c>
      <c r="E182" s="86" t="s">
        <v>28</v>
      </c>
      <c r="F182" s="73" t="s">
        <v>1356</v>
      </c>
      <c r="G182" s="86" t="s">
        <v>159</v>
      </c>
      <c r="H182" s="86" t="s">
        <v>134</v>
      </c>
      <c r="I182" s="83">
        <v>36177.908778000005</v>
      </c>
      <c r="J182" s="85">
        <v>47.4</v>
      </c>
      <c r="K182" s="73"/>
      <c r="L182" s="83">
        <v>17.148328761000002</v>
      </c>
      <c r="M182" s="84">
        <v>9.2142877644249771E-4</v>
      </c>
      <c r="N182" s="84">
        <f t="shared" si="2"/>
        <v>1.9962116999787621E-5</v>
      </c>
      <c r="O182" s="84">
        <f>L182/'סכום נכסי הקרן'!$C$42</f>
        <v>2.9901312703258452E-6</v>
      </c>
    </row>
    <row r="183" spans="2:15">
      <c r="B183" s="76" t="s">
        <v>1357</v>
      </c>
      <c r="C183" s="73" t="s">
        <v>1358</v>
      </c>
      <c r="D183" s="86" t="s">
        <v>121</v>
      </c>
      <c r="E183" s="86" t="s">
        <v>28</v>
      </c>
      <c r="F183" s="73" t="s">
        <v>1359</v>
      </c>
      <c r="G183" s="86" t="s">
        <v>500</v>
      </c>
      <c r="H183" s="86" t="s">
        <v>134</v>
      </c>
      <c r="I183" s="83">
        <v>44125.10480600001</v>
      </c>
      <c r="J183" s="85">
        <v>3146</v>
      </c>
      <c r="K183" s="73"/>
      <c r="L183" s="83">
        <v>1388.1757972050002</v>
      </c>
      <c r="M183" s="84">
        <v>1.2363436482488094E-3</v>
      </c>
      <c r="N183" s="84">
        <f t="shared" si="2"/>
        <v>1.615955004495943E-3</v>
      </c>
      <c r="O183" s="84">
        <f>L183/'סכום נכסי הקרן'!$C$42</f>
        <v>2.4205436680058877E-4</v>
      </c>
    </row>
    <row r="184" spans="2:15">
      <c r="B184" s="76" t="s">
        <v>1360</v>
      </c>
      <c r="C184" s="73" t="s">
        <v>1361</v>
      </c>
      <c r="D184" s="86" t="s">
        <v>121</v>
      </c>
      <c r="E184" s="86" t="s">
        <v>28</v>
      </c>
      <c r="F184" s="73" t="s">
        <v>1362</v>
      </c>
      <c r="G184" s="86" t="s">
        <v>408</v>
      </c>
      <c r="H184" s="86" t="s">
        <v>134</v>
      </c>
      <c r="I184" s="83">
        <v>9616.6690000000017</v>
      </c>
      <c r="J184" s="85">
        <v>5515</v>
      </c>
      <c r="K184" s="83">
        <v>5.7700014000000008</v>
      </c>
      <c r="L184" s="83">
        <v>536.12929675000009</v>
      </c>
      <c r="M184" s="84">
        <v>1.1443238772936054E-3</v>
      </c>
      <c r="N184" s="84">
        <f t="shared" si="2"/>
        <v>6.2410021978802192E-4</v>
      </c>
      <c r="O184" s="84">
        <f>L184/'סכום נכסי הקרן'!$C$42</f>
        <v>9.3484152158072778E-5</v>
      </c>
    </row>
    <row r="185" spans="2:15">
      <c r="B185" s="76" t="s">
        <v>1363</v>
      </c>
      <c r="C185" s="73" t="s">
        <v>1364</v>
      </c>
      <c r="D185" s="86" t="s">
        <v>121</v>
      </c>
      <c r="E185" s="86" t="s">
        <v>28</v>
      </c>
      <c r="F185" s="73" t="s">
        <v>1365</v>
      </c>
      <c r="G185" s="86" t="s">
        <v>408</v>
      </c>
      <c r="H185" s="86" t="s">
        <v>134</v>
      </c>
      <c r="I185" s="83">
        <v>37708.728616000008</v>
      </c>
      <c r="J185" s="85">
        <v>1053</v>
      </c>
      <c r="K185" s="73"/>
      <c r="L185" s="83">
        <v>397.07291232700004</v>
      </c>
      <c r="M185" s="84">
        <v>2.261523219087876E-3</v>
      </c>
      <c r="N185" s="84">
        <f t="shared" si="2"/>
        <v>4.6222673030067095E-4</v>
      </c>
      <c r="O185" s="84">
        <f>L185/'סכום נכסי הקרן'!$C$42</f>
        <v>6.9237075419766936E-5</v>
      </c>
    </row>
    <row r="186" spans="2:15">
      <c r="B186" s="76" t="s">
        <v>1366</v>
      </c>
      <c r="C186" s="73" t="s">
        <v>1367</v>
      </c>
      <c r="D186" s="86" t="s">
        <v>121</v>
      </c>
      <c r="E186" s="86" t="s">
        <v>28</v>
      </c>
      <c r="F186" s="73" t="s">
        <v>1368</v>
      </c>
      <c r="G186" s="86" t="s">
        <v>128</v>
      </c>
      <c r="H186" s="86" t="s">
        <v>134</v>
      </c>
      <c r="I186" s="83">
        <v>30590.624089000004</v>
      </c>
      <c r="J186" s="85">
        <v>1233</v>
      </c>
      <c r="K186" s="73"/>
      <c r="L186" s="83">
        <v>377.18239501700009</v>
      </c>
      <c r="M186" s="84">
        <v>1.5294547317134147E-3</v>
      </c>
      <c r="N186" s="84">
        <f t="shared" si="2"/>
        <v>4.3907247198999899E-4</v>
      </c>
      <c r="O186" s="84">
        <f>L186/'סכום נכסי הקרן'!$C$42</f>
        <v>6.5768792380614381E-5</v>
      </c>
    </row>
    <row r="187" spans="2:15">
      <c r="B187" s="72"/>
      <c r="C187" s="73"/>
      <c r="D187" s="73"/>
      <c r="E187" s="73"/>
      <c r="F187" s="73"/>
      <c r="G187" s="73"/>
      <c r="H187" s="73"/>
      <c r="I187" s="83"/>
      <c r="J187" s="85"/>
      <c r="K187" s="73"/>
      <c r="L187" s="73"/>
      <c r="M187" s="73"/>
      <c r="N187" s="84"/>
      <c r="O187" s="73"/>
    </row>
    <row r="188" spans="2:15">
      <c r="B188" s="70" t="s">
        <v>200</v>
      </c>
      <c r="C188" s="71"/>
      <c r="D188" s="71"/>
      <c r="E188" s="71"/>
      <c r="F188" s="71"/>
      <c r="G188" s="71"/>
      <c r="H188" s="71"/>
      <c r="I188" s="80"/>
      <c r="J188" s="82"/>
      <c r="K188" s="80">
        <v>28.300987618000004</v>
      </c>
      <c r="L188" s="80">
        <v>242949.57462507204</v>
      </c>
      <c r="M188" s="71"/>
      <c r="N188" s="81">
        <f t="shared" si="2"/>
        <v>0.28281402236374592</v>
      </c>
      <c r="O188" s="81">
        <f>L188/'סכום נכסי הקרן'!$C$42</f>
        <v>4.2362794084688842E-2</v>
      </c>
    </row>
    <row r="189" spans="2:15">
      <c r="B189" s="92" t="s">
        <v>66</v>
      </c>
      <c r="C189" s="71"/>
      <c r="D189" s="71"/>
      <c r="E189" s="71"/>
      <c r="F189" s="71"/>
      <c r="G189" s="71"/>
      <c r="H189" s="71"/>
      <c r="I189" s="80"/>
      <c r="J189" s="82"/>
      <c r="K189" s="71"/>
      <c r="L189" s="80">
        <f>SUM(L190:L218)</f>
        <v>77020.332618458997</v>
      </c>
      <c r="M189" s="71"/>
      <c r="N189" s="81">
        <f t="shared" si="2"/>
        <v>8.9658235068883707E-2</v>
      </c>
      <c r="O189" s="81">
        <f>L189/'סכום נכסי הקרן'!$C$42</f>
        <v>1.3429932923674713E-2</v>
      </c>
    </row>
    <row r="190" spans="2:15">
      <c r="B190" s="76" t="s">
        <v>1369</v>
      </c>
      <c r="C190" s="73" t="s">
        <v>1370</v>
      </c>
      <c r="D190" s="86" t="s">
        <v>1371</v>
      </c>
      <c r="E190" s="86" t="s">
        <v>28</v>
      </c>
      <c r="F190" s="73" t="s">
        <v>1372</v>
      </c>
      <c r="G190" s="86" t="s">
        <v>1373</v>
      </c>
      <c r="H190" s="86" t="s">
        <v>133</v>
      </c>
      <c r="I190" s="83">
        <v>26926.673200000005</v>
      </c>
      <c r="J190" s="85">
        <v>233</v>
      </c>
      <c r="K190" s="73"/>
      <c r="L190" s="83">
        <v>239.91450407800002</v>
      </c>
      <c r="M190" s="84">
        <v>3.4742337161784855E-4</v>
      </c>
      <c r="N190" s="84">
        <f t="shared" si="2"/>
        <v>2.7928094143162317E-4</v>
      </c>
      <c r="O190" s="84">
        <f>L190/'סכום נכסי הקרן'!$C$42</f>
        <v>4.1833572871535722E-5</v>
      </c>
    </row>
    <row r="191" spans="2:15">
      <c r="B191" s="76" t="s">
        <v>1374</v>
      </c>
      <c r="C191" s="73" t="s">
        <v>1375</v>
      </c>
      <c r="D191" s="86" t="s">
        <v>1371</v>
      </c>
      <c r="E191" s="86" t="s">
        <v>28</v>
      </c>
      <c r="F191" s="73" t="s">
        <v>1376</v>
      </c>
      <c r="G191" s="86" t="s">
        <v>157</v>
      </c>
      <c r="H191" s="86" t="s">
        <v>133</v>
      </c>
      <c r="I191" s="83">
        <v>18593.351755</v>
      </c>
      <c r="J191" s="85">
        <v>68.599999999999994</v>
      </c>
      <c r="K191" s="73"/>
      <c r="L191" s="83">
        <v>48.775270297000013</v>
      </c>
      <c r="M191" s="84">
        <v>1.037660784988676E-3</v>
      </c>
      <c r="N191" s="84">
        <f t="shared" si="2"/>
        <v>5.6778573931900842E-5</v>
      </c>
      <c r="O191" s="84">
        <f>L191/'סכום נכסי הקרן'!$C$42</f>
        <v>8.5048789865368921E-6</v>
      </c>
    </row>
    <row r="192" spans="2:15">
      <c r="B192" s="76" t="s">
        <v>1377</v>
      </c>
      <c r="C192" s="73" t="s">
        <v>1378</v>
      </c>
      <c r="D192" s="86" t="s">
        <v>1371</v>
      </c>
      <c r="E192" s="86" t="s">
        <v>28</v>
      </c>
      <c r="F192" s="73" t="s">
        <v>1134</v>
      </c>
      <c r="G192" s="86" t="s">
        <v>948</v>
      </c>
      <c r="H192" s="86" t="s">
        <v>133</v>
      </c>
      <c r="I192" s="83">
        <v>21694.685964</v>
      </c>
      <c r="J192" s="85">
        <v>6226</v>
      </c>
      <c r="K192" s="73"/>
      <c r="L192" s="83">
        <v>5165.1194303850007</v>
      </c>
      <c r="M192" s="84">
        <v>4.8513213325626566E-4</v>
      </c>
      <c r="N192" s="84">
        <f t="shared" si="2"/>
        <v>6.0126394720000182E-3</v>
      </c>
      <c r="O192" s="84">
        <f>L192/'סכום נכסי הקרן'!$C$42</f>
        <v>9.0063500292148423E-4</v>
      </c>
    </row>
    <row r="193" spans="2:15">
      <c r="B193" s="76" t="s">
        <v>1379</v>
      </c>
      <c r="C193" s="73" t="s">
        <v>1380</v>
      </c>
      <c r="D193" s="86" t="s">
        <v>1371</v>
      </c>
      <c r="E193" s="86" t="s">
        <v>28</v>
      </c>
      <c r="F193" s="73" t="s">
        <v>1381</v>
      </c>
      <c r="G193" s="86" t="s">
        <v>767</v>
      </c>
      <c r="H193" s="86" t="s">
        <v>133</v>
      </c>
      <c r="I193" s="83">
        <v>1731.0004200000005</v>
      </c>
      <c r="J193" s="85">
        <v>13328</v>
      </c>
      <c r="K193" s="73"/>
      <c r="L193" s="83">
        <v>882.22638237800004</v>
      </c>
      <c r="M193" s="84">
        <v>1.4795665877841051E-5</v>
      </c>
      <c r="N193" s="84">
        <f t="shared" si="2"/>
        <v>1.0269867408526415E-3</v>
      </c>
      <c r="O193" s="84">
        <f>L193/'סכום נכסי הקרן'!$C$42</f>
        <v>1.5383264049931075E-4</v>
      </c>
    </row>
    <row r="194" spans="2:15">
      <c r="B194" s="76" t="s">
        <v>1382</v>
      </c>
      <c r="C194" s="73" t="s">
        <v>1383</v>
      </c>
      <c r="D194" s="86" t="s">
        <v>1371</v>
      </c>
      <c r="E194" s="86" t="s">
        <v>28</v>
      </c>
      <c r="F194" s="73" t="s">
        <v>1384</v>
      </c>
      <c r="G194" s="86" t="s">
        <v>767</v>
      </c>
      <c r="H194" s="86" t="s">
        <v>133</v>
      </c>
      <c r="I194" s="83">
        <v>1807.9337720000005</v>
      </c>
      <c r="J194" s="85">
        <v>16377</v>
      </c>
      <c r="K194" s="73"/>
      <c r="L194" s="83">
        <v>1132.2302401260004</v>
      </c>
      <c r="M194" s="84">
        <v>4.3288181850353131E-5</v>
      </c>
      <c r="N194" s="84">
        <f t="shared" si="2"/>
        <v>1.3180125503247488E-3</v>
      </c>
      <c r="O194" s="84">
        <f>L194/'סכום נכסי הקרן'!$C$42</f>
        <v>1.9742548054647096E-4</v>
      </c>
    </row>
    <row r="195" spans="2:15">
      <c r="B195" s="76" t="s">
        <v>1385</v>
      </c>
      <c r="C195" s="73" t="s">
        <v>1386</v>
      </c>
      <c r="D195" s="86" t="s">
        <v>1371</v>
      </c>
      <c r="E195" s="86" t="s">
        <v>28</v>
      </c>
      <c r="F195" s="73" t="s">
        <v>653</v>
      </c>
      <c r="G195" s="86" t="s">
        <v>543</v>
      </c>
      <c r="H195" s="86" t="s">
        <v>133</v>
      </c>
      <c r="I195" s="83">
        <v>134.633366</v>
      </c>
      <c r="J195" s="85">
        <v>19798</v>
      </c>
      <c r="K195" s="73"/>
      <c r="L195" s="83">
        <v>101.927625574</v>
      </c>
      <c r="M195" s="84">
        <v>3.0320978824919045E-6</v>
      </c>
      <c r="N195" s="84">
        <f t="shared" si="2"/>
        <v>1.1865244803599627E-4</v>
      </c>
      <c r="O195" s="84">
        <f>L195/'סכום נכסי הקרן'!$C$42</f>
        <v>1.7772984457355874E-5</v>
      </c>
    </row>
    <row r="196" spans="2:15">
      <c r="B196" s="76" t="s">
        <v>1389</v>
      </c>
      <c r="C196" s="73" t="s">
        <v>1390</v>
      </c>
      <c r="D196" s="86" t="s">
        <v>1371</v>
      </c>
      <c r="E196" s="86" t="s">
        <v>28</v>
      </c>
      <c r="F196" s="73" t="s">
        <v>622</v>
      </c>
      <c r="G196" s="86" t="s">
        <v>536</v>
      </c>
      <c r="H196" s="86" t="s">
        <v>133</v>
      </c>
      <c r="I196" s="83">
        <v>31364.208177000004</v>
      </c>
      <c r="J196" s="85">
        <v>1569</v>
      </c>
      <c r="K196" s="73"/>
      <c r="L196" s="83">
        <v>1881.8073261080003</v>
      </c>
      <c r="M196" s="84">
        <v>2.6612022649799989E-4</v>
      </c>
      <c r="N196" s="84">
        <f t="shared" si="2"/>
        <v>2.1905841985172445E-3</v>
      </c>
      <c r="O196" s="84">
        <f>L196/'סכום נכסי הקרן'!$C$42</f>
        <v>3.281282397221587E-4</v>
      </c>
    </row>
    <row r="197" spans="2:15">
      <c r="B197" s="76" t="s">
        <v>1391</v>
      </c>
      <c r="C197" s="73" t="s">
        <v>1392</v>
      </c>
      <c r="D197" s="86" t="s">
        <v>1393</v>
      </c>
      <c r="E197" s="86" t="s">
        <v>28</v>
      </c>
      <c r="F197" s="73" t="s">
        <v>1394</v>
      </c>
      <c r="G197" s="86" t="s">
        <v>764</v>
      </c>
      <c r="H197" s="86" t="s">
        <v>133</v>
      </c>
      <c r="I197" s="83">
        <v>6788.5028140000013</v>
      </c>
      <c r="J197" s="85">
        <v>2447</v>
      </c>
      <c r="K197" s="73"/>
      <c r="L197" s="83">
        <v>635.22247452900012</v>
      </c>
      <c r="M197" s="84">
        <v>1.7757233938623223E-4</v>
      </c>
      <c r="N197" s="84">
        <f t="shared" si="2"/>
        <v>7.3945312888339196E-4</v>
      </c>
      <c r="O197" s="84">
        <f>L197/'סכום נכסי הקרן'!$C$42</f>
        <v>1.1076289772462719E-4</v>
      </c>
    </row>
    <row r="198" spans="2:15">
      <c r="B198" s="76" t="s">
        <v>1395</v>
      </c>
      <c r="C198" s="73" t="s">
        <v>1396</v>
      </c>
      <c r="D198" s="86" t="s">
        <v>1371</v>
      </c>
      <c r="E198" s="86" t="s">
        <v>28</v>
      </c>
      <c r="F198" s="73" t="s">
        <v>1397</v>
      </c>
      <c r="G198" s="86" t="s">
        <v>1398</v>
      </c>
      <c r="H198" s="86" t="s">
        <v>133</v>
      </c>
      <c r="I198" s="83">
        <v>9270.4689160000016</v>
      </c>
      <c r="J198" s="85">
        <v>3974</v>
      </c>
      <c r="K198" s="73"/>
      <c r="L198" s="83">
        <v>1408.7938543760001</v>
      </c>
      <c r="M198" s="84">
        <v>5.6439992227382471E-5</v>
      </c>
      <c r="N198" s="84">
        <f t="shared" si="2"/>
        <v>1.6399561812457063E-3</v>
      </c>
      <c r="O198" s="84">
        <f>L198/'סכום נכסי הקרן'!$C$42</f>
        <v>2.4564950999731729E-4</v>
      </c>
    </row>
    <row r="199" spans="2:15">
      <c r="B199" s="76" t="s">
        <v>1399</v>
      </c>
      <c r="C199" s="73" t="s">
        <v>1400</v>
      </c>
      <c r="D199" s="86" t="s">
        <v>1371</v>
      </c>
      <c r="E199" s="86" t="s">
        <v>28</v>
      </c>
      <c r="F199" s="73" t="s">
        <v>1401</v>
      </c>
      <c r="G199" s="86" t="s">
        <v>812</v>
      </c>
      <c r="H199" s="86" t="s">
        <v>133</v>
      </c>
      <c r="I199" s="83">
        <v>14216.629516000003</v>
      </c>
      <c r="J199" s="85">
        <v>3046</v>
      </c>
      <c r="K199" s="73"/>
      <c r="L199" s="83">
        <v>1655.9393580600001</v>
      </c>
      <c r="M199" s="84">
        <v>1.7111753381154895E-4</v>
      </c>
      <c r="N199" s="84">
        <f t="shared" si="2"/>
        <v>1.9276546228414663E-3</v>
      </c>
      <c r="O199" s="84">
        <f>L199/'סכום נכסי הקרן'!$C$42</f>
        <v>2.8874394264935755E-4</v>
      </c>
    </row>
    <row r="200" spans="2:15">
      <c r="B200" s="76" t="s">
        <v>1402</v>
      </c>
      <c r="C200" s="73" t="s">
        <v>1403</v>
      </c>
      <c r="D200" s="86" t="s">
        <v>1371</v>
      </c>
      <c r="E200" s="86" t="s">
        <v>28</v>
      </c>
      <c r="F200" s="73" t="s">
        <v>1404</v>
      </c>
      <c r="G200" s="86" t="s">
        <v>1373</v>
      </c>
      <c r="H200" s="86" t="s">
        <v>133</v>
      </c>
      <c r="I200" s="83">
        <v>80683.852910000016</v>
      </c>
      <c r="J200" s="85">
        <v>195</v>
      </c>
      <c r="K200" s="73"/>
      <c r="L200" s="83">
        <v>601.64335437900013</v>
      </c>
      <c r="M200" s="84">
        <v>4.9351160127796283E-4</v>
      </c>
      <c r="N200" s="84">
        <f t="shared" si="2"/>
        <v>7.0036416957275089E-4</v>
      </c>
      <c r="O200" s="84">
        <f>L200/'סכום נכסי הקרן'!$C$42</f>
        <v>1.0490775122085275E-4</v>
      </c>
    </row>
    <row r="201" spans="2:15">
      <c r="B201" s="76" t="s">
        <v>1405</v>
      </c>
      <c r="C201" s="73" t="s">
        <v>1406</v>
      </c>
      <c r="D201" s="86" t="s">
        <v>1371</v>
      </c>
      <c r="E201" s="86" t="s">
        <v>28</v>
      </c>
      <c r="F201" s="73" t="s">
        <v>1407</v>
      </c>
      <c r="G201" s="86" t="s">
        <v>767</v>
      </c>
      <c r="H201" s="86" t="s">
        <v>133</v>
      </c>
      <c r="I201" s="83">
        <v>7386.5057590000006</v>
      </c>
      <c r="J201" s="85">
        <v>2536</v>
      </c>
      <c r="K201" s="73"/>
      <c r="L201" s="83">
        <v>716.31850979700005</v>
      </c>
      <c r="M201" s="84">
        <v>7.1168755280685738E-5</v>
      </c>
      <c r="N201" s="84">
        <f t="shared" si="2"/>
        <v>8.3385582939146847E-4</v>
      </c>
      <c r="O201" s="84">
        <f>L201/'סכום נכסי הקרן'!$C$42</f>
        <v>1.2490350549660889E-4</v>
      </c>
    </row>
    <row r="202" spans="2:15">
      <c r="B202" s="76" t="s">
        <v>1408</v>
      </c>
      <c r="C202" s="73" t="s">
        <v>1409</v>
      </c>
      <c r="D202" s="86" t="s">
        <v>1371</v>
      </c>
      <c r="E202" s="86" t="s">
        <v>28</v>
      </c>
      <c r="F202" s="73" t="s">
        <v>1410</v>
      </c>
      <c r="G202" s="86" t="s">
        <v>721</v>
      </c>
      <c r="H202" s="86" t="s">
        <v>133</v>
      </c>
      <c r="I202" s="83">
        <v>9014.3193210000027</v>
      </c>
      <c r="J202" s="85">
        <v>1891</v>
      </c>
      <c r="K202" s="73"/>
      <c r="L202" s="83">
        <v>651.8420163200002</v>
      </c>
      <c r="M202" s="84">
        <v>1.798699048501158E-4</v>
      </c>
      <c r="N202" s="84">
        <f t="shared" ref="N202:N220" si="3">IFERROR(L202/$L$11,0)</f>
        <v>7.587996927578449E-4</v>
      </c>
      <c r="O202" s="84">
        <f>L202/'סכום נכסי הקרן'!$C$42</f>
        <v>1.1366082511454146E-4</v>
      </c>
    </row>
    <row r="203" spans="2:15">
      <c r="B203" s="76" t="s">
        <v>1411</v>
      </c>
      <c r="C203" s="73" t="s">
        <v>1412</v>
      </c>
      <c r="D203" s="86" t="s">
        <v>1371</v>
      </c>
      <c r="E203" s="86" t="s">
        <v>28</v>
      </c>
      <c r="F203" s="73" t="s">
        <v>1413</v>
      </c>
      <c r="G203" s="86" t="s">
        <v>729</v>
      </c>
      <c r="H203" s="86" t="s">
        <v>133</v>
      </c>
      <c r="I203" s="83">
        <v>5139.147914000001</v>
      </c>
      <c r="J203" s="85">
        <v>4155</v>
      </c>
      <c r="K203" s="73"/>
      <c r="L203" s="83">
        <v>816.54482237800016</v>
      </c>
      <c r="M203" s="84">
        <v>5.4577674667161713E-5</v>
      </c>
      <c r="N203" s="84">
        <f t="shared" si="3"/>
        <v>9.5052780402432124E-4</v>
      </c>
      <c r="O203" s="84">
        <f>L203/'סכום נכסי הקרן'!$C$42</f>
        <v>1.4237983427096024E-4</v>
      </c>
    </row>
    <row r="204" spans="2:15">
      <c r="B204" s="76" t="s">
        <v>1414</v>
      </c>
      <c r="C204" s="73" t="s">
        <v>1415</v>
      </c>
      <c r="D204" s="86" t="s">
        <v>1371</v>
      </c>
      <c r="E204" s="86" t="s">
        <v>28</v>
      </c>
      <c r="F204" s="73" t="s">
        <v>1416</v>
      </c>
      <c r="G204" s="86" t="s">
        <v>767</v>
      </c>
      <c r="H204" s="86" t="s">
        <v>133</v>
      </c>
      <c r="I204" s="83">
        <v>1902.7342270000001</v>
      </c>
      <c r="J204" s="85">
        <v>15922</v>
      </c>
      <c r="K204" s="73"/>
      <c r="L204" s="83">
        <v>1158.4935896820002</v>
      </c>
      <c r="M204" s="84">
        <v>3.985796405905685E-5</v>
      </c>
      <c r="N204" s="84">
        <f t="shared" si="3"/>
        <v>1.3485853288123836E-3</v>
      </c>
      <c r="O204" s="84">
        <f>L204/'סכום נכסי הקרן'!$C$42</f>
        <v>2.0200498586535044E-4</v>
      </c>
    </row>
    <row r="205" spans="2:15">
      <c r="B205" s="76" t="s">
        <v>1417</v>
      </c>
      <c r="C205" s="73" t="s">
        <v>1418</v>
      </c>
      <c r="D205" s="86" t="s">
        <v>1371</v>
      </c>
      <c r="E205" s="86" t="s">
        <v>28</v>
      </c>
      <c r="F205" s="73" t="s">
        <v>967</v>
      </c>
      <c r="G205" s="86" t="s">
        <v>159</v>
      </c>
      <c r="H205" s="86" t="s">
        <v>133</v>
      </c>
      <c r="I205" s="83">
        <v>22248.548398000003</v>
      </c>
      <c r="J205" s="85">
        <v>17000</v>
      </c>
      <c r="K205" s="73"/>
      <c r="L205" s="83">
        <v>14463.336342741002</v>
      </c>
      <c r="M205" s="84">
        <v>3.5130891316547129E-4</v>
      </c>
      <c r="N205" s="84">
        <f t="shared" si="3"/>
        <v>1.6836556862479916E-2</v>
      </c>
      <c r="O205" s="84">
        <f>L205/'סכום נכסי הקרן'!$C$42</f>
        <v>2.5219527147173821E-3</v>
      </c>
    </row>
    <row r="206" spans="2:15">
      <c r="B206" s="76" t="s">
        <v>1419</v>
      </c>
      <c r="C206" s="73" t="s">
        <v>1420</v>
      </c>
      <c r="D206" s="86" t="s">
        <v>1371</v>
      </c>
      <c r="E206" s="86" t="s">
        <v>28</v>
      </c>
      <c r="F206" s="73" t="s">
        <v>961</v>
      </c>
      <c r="G206" s="86" t="s">
        <v>948</v>
      </c>
      <c r="H206" s="86" t="s">
        <v>133</v>
      </c>
      <c r="I206" s="83">
        <v>19938.913005000002</v>
      </c>
      <c r="J206" s="85">
        <v>11244</v>
      </c>
      <c r="K206" s="73"/>
      <c r="L206" s="83">
        <v>8573.1455902800026</v>
      </c>
      <c r="M206" s="84">
        <v>6.9220115146336153E-4</v>
      </c>
      <c r="N206" s="84">
        <f t="shared" si="3"/>
        <v>9.9798725412005001E-3</v>
      </c>
      <c r="O206" s="84">
        <f>L206/'סכום נכסי הקרן'!$C$42</f>
        <v>1.4948879900677546E-3</v>
      </c>
    </row>
    <row r="207" spans="2:15">
      <c r="B207" s="76" t="s">
        <v>1423</v>
      </c>
      <c r="C207" s="73" t="s">
        <v>1424</v>
      </c>
      <c r="D207" s="86" t="s">
        <v>1371</v>
      </c>
      <c r="E207" s="86" t="s">
        <v>28</v>
      </c>
      <c r="F207" s="73" t="s">
        <v>1126</v>
      </c>
      <c r="G207" s="86" t="s">
        <v>159</v>
      </c>
      <c r="H207" s="86" t="s">
        <v>133</v>
      </c>
      <c r="I207" s="83">
        <v>39217.526282000006</v>
      </c>
      <c r="J207" s="85">
        <v>3063</v>
      </c>
      <c r="K207" s="73"/>
      <c r="L207" s="83">
        <v>4593.5143420920012</v>
      </c>
      <c r="M207" s="84">
        <v>8.3371499030771771E-4</v>
      </c>
      <c r="N207" s="84">
        <f t="shared" si="3"/>
        <v>5.3472424056614449E-3</v>
      </c>
      <c r="O207" s="84">
        <f>L207/'סכום נכסי הקרן'!$C$42</f>
        <v>8.0096498419234756E-4</v>
      </c>
    </row>
    <row r="208" spans="2:15">
      <c r="B208" s="76" t="s">
        <v>1425</v>
      </c>
      <c r="C208" s="73" t="s">
        <v>1426</v>
      </c>
      <c r="D208" s="86" t="s">
        <v>1393</v>
      </c>
      <c r="E208" s="86" t="s">
        <v>28</v>
      </c>
      <c r="F208" s="73" t="s">
        <v>1427</v>
      </c>
      <c r="G208" s="86" t="s">
        <v>767</v>
      </c>
      <c r="H208" s="86" t="s">
        <v>133</v>
      </c>
      <c r="I208" s="83">
        <v>14204.762547000002</v>
      </c>
      <c r="J208" s="85">
        <v>448</v>
      </c>
      <c r="K208" s="73"/>
      <c r="L208" s="83">
        <v>243.34917357600003</v>
      </c>
      <c r="M208" s="84">
        <v>1.2335098380675404E-4</v>
      </c>
      <c r="N208" s="84">
        <f t="shared" si="3"/>
        <v>2.8327918961838582E-4</v>
      </c>
      <c r="O208" s="84">
        <f>L208/'סכום נכסי הקרן'!$C$42</f>
        <v>4.2432471622098589E-5</v>
      </c>
    </row>
    <row r="209" spans="2:15">
      <c r="B209" s="76" t="s">
        <v>1428</v>
      </c>
      <c r="C209" s="73" t="s">
        <v>1429</v>
      </c>
      <c r="D209" s="86" t="s">
        <v>1393</v>
      </c>
      <c r="E209" s="86" t="s">
        <v>28</v>
      </c>
      <c r="F209" s="73" t="s">
        <v>1430</v>
      </c>
      <c r="G209" s="86" t="s">
        <v>767</v>
      </c>
      <c r="H209" s="86" t="s">
        <v>133</v>
      </c>
      <c r="I209" s="83">
        <v>30522.345739000008</v>
      </c>
      <c r="J209" s="85">
        <v>648</v>
      </c>
      <c r="K209" s="73"/>
      <c r="L209" s="83">
        <v>756.32907661200011</v>
      </c>
      <c r="M209" s="84">
        <v>3.9147523452111164E-4</v>
      </c>
      <c r="N209" s="84">
        <f t="shared" si="3"/>
        <v>8.804315410611272E-4</v>
      </c>
      <c r="O209" s="84">
        <f>L209/'סכום נכסי הקרן'!$C$42</f>
        <v>1.3188009479836525E-4</v>
      </c>
    </row>
    <row r="210" spans="2:15">
      <c r="B210" s="76" t="s">
        <v>1431</v>
      </c>
      <c r="C210" s="73" t="s">
        <v>1432</v>
      </c>
      <c r="D210" s="86" t="s">
        <v>1371</v>
      </c>
      <c r="E210" s="86" t="s">
        <v>28</v>
      </c>
      <c r="F210" s="73" t="s">
        <v>1433</v>
      </c>
      <c r="G210" s="86" t="s">
        <v>809</v>
      </c>
      <c r="H210" s="86" t="s">
        <v>133</v>
      </c>
      <c r="I210" s="83">
        <v>23669.238143000002</v>
      </c>
      <c r="J210" s="85">
        <v>163</v>
      </c>
      <c r="K210" s="73"/>
      <c r="L210" s="83">
        <v>147.53320157100003</v>
      </c>
      <c r="M210" s="84">
        <v>8.5122913398331891E-4</v>
      </c>
      <c r="N210" s="84">
        <f t="shared" si="3"/>
        <v>1.7174122750733943E-4</v>
      </c>
      <c r="O210" s="84">
        <f>L210/'סכום נכסי הקרן'!$C$42</f>
        <v>2.5725168066057543E-5</v>
      </c>
    </row>
    <row r="211" spans="2:15">
      <c r="B211" s="76" t="s">
        <v>1434</v>
      </c>
      <c r="C211" s="73" t="s">
        <v>1435</v>
      </c>
      <c r="D211" s="86" t="s">
        <v>1371</v>
      </c>
      <c r="E211" s="86" t="s">
        <v>28</v>
      </c>
      <c r="F211" s="73" t="s">
        <v>1436</v>
      </c>
      <c r="G211" s="86" t="s">
        <v>1437</v>
      </c>
      <c r="H211" s="86" t="s">
        <v>133</v>
      </c>
      <c r="I211" s="83">
        <v>8806.1376700000019</v>
      </c>
      <c r="J211" s="85">
        <v>12951</v>
      </c>
      <c r="K211" s="73"/>
      <c r="L211" s="83">
        <v>4361.2065699160003</v>
      </c>
      <c r="M211" s="84">
        <v>1.5570151559600538E-4</v>
      </c>
      <c r="N211" s="84">
        <f t="shared" si="3"/>
        <v>5.0768163488270346E-3</v>
      </c>
      <c r="O211" s="84">
        <f>L211/'סכום נכסי הקרן'!$C$42</f>
        <v>7.6045778704186058E-4</v>
      </c>
    </row>
    <row r="212" spans="2:15">
      <c r="B212" s="76" t="s">
        <v>1438</v>
      </c>
      <c r="C212" s="73" t="s">
        <v>1439</v>
      </c>
      <c r="D212" s="86" t="s">
        <v>124</v>
      </c>
      <c r="E212" s="86" t="s">
        <v>28</v>
      </c>
      <c r="F212" s="73" t="s">
        <v>1440</v>
      </c>
      <c r="G212" s="86" t="s">
        <v>767</v>
      </c>
      <c r="H212" s="86" t="s">
        <v>137</v>
      </c>
      <c r="I212" s="83">
        <v>255803.39540000004</v>
      </c>
      <c r="J212" s="85">
        <v>3.7</v>
      </c>
      <c r="K212" s="73"/>
      <c r="L212" s="83">
        <v>23.447911275000006</v>
      </c>
      <c r="M212" s="84">
        <v>4.6233648818672757E-4</v>
      </c>
      <c r="N212" s="84">
        <f t="shared" si="3"/>
        <v>2.729536824233909E-5</v>
      </c>
      <c r="O212" s="84">
        <f>L212/'סכום נכסי הקרן'!$C$42</f>
        <v>4.0885810917421959E-6</v>
      </c>
    </row>
    <row r="213" spans="2:15">
      <c r="B213" s="76" t="s">
        <v>1441</v>
      </c>
      <c r="C213" s="73" t="s">
        <v>1442</v>
      </c>
      <c r="D213" s="86" t="s">
        <v>1371</v>
      </c>
      <c r="E213" s="86" t="s">
        <v>28</v>
      </c>
      <c r="F213" s="73" t="s">
        <v>1443</v>
      </c>
      <c r="G213" s="86" t="s">
        <v>1373</v>
      </c>
      <c r="H213" s="86" t="s">
        <v>133</v>
      </c>
      <c r="I213" s="83">
        <v>17859.693000000003</v>
      </c>
      <c r="J213" s="85">
        <v>1361</v>
      </c>
      <c r="K213" s="73"/>
      <c r="L213" s="83">
        <v>929.50129267500017</v>
      </c>
      <c r="M213" s="84">
        <v>2.5910169465141226E-4</v>
      </c>
      <c r="N213" s="84">
        <f t="shared" si="3"/>
        <v>1.0820187678014968E-3</v>
      </c>
      <c r="O213" s="84">
        <f>L213/'סכום נכסי הקרן'!$C$42</f>
        <v>1.6207590370886601E-4</v>
      </c>
    </row>
    <row r="214" spans="2:15">
      <c r="B214" s="76" t="s">
        <v>1444</v>
      </c>
      <c r="C214" s="73" t="s">
        <v>1445</v>
      </c>
      <c r="D214" s="86" t="s">
        <v>1393</v>
      </c>
      <c r="E214" s="86" t="s">
        <v>28</v>
      </c>
      <c r="F214" s="73" t="s">
        <v>680</v>
      </c>
      <c r="G214" s="86" t="s">
        <v>681</v>
      </c>
      <c r="H214" s="86" t="s">
        <v>133</v>
      </c>
      <c r="I214" s="83">
        <v>519738.64610600012</v>
      </c>
      <c r="J214" s="85">
        <v>1020</v>
      </c>
      <c r="K214" s="73"/>
      <c r="L214" s="83">
        <v>20272.301943651</v>
      </c>
      <c r="M214" s="84">
        <v>4.638842807524306E-4</v>
      </c>
      <c r="N214" s="84">
        <f t="shared" si="3"/>
        <v>2.3598688180887461E-2</v>
      </c>
      <c r="O214" s="84">
        <f>L214/'סכום נכסי הקרן'!$C$42</f>
        <v>3.5348543177605492E-3</v>
      </c>
    </row>
    <row r="215" spans="2:15">
      <c r="B215" s="76" t="s">
        <v>1446</v>
      </c>
      <c r="C215" s="73" t="s">
        <v>1447</v>
      </c>
      <c r="D215" s="86" t="s">
        <v>1371</v>
      </c>
      <c r="E215" s="86" t="s">
        <v>28</v>
      </c>
      <c r="F215" s="73" t="s">
        <v>947</v>
      </c>
      <c r="G215" s="86" t="s">
        <v>948</v>
      </c>
      <c r="H215" s="86" t="s">
        <v>133</v>
      </c>
      <c r="I215" s="83">
        <v>24884.208104000005</v>
      </c>
      <c r="J215" s="85">
        <v>2456</v>
      </c>
      <c r="K215" s="73"/>
      <c r="L215" s="83">
        <v>2337.06112166</v>
      </c>
      <c r="M215" s="84">
        <v>2.2525377185119382E-4</v>
      </c>
      <c r="N215" s="84">
        <f t="shared" si="3"/>
        <v>2.7205384382606897E-3</v>
      </c>
      <c r="O215" s="84">
        <f>L215/'סכום נכסי הקרן'!$C$42</f>
        <v>4.0751023834061659E-4</v>
      </c>
    </row>
    <row r="216" spans="2:15">
      <c r="B216" s="76" t="s">
        <v>1448</v>
      </c>
      <c r="C216" s="73" t="s">
        <v>1449</v>
      </c>
      <c r="D216" s="86" t="s">
        <v>1371</v>
      </c>
      <c r="E216" s="86" t="s">
        <v>28</v>
      </c>
      <c r="F216" s="73" t="s">
        <v>1450</v>
      </c>
      <c r="G216" s="86" t="s">
        <v>809</v>
      </c>
      <c r="H216" s="86" t="s">
        <v>133</v>
      </c>
      <c r="I216" s="83">
        <v>12469.011492000001</v>
      </c>
      <c r="J216" s="85">
        <v>1401</v>
      </c>
      <c r="K216" s="73"/>
      <c r="L216" s="83">
        <v>668.01781423000011</v>
      </c>
      <c r="M216" s="84">
        <v>4.0474619223579433E-4</v>
      </c>
      <c r="N216" s="84">
        <f t="shared" si="3"/>
        <v>7.7762970091459942E-4</v>
      </c>
      <c r="O216" s="84">
        <f>L216/'סכום נכסי הקרן'!$C$42</f>
        <v>1.1648137747432381E-4</v>
      </c>
    </row>
    <row r="217" spans="2:15">
      <c r="B217" s="76" t="s">
        <v>1453</v>
      </c>
      <c r="C217" s="73" t="s">
        <v>1454</v>
      </c>
      <c r="D217" s="86" t="s">
        <v>1371</v>
      </c>
      <c r="E217" s="86" t="s">
        <v>28</v>
      </c>
      <c r="F217" s="73" t="s">
        <v>1455</v>
      </c>
      <c r="G217" s="86" t="s">
        <v>767</v>
      </c>
      <c r="H217" s="86" t="s">
        <v>133</v>
      </c>
      <c r="I217" s="83">
        <v>4847.4551090000014</v>
      </c>
      <c r="J217" s="85">
        <v>9180</v>
      </c>
      <c r="K217" s="73"/>
      <c r="L217" s="83">
        <v>1701.6661535160001</v>
      </c>
      <c r="M217" s="84">
        <v>8.4803408727979448E-5</v>
      </c>
      <c r="N217" s="84">
        <f t="shared" si="3"/>
        <v>1.9808845121000625E-3</v>
      </c>
      <c r="O217" s="84">
        <f>L217/'סכום נכסי הקרן'!$C$42</f>
        <v>2.9671726313384338E-4</v>
      </c>
    </row>
    <row r="218" spans="2:15">
      <c r="B218" s="76" t="s">
        <v>1456</v>
      </c>
      <c r="C218" s="73" t="s">
        <v>1457</v>
      </c>
      <c r="D218" s="86" t="s">
        <v>1393</v>
      </c>
      <c r="E218" s="86" t="s">
        <v>28</v>
      </c>
      <c r="F218" s="73" t="s">
        <v>1458</v>
      </c>
      <c r="G218" s="86" t="s">
        <v>1459</v>
      </c>
      <c r="H218" s="86" t="s">
        <v>133</v>
      </c>
      <c r="I218" s="83">
        <v>21349.00518</v>
      </c>
      <c r="J218" s="85">
        <v>1045</v>
      </c>
      <c r="K218" s="73"/>
      <c r="L218" s="83">
        <v>853.1233261970001</v>
      </c>
      <c r="M218" s="84">
        <v>1.7758535613657741E-4</v>
      </c>
      <c r="N218" s="84">
        <f t="shared" si="3"/>
        <v>9.9310830169781423E-4</v>
      </c>
      <c r="O218" s="84">
        <f>L218/'סכום נכסי הקרן'!$C$42</f>
        <v>1.487579793144395E-4</v>
      </c>
    </row>
    <row r="219" spans="2:15">
      <c r="B219" s="72"/>
      <c r="C219" s="73"/>
      <c r="D219" s="73"/>
      <c r="E219" s="73"/>
      <c r="F219" s="73"/>
      <c r="G219" s="73"/>
      <c r="H219" s="73"/>
      <c r="I219" s="83"/>
      <c r="J219" s="85"/>
      <c r="K219" s="73"/>
      <c r="L219" s="73"/>
      <c r="M219" s="73"/>
      <c r="N219" s="84"/>
      <c r="O219" s="73"/>
    </row>
    <row r="220" spans="2:15">
      <c r="B220" s="92" t="s">
        <v>65</v>
      </c>
      <c r="C220" s="71"/>
      <c r="D220" s="71"/>
      <c r="E220" s="71"/>
      <c r="F220" s="71"/>
      <c r="G220" s="71"/>
      <c r="H220" s="71"/>
      <c r="I220" s="80"/>
      <c r="J220" s="82"/>
      <c r="K220" s="80">
        <v>28.300987618000004</v>
      </c>
      <c r="L220" s="80">
        <f>SUM(L221:L268)</f>
        <v>165929.24200661306</v>
      </c>
      <c r="M220" s="71"/>
      <c r="N220" s="81">
        <f t="shared" si="3"/>
        <v>0.19315578729486224</v>
      </c>
      <c r="O220" s="81">
        <f>L220/'סכום נכסי הקרן'!$C$42</f>
        <v>2.893286116101413E-2</v>
      </c>
    </row>
    <row r="221" spans="2:15">
      <c r="B221" s="76" t="s">
        <v>1460</v>
      </c>
      <c r="C221" s="73" t="s">
        <v>1461</v>
      </c>
      <c r="D221" s="86" t="s">
        <v>1371</v>
      </c>
      <c r="E221" s="86" t="s">
        <v>28</v>
      </c>
      <c r="F221" s="73"/>
      <c r="G221" s="86" t="s">
        <v>767</v>
      </c>
      <c r="H221" s="86" t="s">
        <v>133</v>
      </c>
      <c r="I221" s="83">
        <v>1450.1197920000004</v>
      </c>
      <c r="J221" s="85">
        <v>50990</v>
      </c>
      <c r="K221" s="73"/>
      <c r="L221" s="83">
        <v>2827.5270973419997</v>
      </c>
      <c r="M221" s="84">
        <v>3.1849764814408092E-6</v>
      </c>
      <c r="N221" s="84">
        <f t="shared" ref="N221:N268" si="4">IFERROR(L221/$L$11,0)</f>
        <v>3.2914826583905188E-3</v>
      </c>
      <c r="O221" s="84">
        <f>L221/'סכום נכסי הקרן'!$C$42</f>
        <v>4.9303213795878677E-4</v>
      </c>
    </row>
    <row r="222" spans="2:15">
      <c r="B222" s="76" t="s">
        <v>1462</v>
      </c>
      <c r="C222" s="73" t="s">
        <v>1463</v>
      </c>
      <c r="D222" s="86" t="s">
        <v>1393</v>
      </c>
      <c r="E222" s="86" t="s">
        <v>28</v>
      </c>
      <c r="F222" s="73"/>
      <c r="G222" s="86" t="s">
        <v>721</v>
      </c>
      <c r="H222" s="86" t="s">
        <v>133</v>
      </c>
      <c r="I222" s="83">
        <v>6986.9408160000012</v>
      </c>
      <c r="J222" s="85">
        <v>11828</v>
      </c>
      <c r="K222" s="73"/>
      <c r="L222" s="83">
        <v>3160.2123355560007</v>
      </c>
      <c r="M222" s="84">
        <v>9.3308823491704265E-5</v>
      </c>
      <c r="N222" s="84">
        <f t="shared" si="4"/>
        <v>3.6787566453713254E-3</v>
      </c>
      <c r="O222" s="84">
        <f>L222/'סכום נכסי הקרן'!$C$42</f>
        <v>5.5104202031081354E-4</v>
      </c>
    </row>
    <row r="223" spans="2:15">
      <c r="B223" s="76" t="s">
        <v>1464</v>
      </c>
      <c r="C223" s="73" t="s">
        <v>1465</v>
      </c>
      <c r="D223" s="86" t="s">
        <v>28</v>
      </c>
      <c r="E223" s="86" t="s">
        <v>28</v>
      </c>
      <c r="F223" s="73"/>
      <c r="G223" s="86" t="s">
        <v>721</v>
      </c>
      <c r="H223" s="86" t="s">
        <v>135</v>
      </c>
      <c r="I223" s="83">
        <v>6182.7175620000007</v>
      </c>
      <c r="J223" s="85">
        <v>12698</v>
      </c>
      <c r="K223" s="73"/>
      <c r="L223" s="83">
        <v>3182.0137307070004</v>
      </c>
      <c r="M223" s="84">
        <v>7.8223075583348611E-6</v>
      </c>
      <c r="N223" s="84">
        <f t="shared" si="4"/>
        <v>3.7041353284388337E-3</v>
      </c>
      <c r="O223" s="84">
        <f>L223/'סכום נכסי הקרן'!$C$42</f>
        <v>5.5484350057669182E-4</v>
      </c>
    </row>
    <row r="224" spans="2:15">
      <c r="B224" s="76" t="s">
        <v>1466</v>
      </c>
      <c r="C224" s="73" t="s">
        <v>1467</v>
      </c>
      <c r="D224" s="86" t="s">
        <v>1371</v>
      </c>
      <c r="E224" s="86" t="s">
        <v>28</v>
      </c>
      <c r="F224" s="73"/>
      <c r="G224" s="86" t="s">
        <v>801</v>
      </c>
      <c r="H224" s="86" t="s">
        <v>133</v>
      </c>
      <c r="I224" s="83">
        <v>15596.987532000001</v>
      </c>
      <c r="J224" s="85">
        <v>13185</v>
      </c>
      <c r="K224" s="73"/>
      <c r="L224" s="83">
        <v>7863.9137706430001</v>
      </c>
      <c r="M224" s="84">
        <v>2.6886722172039305E-6</v>
      </c>
      <c r="N224" s="84">
        <f t="shared" si="4"/>
        <v>9.1542662234720493E-3</v>
      </c>
      <c r="O224" s="84">
        <f>L224/'סכום נכסי הקרן'!$C$42</f>
        <v>1.3712201813055537E-3</v>
      </c>
    </row>
    <row r="225" spans="2:15">
      <c r="B225" s="76" t="s">
        <v>1468</v>
      </c>
      <c r="C225" s="73" t="s">
        <v>1469</v>
      </c>
      <c r="D225" s="86" t="s">
        <v>1371</v>
      </c>
      <c r="E225" s="86" t="s">
        <v>28</v>
      </c>
      <c r="F225" s="73"/>
      <c r="G225" s="86" t="s">
        <v>1398</v>
      </c>
      <c r="H225" s="86" t="s">
        <v>133</v>
      </c>
      <c r="I225" s="83">
        <v>25970.327184000005</v>
      </c>
      <c r="J225" s="85">
        <v>12712</v>
      </c>
      <c r="K225" s="73"/>
      <c r="L225" s="83">
        <v>12624.354719993004</v>
      </c>
      <c r="M225" s="84">
        <v>2.517053154071934E-6</v>
      </c>
      <c r="N225" s="84">
        <f t="shared" si="4"/>
        <v>1.4695825434631193E-2</v>
      </c>
      <c r="O225" s="84">
        <f>L225/'סכום נכסי הקרן'!$C$42</f>
        <v>2.2012919359108126E-3</v>
      </c>
    </row>
    <row r="226" spans="2:15">
      <c r="B226" s="76" t="s">
        <v>1470</v>
      </c>
      <c r="C226" s="73" t="s">
        <v>1471</v>
      </c>
      <c r="D226" s="86" t="s">
        <v>1371</v>
      </c>
      <c r="E226" s="86" t="s">
        <v>28</v>
      </c>
      <c r="F226" s="73"/>
      <c r="G226" s="86" t="s">
        <v>1437</v>
      </c>
      <c r="H226" s="86" t="s">
        <v>133</v>
      </c>
      <c r="I226" s="83">
        <v>11535.043800000001</v>
      </c>
      <c r="J226" s="85">
        <v>13845</v>
      </c>
      <c r="K226" s="73"/>
      <c r="L226" s="83">
        <v>6107.0305371570021</v>
      </c>
      <c r="M226" s="84">
        <v>1.3789093857256121E-5</v>
      </c>
      <c r="N226" s="84">
        <f t="shared" si="4"/>
        <v>7.109104321656054E-3</v>
      </c>
      <c r="O226" s="84">
        <f>L226/'סכום נכסי הקרן'!$C$42</f>
        <v>1.0648747894032747E-3</v>
      </c>
    </row>
    <row r="227" spans="2:15">
      <c r="B227" s="76" t="s">
        <v>1472</v>
      </c>
      <c r="C227" s="73" t="s">
        <v>1473</v>
      </c>
      <c r="D227" s="86" t="s">
        <v>28</v>
      </c>
      <c r="E227" s="86" t="s">
        <v>28</v>
      </c>
      <c r="F227" s="73"/>
      <c r="G227" s="86" t="s">
        <v>716</v>
      </c>
      <c r="H227" s="86" t="s">
        <v>135</v>
      </c>
      <c r="I227" s="83">
        <v>630853.48640000017</v>
      </c>
      <c r="J227" s="85">
        <v>189.3</v>
      </c>
      <c r="K227" s="73"/>
      <c r="L227" s="83">
        <v>4840.2349190230007</v>
      </c>
      <c r="M227" s="84">
        <v>4.104378500306433E-4</v>
      </c>
      <c r="N227" s="84">
        <f t="shared" si="4"/>
        <v>5.6344461962811263E-3</v>
      </c>
      <c r="O227" s="84">
        <f>L227/'סכום נכסי הקרן'!$C$42</f>
        <v>8.4398532293182918E-4</v>
      </c>
    </row>
    <row r="228" spans="2:15">
      <c r="B228" s="76" t="s">
        <v>1474</v>
      </c>
      <c r="C228" s="73" t="s">
        <v>1475</v>
      </c>
      <c r="D228" s="86" t="s">
        <v>28</v>
      </c>
      <c r="E228" s="86" t="s">
        <v>28</v>
      </c>
      <c r="F228" s="73"/>
      <c r="G228" s="86" t="s">
        <v>1437</v>
      </c>
      <c r="H228" s="86" t="s">
        <v>135</v>
      </c>
      <c r="I228" s="83">
        <v>2460.8093440000002</v>
      </c>
      <c r="J228" s="85">
        <v>55910</v>
      </c>
      <c r="K228" s="73"/>
      <c r="L228" s="83">
        <v>5576.4110414960014</v>
      </c>
      <c r="M228" s="84">
        <v>6.1041329575919064E-6</v>
      </c>
      <c r="N228" s="84">
        <f t="shared" si="4"/>
        <v>6.4914179801833522E-3</v>
      </c>
      <c r="O228" s="84">
        <f>L228/'סכום נכסי הקרן'!$C$42</f>
        <v>9.7235137393033959E-4</v>
      </c>
    </row>
    <row r="229" spans="2:15">
      <c r="B229" s="76" t="s">
        <v>1476</v>
      </c>
      <c r="C229" s="73" t="s">
        <v>1477</v>
      </c>
      <c r="D229" s="86" t="s">
        <v>1393</v>
      </c>
      <c r="E229" s="86" t="s">
        <v>28</v>
      </c>
      <c r="F229" s="73"/>
      <c r="G229" s="86" t="s">
        <v>709</v>
      </c>
      <c r="H229" s="86" t="s">
        <v>133</v>
      </c>
      <c r="I229" s="83">
        <v>32298.122640000005</v>
      </c>
      <c r="J229" s="85">
        <v>2738</v>
      </c>
      <c r="K229" s="73"/>
      <c r="L229" s="83">
        <v>3381.6496143050003</v>
      </c>
      <c r="M229" s="84">
        <v>4.0645119085303191E-6</v>
      </c>
      <c r="N229" s="84">
        <f t="shared" si="4"/>
        <v>3.9365285208764894E-3</v>
      </c>
      <c r="O229" s="84">
        <f>L229/'סכום נכסי הקרן'!$C$42</f>
        <v>5.8965374398554861E-4</v>
      </c>
    </row>
    <row r="230" spans="2:15">
      <c r="B230" s="76" t="s">
        <v>1478</v>
      </c>
      <c r="C230" s="73" t="s">
        <v>1479</v>
      </c>
      <c r="D230" s="86" t="s">
        <v>1393</v>
      </c>
      <c r="E230" s="86" t="s">
        <v>28</v>
      </c>
      <c r="F230" s="73"/>
      <c r="G230" s="86" t="s">
        <v>734</v>
      </c>
      <c r="H230" s="86" t="s">
        <v>133</v>
      </c>
      <c r="I230" s="83">
        <v>1.5380060000000002</v>
      </c>
      <c r="J230" s="85">
        <v>53147700</v>
      </c>
      <c r="K230" s="73"/>
      <c r="L230" s="83">
        <v>3125.7939268530008</v>
      </c>
      <c r="M230" s="84">
        <v>2.6733052909685049E-6</v>
      </c>
      <c r="N230" s="84">
        <f t="shared" si="4"/>
        <v>3.6386906826147468E-3</v>
      </c>
      <c r="O230" s="84">
        <f>L230/'סכום נכסי הקרן'!$C$42</f>
        <v>5.4504052817871994E-4</v>
      </c>
    </row>
    <row r="231" spans="2:15">
      <c r="B231" s="76" t="s">
        <v>1480</v>
      </c>
      <c r="C231" s="73" t="s">
        <v>1481</v>
      </c>
      <c r="D231" s="86" t="s">
        <v>1393</v>
      </c>
      <c r="E231" s="86" t="s">
        <v>28</v>
      </c>
      <c r="F231" s="73"/>
      <c r="G231" s="86" t="s">
        <v>734</v>
      </c>
      <c r="H231" s="86" t="s">
        <v>133</v>
      </c>
      <c r="I231" s="83">
        <v>790.97443200000009</v>
      </c>
      <c r="J231" s="85">
        <v>64649</v>
      </c>
      <c r="K231" s="73"/>
      <c r="L231" s="83">
        <v>1955.4293995190005</v>
      </c>
      <c r="M231" s="84">
        <v>5.2977929197002182E-6</v>
      </c>
      <c r="N231" s="84">
        <f t="shared" si="4"/>
        <v>2.2762865700824393E-3</v>
      </c>
      <c r="O231" s="84">
        <f>L231/'סכום נכסי הקרן'!$C$42</f>
        <v>3.4096562270918862E-4</v>
      </c>
    </row>
    <row r="232" spans="2:15">
      <c r="B232" s="76" t="s">
        <v>1482</v>
      </c>
      <c r="C232" s="73" t="s">
        <v>1483</v>
      </c>
      <c r="D232" s="86" t="s">
        <v>1393</v>
      </c>
      <c r="E232" s="86" t="s">
        <v>28</v>
      </c>
      <c r="F232" s="73"/>
      <c r="G232" s="86" t="s">
        <v>721</v>
      </c>
      <c r="H232" s="86" t="s">
        <v>133</v>
      </c>
      <c r="I232" s="83">
        <v>6525.5390640000005</v>
      </c>
      <c r="J232" s="85">
        <v>19168</v>
      </c>
      <c r="K232" s="73"/>
      <c r="L232" s="83">
        <v>4783.1178134590009</v>
      </c>
      <c r="M232" s="84">
        <v>1.0818137626556492E-5</v>
      </c>
      <c r="N232" s="84">
        <f t="shared" si="4"/>
        <v>5.567957014749287E-3</v>
      </c>
      <c r="O232" s="84">
        <f>L232/'סכום נכסי הקרן'!$C$42</f>
        <v>8.3402588922853809E-4</v>
      </c>
    </row>
    <row r="233" spans="2:15">
      <c r="B233" s="76" t="s">
        <v>1484</v>
      </c>
      <c r="C233" s="73" t="s">
        <v>1485</v>
      </c>
      <c r="D233" s="86" t="s">
        <v>1371</v>
      </c>
      <c r="E233" s="86" t="s">
        <v>28</v>
      </c>
      <c r="F233" s="73"/>
      <c r="G233" s="86" t="s">
        <v>1437</v>
      </c>
      <c r="H233" s="86" t="s">
        <v>133</v>
      </c>
      <c r="I233" s="83">
        <v>1713.7779360000004</v>
      </c>
      <c r="J233" s="85">
        <v>83058</v>
      </c>
      <c r="K233" s="73"/>
      <c r="L233" s="83">
        <v>5443.1950889890004</v>
      </c>
      <c r="M233" s="84">
        <v>4.1522425848782818E-6</v>
      </c>
      <c r="N233" s="84">
        <f t="shared" si="4"/>
        <v>6.3363432514884598E-3</v>
      </c>
      <c r="O233" s="84">
        <f>L233/'סכום נכסי הקרן'!$C$42</f>
        <v>9.4912268553457328E-4</v>
      </c>
    </row>
    <row r="234" spans="2:15">
      <c r="B234" s="76" t="s">
        <v>1486</v>
      </c>
      <c r="C234" s="73" t="s">
        <v>1487</v>
      </c>
      <c r="D234" s="86" t="s">
        <v>1371</v>
      </c>
      <c r="E234" s="86" t="s">
        <v>28</v>
      </c>
      <c r="F234" s="73"/>
      <c r="G234" s="86" t="s">
        <v>734</v>
      </c>
      <c r="H234" s="86" t="s">
        <v>133</v>
      </c>
      <c r="I234" s="83">
        <v>19233.338000000003</v>
      </c>
      <c r="J234" s="85">
        <v>1066.6199999999999</v>
      </c>
      <c r="K234" s="73"/>
      <c r="L234" s="83">
        <v>784.480712262</v>
      </c>
      <c r="M234" s="84">
        <v>1.6745712213541738E-3</v>
      </c>
      <c r="N234" s="84">
        <f t="shared" si="4"/>
        <v>9.1320244558558178E-4</v>
      </c>
      <c r="O234" s="84">
        <f>L234/'סכום נכסי הקרן'!$C$42</f>
        <v>1.3678885805110428E-4</v>
      </c>
    </row>
    <row r="235" spans="2:15">
      <c r="B235" s="76" t="s">
        <v>1488</v>
      </c>
      <c r="C235" s="73" t="s">
        <v>1489</v>
      </c>
      <c r="D235" s="86" t="s">
        <v>126</v>
      </c>
      <c r="E235" s="86" t="s">
        <v>28</v>
      </c>
      <c r="F235" s="73"/>
      <c r="G235" s="86" t="s">
        <v>770</v>
      </c>
      <c r="H235" s="86" t="s">
        <v>1490</v>
      </c>
      <c r="I235" s="83">
        <v>2702.4959760000002</v>
      </c>
      <c r="J235" s="85">
        <v>11200</v>
      </c>
      <c r="K235" s="73"/>
      <c r="L235" s="83">
        <v>1271.2541071100002</v>
      </c>
      <c r="M235" s="84">
        <v>5.1771953563218393E-6</v>
      </c>
      <c r="N235" s="84">
        <f t="shared" si="4"/>
        <v>1.4798481867401821E-3</v>
      </c>
      <c r="O235" s="84">
        <f>L235/'סכום נכסי הקרן'!$C$42</f>
        <v>2.2166688726220257E-4</v>
      </c>
    </row>
    <row r="236" spans="2:15">
      <c r="B236" s="76" t="s">
        <v>1491</v>
      </c>
      <c r="C236" s="73" t="s">
        <v>1492</v>
      </c>
      <c r="D236" s="86" t="s">
        <v>1371</v>
      </c>
      <c r="E236" s="86" t="s">
        <v>28</v>
      </c>
      <c r="F236" s="73"/>
      <c r="G236" s="86" t="s">
        <v>1493</v>
      </c>
      <c r="H236" s="86" t="s">
        <v>133</v>
      </c>
      <c r="I236" s="83">
        <v>1494.0628160000006</v>
      </c>
      <c r="J236" s="85">
        <v>56496</v>
      </c>
      <c r="K236" s="73"/>
      <c r="L236" s="83">
        <v>3227.7838258890006</v>
      </c>
      <c r="M236" s="84">
        <v>3.3741789414015139E-6</v>
      </c>
      <c r="N236" s="84">
        <f t="shared" si="4"/>
        <v>3.7574156222708738E-3</v>
      </c>
      <c r="O236" s="84">
        <f>L236/'סכום נכסי הקרן'!$C$42</f>
        <v>5.6282437117679033E-4</v>
      </c>
    </row>
    <row r="237" spans="2:15">
      <c r="B237" s="76" t="s">
        <v>1494</v>
      </c>
      <c r="C237" s="73" t="s">
        <v>1495</v>
      </c>
      <c r="D237" s="86" t="s">
        <v>1371</v>
      </c>
      <c r="E237" s="86" t="s">
        <v>28</v>
      </c>
      <c r="F237" s="73"/>
      <c r="G237" s="86" t="s">
        <v>767</v>
      </c>
      <c r="H237" s="86" t="s">
        <v>133</v>
      </c>
      <c r="I237" s="83">
        <v>1321.3303210000001</v>
      </c>
      <c r="J237" s="85">
        <v>16738</v>
      </c>
      <c r="K237" s="73"/>
      <c r="L237" s="83">
        <v>845.73216481600014</v>
      </c>
      <c r="M237" s="84">
        <v>5.8451366257057618E-6</v>
      </c>
      <c r="N237" s="84">
        <f t="shared" si="4"/>
        <v>9.8450435956979839E-4</v>
      </c>
      <c r="O237" s="84">
        <f>L237/'סכום נכסי הקרן'!$C$42</f>
        <v>1.4746919233832231E-4</v>
      </c>
    </row>
    <row r="238" spans="2:15">
      <c r="B238" s="76" t="s">
        <v>1496</v>
      </c>
      <c r="C238" s="73" t="s">
        <v>1497</v>
      </c>
      <c r="D238" s="86" t="s">
        <v>1393</v>
      </c>
      <c r="E238" s="86" t="s">
        <v>28</v>
      </c>
      <c r="F238" s="73"/>
      <c r="G238" s="86" t="s">
        <v>770</v>
      </c>
      <c r="H238" s="86" t="s">
        <v>133</v>
      </c>
      <c r="I238" s="83">
        <v>3405.5843600000003</v>
      </c>
      <c r="J238" s="85">
        <v>10747</v>
      </c>
      <c r="K238" s="73"/>
      <c r="L238" s="83">
        <v>1399.5769300710003</v>
      </c>
      <c r="M238" s="84">
        <v>1.0066860625873813E-5</v>
      </c>
      <c r="N238" s="84">
        <f t="shared" si="4"/>
        <v>1.6292268953824079E-3</v>
      </c>
      <c r="O238" s="84">
        <f>L238/'סכום נכסי הקרן'!$C$42</f>
        <v>2.4404236716930685E-4</v>
      </c>
    </row>
    <row r="239" spans="2:15">
      <c r="B239" s="76" t="s">
        <v>1498</v>
      </c>
      <c r="C239" s="73" t="s">
        <v>1499</v>
      </c>
      <c r="D239" s="86" t="s">
        <v>1371</v>
      </c>
      <c r="E239" s="86" t="s">
        <v>28</v>
      </c>
      <c r="F239" s="73"/>
      <c r="G239" s="86" t="s">
        <v>767</v>
      </c>
      <c r="H239" s="86" t="s">
        <v>133</v>
      </c>
      <c r="I239" s="83">
        <v>4086.7012320000003</v>
      </c>
      <c r="J239" s="85">
        <v>9109</v>
      </c>
      <c r="K239" s="73"/>
      <c r="L239" s="83">
        <v>1423.5131206120002</v>
      </c>
      <c r="M239" s="84">
        <v>1.3664847048286594E-5</v>
      </c>
      <c r="N239" s="84">
        <f t="shared" si="4"/>
        <v>1.6570906623283354E-3</v>
      </c>
      <c r="O239" s="84">
        <f>L239/'סכום נכסי הקרן'!$C$42</f>
        <v>2.4821608886700934E-4</v>
      </c>
    </row>
    <row r="240" spans="2:15">
      <c r="B240" s="76" t="s">
        <v>1500</v>
      </c>
      <c r="C240" s="73" t="s">
        <v>1501</v>
      </c>
      <c r="D240" s="86" t="s">
        <v>1393</v>
      </c>
      <c r="E240" s="86" t="s">
        <v>28</v>
      </c>
      <c r="F240" s="73"/>
      <c r="G240" s="86" t="s">
        <v>767</v>
      </c>
      <c r="H240" s="86" t="s">
        <v>133</v>
      </c>
      <c r="I240" s="83">
        <v>7360.4565200000015</v>
      </c>
      <c r="J240" s="85">
        <v>4673</v>
      </c>
      <c r="K240" s="73"/>
      <c r="L240" s="83">
        <v>1315.2806052790002</v>
      </c>
      <c r="M240" s="84">
        <v>2.5096168519866259E-5</v>
      </c>
      <c r="N240" s="84">
        <f t="shared" si="4"/>
        <v>1.5310987849640328E-3</v>
      </c>
      <c r="O240" s="84">
        <f>L240/'סכום נכסי הקרן'!$C$42</f>
        <v>2.2934372917098771E-4</v>
      </c>
    </row>
    <row r="241" spans="2:15">
      <c r="B241" s="76" t="s">
        <v>1502</v>
      </c>
      <c r="C241" s="73" t="s">
        <v>1503</v>
      </c>
      <c r="D241" s="86" t="s">
        <v>28</v>
      </c>
      <c r="E241" s="86" t="s">
        <v>28</v>
      </c>
      <c r="F241" s="73"/>
      <c r="G241" s="86" t="s">
        <v>721</v>
      </c>
      <c r="H241" s="86" t="s">
        <v>135</v>
      </c>
      <c r="I241" s="83">
        <v>6701.3111600000011</v>
      </c>
      <c r="J241" s="85">
        <v>9004</v>
      </c>
      <c r="K241" s="73"/>
      <c r="L241" s="83">
        <v>2445.5840270040003</v>
      </c>
      <c r="M241" s="84">
        <v>6.8380726122448985E-5</v>
      </c>
      <c r="N241" s="84">
        <f t="shared" si="4"/>
        <v>2.8468683543607749E-3</v>
      </c>
      <c r="O241" s="84">
        <f>L241/'סכום נכסי הקרן'!$C$42</f>
        <v>4.2643323295649447E-4</v>
      </c>
    </row>
    <row r="242" spans="2:15">
      <c r="B242" s="76" t="s">
        <v>1387</v>
      </c>
      <c r="C242" s="73" t="s">
        <v>1388</v>
      </c>
      <c r="D242" s="86" t="s">
        <v>122</v>
      </c>
      <c r="E242" s="86" t="s">
        <v>28</v>
      </c>
      <c r="F242" s="73"/>
      <c r="G242" s="86" t="s">
        <v>128</v>
      </c>
      <c r="H242" s="86" t="s">
        <v>136</v>
      </c>
      <c r="I242" s="83">
        <v>76323.520552000016</v>
      </c>
      <c r="J242" s="85">
        <v>1143</v>
      </c>
      <c r="K242" s="73"/>
      <c r="L242" s="83">
        <v>4080.8962973850007</v>
      </c>
      <c r="M242" s="84">
        <v>4.2624801640460912E-4</v>
      </c>
      <c r="N242" s="84">
        <f t="shared" si="4"/>
        <v>4.750511288171091E-3</v>
      </c>
      <c r="O242" s="84">
        <f>L242/'סכום נכסי הקרן'!$C$42</f>
        <v>7.1158045777145861E-4</v>
      </c>
    </row>
    <row r="243" spans="2:15">
      <c r="B243" s="76" t="s">
        <v>1504</v>
      </c>
      <c r="C243" s="73" t="s">
        <v>1505</v>
      </c>
      <c r="D243" s="86" t="s">
        <v>1371</v>
      </c>
      <c r="E243" s="86" t="s">
        <v>28</v>
      </c>
      <c r="F243" s="73"/>
      <c r="G243" s="86" t="s">
        <v>767</v>
      </c>
      <c r="H243" s="86" t="s">
        <v>133</v>
      </c>
      <c r="I243" s="83">
        <v>4139.9760050000014</v>
      </c>
      <c r="J243" s="85">
        <v>5868</v>
      </c>
      <c r="K243" s="73"/>
      <c r="L243" s="83">
        <v>928.97882039400019</v>
      </c>
      <c r="M243" s="84">
        <v>5.2715921153725149E-6</v>
      </c>
      <c r="N243" s="84">
        <f t="shared" si="4"/>
        <v>1.0814105655126425E-3</v>
      </c>
      <c r="O243" s="84">
        <f>L243/'סכום נכסי הקרן'!$C$42</f>
        <v>1.6198480091237369E-4</v>
      </c>
    </row>
    <row r="244" spans="2:15">
      <c r="B244" s="76" t="s">
        <v>1506</v>
      </c>
      <c r="C244" s="73" t="s">
        <v>1507</v>
      </c>
      <c r="D244" s="86" t="s">
        <v>1393</v>
      </c>
      <c r="E244" s="86" t="s">
        <v>28</v>
      </c>
      <c r="F244" s="73"/>
      <c r="G244" s="86" t="s">
        <v>734</v>
      </c>
      <c r="H244" s="86" t="s">
        <v>133</v>
      </c>
      <c r="I244" s="83">
        <v>3207.840752000001</v>
      </c>
      <c r="J244" s="85">
        <v>32357</v>
      </c>
      <c r="K244" s="73"/>
      <c r="L244" s="83">
        <v>3969.1629868450009</v>
      </c>
      <c r="M244" s="84">
        <v>9.7304280460655421E-6</v>
      </c>
      <c r="N244" s="84">
        <f t="shared" si="4"/>
        <v>4.6204441866558865E-3</v>
      </c>
      <c r="O244" s="84">
        <f>L244/'סכום נכסי הקרן'!$C$42</f>
        <v>6.9209766907297565E-4</v>
      </c>
    </row>
    <row r="245" spans="2:15">
      <c r="B245" s="76" t="s">
        <v>1508</v>
      </c>
      <c r="C245" s="73" t="s">
        <v>1509</v>
      </c>
      <c r="D245" s="86" t="s">
        <v>1393</v>
      </c>
      <c r="E245" s="86" t="s">
        <v>28</v>
      </c>
      <c r="F245" s="73"/>
      <c r="G245" s="86" t="s">
        <v>709</v>
      </c>
      <c r="H245" s="86" t="s">
        <v>133</v>
      </c>
      <c r="I245" s="83">
        <v>6569.4820880000007</v>
      </c>
      <c r="J245" s="85">
        <v>14502</v>
      </c>
      <c r="K245" s="73"/>
      <c r="L245" s="83">
        <v>3643.1488621440003</v>
      </c>
      <c r="M245" s="84">
        <v>2.2605950861236136E-6</v>
      </c>
      <c r="N245" s="84">
        <f t="shared" si="4"/>
        <v>4.240935944682736E-3</v>
      </c>
      <c r="O245" s="84">
        <f>L245/'סכום נכסי הקרן'!$C$42</f>
        <v>6.3525101990834156E-4</v>
      </c>
    </row>
    <row r="246" spans="2:15">
      <c r="B246" s="76" t="s">
        <v>1510</v>
      </c>
      <c r="C246" s="73" t="s">
        <v>1511</v>
      </c>
      <c r="D246" s="86" t="s">
        <v>1393</v>
      </c>
      <c r="E246" s="86" t="s">
        <v>28</v>
      </c>
      <c r="F246" s="73"/>
      <c r="G246" s="86" t="s">
        <v>770</v>
      </c>
      <c r="H246" s="86" t="s">
        <v>133</v>
      </c>
      <c r="I246" s="83">
        <v>3295.7268000000004</v>
      </c>
      <c r="J246" s="85">
        <v>11223</v>
      </c>
      <c r="K246" s="73"/>
      <c r="L246" s="83">
        <v>1414.4188973540001</v>
      </c>
      <c r="M246" s="84">
        <v>1.3174878007745986E-5</v>
      </c>
      <c r="N246" s="84">
        <f t="shared" si="4"/>
        <v>1.6465042109470639E-3</v>
      </c>
      <c r="O246" s="84">
        <f>L246/'סכום נכסי הקרן'!$C$42</f>
        <v>2.4663034125731138E-4</v>
      </c>
    </row>
    <row r="247" spans="2:15">
      <c r="B247" s="76" t="s">
        <v>1512</v>
      </c>
      <c r="C247" s="73" t="s">
        <v>1513</v>
      </c>
      <c r="D247" s="86" t="s">
        <v>28</v>
      </c>
      <c r="E247" s="86" t="s">
        <v>28</v>
      </c>
      <c r="F247" s="73"/>
      <c r="G247" s="86" t="s">
        <v>770</v>
      </c>
      <c r="H247" s="86" t="s">
        <v>135</v>
      </c>
      <c r="I247" s="83">
        <v>900.83199200000013</v>
      </c>
      <c r="J247" s="85">
        <v>71640</v>
      </c>
      <c r="K247" s="73"/>
      <c r="L247" s="83">
        <v>2615.6925619499998</v>
      </c>
      <c r="M247" s="84">
        <v>1.7943130423281901E-6</v>
      </c>
      <c r="N247" s="84">
        <f t="shared" si="4"/>
        <v>3.0448891950258616E-3</v>
      </c>
      <c r="O247" s="84">
        <f>L247/'סכום נכסי הקרן'!$C$42</f>
        <v>4.560948318668298E-4</v>
      </c>
    </row>
    <row r="248" spans="2:15">
      <c r="B248" s="76" t="s">
        <v>1514</v>
      </c>
      <c r="C248" s="73" t="s">
        <v>1515</v>
      </c>
      <c r="D248" s="86" t="s">
        <v>1393</v>
      </c>
      <c r="E248" s="86" t="s">
        <v>28</v>
      </c>
      <c r="F248" s="73"/>
      <c r="G248" s="86" t="s">
        <v>767</v>
      </c>
      <c r="H248" s="86" t="s">
        <v>133</v>
      </c>
      <c r="I248" s="83">
        <v>2087.2936400000003</v>
      </c>
      <c r="J248" s="85">
        <v>39591</v>
      </c>
      <c r="K248" s="73"/>
      <c r="L248" s="83">
        <v>3160.0787452470004</v>
      </c>
      <c r="M248" s="84">
        <v>2.2327628293680322E-6</v>
      </c>
      <c r="N248" s="84">
        <f t="shared" si="4"/>
        <v>3.6786011348597489E-3</v>
      </c>
      <c r="O248" s="84">
        <f>L248/'סכום נכסי הקרן'!$C$42</f>
        <v>5.5101872634637412E-4</v>
      </c>
    </row>
    <row r="249" spans="2:15">
      <c r="B249" s="76" t="s">
        <v>1516</v>
      </c>
      <c r="C249" s="73" t="s">
        <v>1517</v>
      </c>
      <c r="D249" s="86" t="s">
        <v>1371</v>
      </c>
      <c r="E249" s="86" t="s">
        <v>28</v>
      </c>
      <c r="F249" s="73"/>
      <c r="G249" s="86" t="s">
        <v>801</v>
      </c>
      <c r="H249" s="86" t="s">
        <v>133</v>
      </c>
      <c r="I249" s="83">
        <v>6217.9378960000013</v>
      </c>
      <c r="J249" s="85">
        <v>30021</v>
      </c>
      <c r="K249" s="73"/>
      <c r="L249" s="83">
        <v>7138.211607139001</v>
      </c>
      <c r="M249" s="84">
        <v>2.7976184364360048E-6</v>
      </c>
      <c r="N249" s="84">
        <f t="shared" si="4"/>
        <v>8.3094870209755225E-3</v>
      </c>
      <c r="O249" s="84">
        <f>L249/'סכום נכסי הקרן'!$C$42</f>
        <v>1.2446804605969399E-3</v>
      </c>
    </row>
    <row r="250" spans="2:15">
      <c r="B250" s="76" t="s">
        <v>1518</v>
      </c>
      <c r="C250" s="73" t="s">
        <v>1519</v>
      </c>
      <c r="D250" s="86" t="s">
        <v>1371</v>
      </c>
      <c r="E250" s="86" t="s">
        <v>28</v>
      </c>
      <c r="F250" s="73"/>
      <c r="G250" s="86" t="s">
        <v>767</v>
      </c>
      <c r="H250" s="86" t="s">
        <v>133</v>
      </c>
      <c r="I250" s="83">
        <v>4877.6756640000012</v>
      </c>
      <c r="J250" s="85">
        <v>31575</v>
      </c>
      <c r="K250" s="73"/>
      <c r="L250" s="83">
        <v>5889.4421716320012</v>
      </c>
      <c r="M250" s="84">
        <v>6.5650481583376543E-7</v>
      </c>
      <c r="N250" s="84">
        <f t="shared" si="4"/>
        <v>6.8558129093593068E-3</v>
      </c>
      <c r="O250" s="84">
        <f>L250/'סכום נכסי הקרן'!$C$42</f>
        <v>1.0269341956064566E-3</v>
      </c>
    </row>
    <row r="251" spans="2:15">
      <c r="B251" s="76" t="s">
        <v>1520</v>
      </c>
      <c r="C251" s="73" t="s">
        <v>1521</v>
      </c>
      <c r="D251" s="86" t="s">
        <v>1393</v>
      </c>
      <c r="E251" s="86" t="s">
        <v>28</v>
      </c>
      <c r="F251" s="73"/>
      <c r="G251" s="86" t="s">
        <v>734</v>
      </c>
      <c r="H251" s="86" t="s">
        <v>133</v>
      </c>
      <c r="I251" s="83">
        <v>10022.744629000001</v>
      </c>
      <c r="J251" s="85">
        <v>8167</v>
      </c>
      <c r="K251" s="73"/>
      <c r="L251" s="83">
        <v>3130.1640858570004</v>
      </c>
      <c r="M251" s="84">
        <v>6.0488514071297691E-6</v>
      </c>
      <c r="N251" s="84">
        <f t="shared" si="4"/>
        <v>3.6437779203602649E-3</v>
      </c>
      <c r="O251" s="84">
        <f>L251/'סכום נכסי הקרן'!$C$42</f>
        <v>5.4580254698978188E-4</v>
      </c>
    </row>
    <row r="252" spans="2:15">
      <c r="B252" s="76" t="s">
        <v>1522</v>
      </c>
      <c r="C252" s="73" t="s">
        <v>1523</v>
      </c>
      <c r="D252" s="86" t="s">
        <v>1371</v>
      </c>
      <c r="E252" s="86" t="s">
        <v>28</v>
      </c>
      <c r="F252" s="73"/>
      <c r="G252" s="86" t="s">
        <v>1373</v>
      </c>
      <c r="H252" s="86" t="s">
        <v>133</v>
      </c>
      <c r="I252" s="83">
        <v>2416.8663200000005</v>
      </c>
      <c r="J252" s="85">
        <v>7588</v>
      </c>
      <c r="K252" s="73"/>
      <c r="L252" s="83">
        <v>701.29030576700006</v>
      </c>
      <c r="M252" s="84">
        <v>1.1575520620114394E-5</v>
      </c>
      <c r="N252" s="84">
        <f t="shared" si="4"/>
        <v>8.1636171837198477E-4</v>
      </c>
      <c r="O252" s="84">
        <f>L252/'סכום נכסי הקרן'!$C$42</f>
        <v>1.2228305755481662E-4</v>
      </c>
    </row>
    <row r="253" spans="2:15">
      <c r="B253" s="76" t="s">
        <v>1524</v>
      </c>
      <c r="C253" s="73" t="s">
        <v>1525</v>
      </c>
      <c r="D253" s="86" t="s">
        <v>1371</v>
      </c>
      <c r="E253" s="86" t="s">
        <v>28</v>
      </c>
      <c r="F253" s="73"/>
      <c r="G253" s="86" t="s">
        <v>801</v>
      </c>
      <c r="H253" s="86" t="s">
        <v>133</v>
      </c>
      <c r="I253" s="83">
        <v>1274.3476960000003</v>
      </c>
      <c r="J253" s="85">
        <v>37760</v>
      </c>
      <c r="K253" s="73"/>
      <c r="L253" s="83">
        <v>1840.0846705970005</v>
      </c>
      <c r="M253" s="84">
        <v>2.8756787522966638E-6</v>
      </c>
      <c r="N253" s="84">
        <f t="shared" si="4"/>
        <v>2.1420154696072534E-3</v>
      </c>
      <c r="O253" s="84">
        <f>L253/'סכום נכסי הקרן'!$C$42</f>
        <v>3.2085311579240275E-4</v>
      </c>
    </row>
    <row r="254" spans="2:15">
      <c r="B254" s="76" t="s">
        <v>1526</v>
      </c>
      <c r="C254" s="73" t="s">
        <v>1527</v>
      </c>
      <c r="D254" s="86" t="s">
        <v>1371</v>
      </c>
      <c r="E254" s="86" t="s">
        <v>28</v>
      </c>
      <c r="F254" s="73"/>
      <c r="G254" s="86" t="s">
        <v>1437</v>
      </c>
      <c r="H254" s="86" t="s">
        <v>133</v>
      </c>
      <c r="I254" s="83">
        <v>5866.393704000001</v>
      </c>
      <c r="J254" s="85">
        <v>43499</v>
      </c>
      <c r="K254" s="73"/>
      <c r="L254" s="83">
        <v>9758.169612087002</v>
      </c>
      <c r="M254" s="84">
        <v>2.3750581797570856E-6</v>
      </c>
      <c r="N254" s="84">
        <f t="shared" si="4"/>
        <v>1.1359341555386272E-2</v>
      </c>
      <c r="O254" s="84">
        <f>L254/'סכום נכסי הקרן'!$C$42</f>
        <v>1.7015190520841897E-3</v>
      </c>
    </row>
    <row r="255" spans="2:15">
      <c r="B255" s="76" t="s">
        <v>1421</v>
      </c>
      <c r="C255" s="73" t="s">
        <v>1422</v>
      </c>
      <c r="D255" s="86" t="s">
        <v>1393</v>
      </c>
      <c r="E255" s="86" t="s">
        <v>28</v>
      </c>
      <c r="F255" s="73"/>
      <c r="G255" s="86" t="s">
        <v>536</v>
      </c>
      <c r="H255" s="86" t="s">
        <v>133</v>
      </c>
      <c r="I255" s="83">
        <v>20358.988340000004</v>
      </c>
      <c r="J255" s="85">
        <v>6992</v>
      </c>
      <c r="K255" s="73"/>
      <c r="L255" s="83">
        <v>5443.465777157001</v>
      </c>
      <c r="M255" s="84">
        <v>3.3785057248438092E-4</v>
      </c>
      <c r="N255" s="84">
        <f t="shared" si="4"/>
        <v>6.3366583555989177E-3</v>
      </c>
      <c r="O255" s="84">
        <f>L255/'סכום נכסי הקרן'!$C$42</f>
        <v>9.4916988507027882E-4</v>
      </c>
    </row>
    <row r="256" spans="2:15">
      <c r="B256" s="76" t="s">
        <v>1528</v>
      </c>
      <c r="C256" s="73" t="s">
        <v>1529</v>
      </c>
      <c r="D256" s="86" t="s">
        <v>1371</v>
      </c>
      <c r="E256" s="86" t="s">
        <v>28</v>
      </c>
      <c r="F256" s="73"/>
      <c r="G256" s="86" t="s">
        <v>767</v>
      </c>
      <c r="H256" s="86" t="s">
        <v>133</v>
      </c>
      <c r="I256" s="83">
        <v>5683.451379000001</v>
      </c>
      <c r="J256" s="85">
        <v>23444</v>
      </c>
      <c r="K256" s="73"/>
      <c r="L256" s="83">
        <v>5095.2059771040003</v>
      </c>
      <c r="M256" s="84">
        <v>1.8417209197215909E-5</v>
      </c>
      <c r="N256" s="84">
        <f t="shared" si="4"/>
        <v>5.931254250518346E-3</v>
      </c>
      <c r="O256" s="84">
        <f>L256/'סכום נכסי הקרן'!$C$42</f>
        <v>8.8844428709222972E-4</v>
      </c>
    </row>
    <row r="257" spans="2:15">
      <c r="B257" s="76" t="s">
        <v>1530</v>
      </c>
      <c r="C257" s="73" t="s">
        <v>1531</v>
      </c>
      <c r="D257" s="86" t="s">
        <v>1371</v>
      </c>
      <c r="E257" s="86" t="s">
        <v>28</v>
      </c>
      <c r="F257" s="73"/>
      <c r="G257" s="86" t="s">
        <v>734</v>
      </c>
      <c r="H257" s="86" t="s">
        <v>133</v>
      </c>
      <c r="I257" s="83">
        <v>50776.012320000009</v>
      </c>
      <c r="J257" s="85">
        <v>612</v>
      </c>
      <c r="K257" s="73"/>
      <c r="L257" s="83">
        <v>1188.3049232030003</v>
      </c>
      <c r="M257" s="84">
        <v>1.4136986733414523E-4</v>
      </c>
      <c r="N257" s="84">
        <f t="shared" si="4"/>
        <v>1.3832882631892487E-3</v>
      </c>
      <c r="O257" s="84">
        <f>L257/'סכום נכסי הקרן'!$C$42</f>
        <v>2.0720314842763952E-4</v>
      </c>
    </row>
    <row r="258" spans="2:15">
      <c r="B258" s="76" t="s">
        <v>1532</v>
      </c>
      <c r="C258" s="73" t="s">
        <v>1533</v>
      </c>
      <c r="D258" s="86" t="s">
        <v>1393</v>
      </c>
      <c r="E258" s="86" t="s">
        <v>28</v>
      </c>
      <c r="F258" s="73"/>
      <c r="G258" s="86" t="s">
        <v>809</v>
      </c>
      <c r="H258" s="86" t="s">
        <v>133</v>
      </c>
      <c r="I258" s="83">
        <v>39263.091944000007</v>
      </c>
      <c r="J258" s="85">
        <v>3317</v>
      </c>
      <c r="K258" s="73"/>
      <c r="L258" s="83">
        <v>4980.2122494080013</v>
      </c>
      <c r="M258" s="84">
        <v>6.9541928979842144E-6</v>
      </c>
      <c r="N258" s="84">
        <f t="shared" si="4"/>
        <v>5.7973917454018191E-3</v>
      </c>
      <c r="O258" s="84">
        <f>L258/'סכום נכסי הקרן'!$C$42</f>
        <v>8.6839298379221702E-4</v>
      </c>
    </row>
    <row r="259" spans="2:15">
      <c r="B259" s="76" t="s">
        <v>1534</v>
      </c>
      <c r="C259" s="73" t="s">
        <v>1535</v>
      </c>
      <c r="D259" s="86" t="s">
        <v>1393</v>
      </c>
      <c r="E259" s="86" t="s">
        <v>28</v>
      </c>
      <c r="F259" s="73"/>
      <c r="G259" s="86" t="s">
        <v>1373</v>
      </c>
      <c r="H259" s="86" t="s">
        <v>133</v>
      </c>
      <c r="I259" s="83">
        <v>10216.753080000002</v>
      </c>
      <c r="J259" s="85">
        <v>3562</v>
      </c>
      <c r="K259" s="73"/>
      <c r="L259" s="83">
        <v>1391.6329277700002</v>
      </c>
      <c r="M259" s="84">
        <v>3.2750618884492736E-5</v>
      </c>
      <c r="N259" s="84">
        <f t="shared" si="4"/>
        <v>1.6199793992800588E-3</v>
      </c>
      <c r="O259" s="84">
        <f>L259/'סכום נכסי הקרן'!$C$42</f>
        <v>2.4265718205752012E-4</v>
      </c>
    </row>
    <row r="260" spans="2:15">
      <c r="B260" s="76" t="s">
        <v>1536</v>
      </c>
      <c r="C260" s="73" t="s">
        <v>1537</v>
      </c>
      <c r="D260" s="86" t="s">
        <v>28</v>
      </c>
      <c r="E260" s="86" t="s">
        <v>28</v>
      </c>
      <c r="F260" s="73"/>
      <c r="G260" s="86" t="s">
        <v>1373</v>
      </c>
      <c r="H260" s="86" t="s">
        <v>133</v>
      </c>
      <c r="I260" s="83">
        <v>804.15733900000009</v>
      </c>
      <c r="J260" s="85">
        <v>126000</v>
      </c>
      <c r="K260" s="73"/>
      <c r="L260" s="83">
        <v>3874.6230580270008</v>
      </c>
      <c r="M260" s="84">
        <v>3.3676157057010399E-6</v>
      </c>
      <c r="N260" s="84">
        <f t="shared" si="4"/>
        <v>4.5103916476289608E-3</v>
      </c>
      <c r="O260" s="84">
        <f>L260/'סכום נכסי הקרן'!$C$42</f>
        <v>6.756128674696853E-4</v>
      </c>
    </row>
    <row r="261" spans="2:15">
      <c r="B261" s="76" t="s">
        <v>1538</v>
      </c>
      <c r="C261" s="73" t="s">
        <v>1539</v>
      </c>
      <c r="D261" s="86" t="s">
        <v>1393</v>
      </c>
      <c r="E261" s="86" t="s">
        <v>28</v>
      </c>
      <c r="F261" s="73"/>
      <c r="G261" s="86" t="s">
        <v>767</v>
      </c>
      <c r="H261" s="86" t="s">
        <v>133</v>
      </c>
      <c r="I261" s="83">
        <v>13463.336600000002</v>
      </c>
      <c r="J261" s="85">
        <v>1686</v>
      </c>
      <c r="K261" s="73"/>
      <c r="L261" s="83">
        <v>868.01685381100015</v>
      </c>
      <c r="M261" s="84">
        <v>5.5592324108847148E-5</v>
      </c>
      <c r="N261" s="84">
        <f t="shared" si="4"/>
        <v>1.0104456378845564E-3</v>
      </c>
      <c r="O261" s="84">
        <f>L261/'סכום נכסי הקרן'!$C$42</f>
        <v>1.5135494390875991E-4</v>
      </c>
    </row>
    <row r="262" spans="2:15">
      <c r="B262" s="76" t="s">
        <v>1540</v>
      </c>
      <c r="C262" s="73" t="s">
        <v>1541</v>
      </c>
      <c r="D262" s="86" t="s">
        <v>1371</v>
      </c>
      <c r="E262" s="86" t="s">
        <v>28</v>
      </c>
      <c r="F262" s="73"/>
      <c r="G262" s="86" t="s">
        <v>801</v>
      </c>
      <c r="H262" s="86" t="s">
        <v>133</v>
      </c>
      <c r="I262" s="83">
        <v>64301.568768000005</v>
      </c>
      <c r="J262" s="85">
        <v>379</v>
      </c>
      <c r="K262" s="73"/>
      <c r="L262" s="83">
        <v>931.92006418300014</v>
      </c>
      <c r="M262" s="84">
        <v>2.1359193344534092E-4</v>
      </c>
      <c r="N262" s="84">
        <f t="shared" si="4"/>
        <v>1.084834424097302E-3</v>
      </c>
      <c r="O262" s="84">
        <f>L262/'סכום נכסי הקרן'!$C$42</f>
        <v>1.6249766167855762E-4</v>
      </c>
    </row>
    <row r="263" spans="2:15">
      <c r="B263" s="76" t="s">
        <v>1542</v>
      </c>
      <c r="C263" s="73" t="s">
        <v>1543</v>
      </c>
      <c r="D263" s="86" t="s">
        <v>1393</v>
      </c>
      <c r="E263" s="86" t="s">
        <v>28</v>
      </c>
      <c r="F263" s="73"/>
      <c r="G263" s="86" t="s">
        <v>1437</v>
      </c>
      <c r="H263" s="86" t="s">
        <v>133</v>
      </c>
      <c r="I263" s="83">
        <v>15709.631080000003</v>
      </c>
      <c r="J263" s="85">
        <v>8690</v>
      </c>
      <c r="K263" s="83">
        <v>28.300987618000004</v>
      </c>
      <c r="L263" s="83">
        <v>5248.6993694360008</v>
      </c>
      <c r="M263" s="84">
        <v>3.0289966208364147E-6</v>
      </c>
      <c r="N263" s="84">
        <f t="shared" si="4"/>
        <v>6.1099336483261485E-3</v>
      </c>
      <c r="O263" s="84">
        <f>L263/'סכום נכסי הקרן'!$C$42</f>
        <v>9.1520872569129138E-4</v>
      </c>
    </row>
    <row r="264" spans="2:15">
      <c r="B264" s="76" t="s">
        <v>1544</v>
      </c>
      <c r="C264" s="73" t="s">
        <v>1545</v>
      </c>
      <c r="D264" s="86" t="s">
        <v>1371</v>
      </c>
      <c r="E264" s="86" t="s">
        <v>28</v>
      </c>
      <c r="F264" s="73"/>
      <c r="G264" s="86" t="s">
        <v>812</v>
      </c>
      <c r="H264" s="86" t="s">
        <v>133</v>
      </c>
      <c r="I264" s="83">
        <v>38466.676000000007</v>
      </c>
      <c r="J264" s="85">
        <v>195</v>
      </c>
      <c r="K264" s="73"/>
      <c r="L264" s="83">
        <v>286.83830959700009</v>
      </c>
      <c r="M264" s="84">
        <v>2.3100864248162511E-4</v>
      </c>
      <c r="N264" s="84">
        <f t="shared" si="4"/>
        <v>3.3390425247846223E-4</v>
      </c>
      <c r="O264" s="84">
        <f>L264/'סכום נכסי הקרן'!$C$42</f>
        <v>5.0015614408093509E-5</v>
      </c>
    </row>
    <row r="265" spans="2:15">
      <c r="B265" s="76" t="s">
        <v>1546</v>
      </c>
      <c r="C265" s="73" t="s">
        <v>1547</v>
      </c>
      <c r="D265" s="86" t="s">
        <v>1371</v>
      </c>
      <c r="E265" s="86" t="s">
        <v>28</v>
      </c>
      <c r="F265" s="73"/>
      <c r="G265" s="86" t="s">
        <v>729</v>
      </c>
      <c r="H265" s="86" t="s">
        <v>133</v>
      </c>
      <c r="I265" s="83">
        <v>1922.5073000000004</v>
      </c>
      <c r="J265" s="85">
        <v>25022</v>
      </c>
      <c r="K265" s="73"/>
      <c r="L265" s="83">
        <v>1839.5343457410002</v>
      </c>
      <c r="M265" s="84">
        <v>6.0570593931032219E-7</v>
      </c>
      <c r="N265" s="84">
        <f t="shared" si="4"/>
        <v>2.1413748445459732E-3</v>
      </c>
      <c r="O265" s="84">
        <f>L265/'סכום נכסי הקרן'!$C$42</f>
        <v>3.2075715637946528E-4</v>
      </c>
    </row>
    <row r="266" spans="2:15">
      <c r="B266" s="76" t="s">
        <v>1451</v>
      </c>
      <c r="C266" s="73" t="s">
        <v>1452</v>
      </c>
      <c r="D266" s="86" t="s">
        <v>1371</v>
      </c>
      <c r="E266" s="86" t="s">
        <v>28</v>
      </c>
      <c r="F266" s="73"/>
      <c r="G266" s="86" t="s">
        <v>767</v>
      </c>
      <c r="H266" s="86" t="s">
        <v>133</v>
      </c>
      <c r="I266" s="83">
        <v>4173.6343460000007</v>
      </c>
      <c r="J266" s="85">
        <v>2299</v>
      </c>
      <c r="K266" s="73"/>
      <c r="L266" s="83">
        <v>366.919888222</v>
      </c>
      <c r="M266" s="84">
        <v>6.4937935210970641E-5</v>
      </c>
      <c r="N266" s="84">
        <f t="shared" si="4"/>
        <v>4.2712603894640009E-4</v>
      </c>
      <c r="O266" s="84">
        <f>L266/'סכום נכסי הקרן'!$C$42</f>
        <v>6.3979332724962672E-5</v>
      </c>
    </row>
    <row r="267" spans="2:15">
      <c r="B267" s="76" t="s">
        <v>1548</v>
      </c>
      <c r="C267" s="73" t="s">
        <v>1549</v>
      </c>
      <c r="D267" s="86" t="s">
        <v>28</v>
      </c>
      <c r="E267" s="86" t="s">
        <v>28</v>
      </c>
      <c r="F267" s="73"/>
      <c r="G267" s="86" t="s">
        <v>721</v>
      </c>
      <c r="H267" s="86" t="s">
        <v>135</v>
      </c>
      <c r="I267" s="83">
        <v>13073.049640000001</v>
      </c>
      <c r="J267" s="85">
        <v>10502</v>
      </c>
      <c r="K267" s="73"/>
      <c r="L267" s="83">
        <v>5564.6293646180002</v>
      </c>
      <c r="M267" s="84">
        <v>2.1887725052776125E-5</v>
      </c>
      <c r="N267" s="84">
        <f t="shared" si="4"/>
        <v>6.4777031036160667E-3</v>
      </c>
      <c r="O267" s="84">
        <f>L267/'סכום נכסי הקרן'!$C$42</f>
        <v>9.7029701860855996E-4</v>
      </c>
    </row>
    <row r="268" spans="2:15">
      <c r="B268" s="76" t="s">
        <v>1550</v>
      </c>
      <c r="C268" s="73" t="s">
        <v>1551</v>
      </c>
      <c r="D268" s="86" t="s">
        <v>1393</v>
      </c>
      <c r="E268" s="86" t="s">
        <v>28</v>
      </c>
      <c r="F268" s="73"/>
      <c r="G268" s="86" t="s">
        <v>767</v>
      </c>
      <c r="H268" s="86" t="s">
        <v>133</v>
      </c>
      <c r="I268" s="83">
        <v>3405.5843600000003</v>
      </c>
      <c r="J268" s="85">
        <v>23001</v>
      </c>
      <c r="K268" s="73"/>
      <c r="L268" s="83">
        <v>2995.4097858530004</v>
      </c>
      <c r="M268" s="84">
        <v>2.1194987773377788E-6</v>
      </c>
      <c r="N268" s="84">
        <f t="shared" si="4"/>
        <v>3.4869124239964395E-3</v>
      </c>
      <c r="O268" s="84">
        <f>L268/'סכום נכסי הקרן'!$C$42</f>
        <v>5.2230561898772428E-4</v>
      </c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24" t="s">
        <v>224</v>
      </c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24" t="s">
        <v>113</v>
      </c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24" t="s">
        <v>207</v>
      </c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24" t="s">
        <v>215</v>
      </c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24" t="s">
        <v>221</v>
      </c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28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28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2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28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28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29"/>
      <c r="C362" s="119"/>
      <c r="D362" s="119"/>
      <c r="E362" s="119"/>
      <c r="F362" s="119"/>
      <c r="G362" s="119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19"/>
      <c r="F401" s="119"/>
      <c r="G401" s="119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19"/>
      <c r="F402" s="119"/>
      <c r="G402" s="119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19"/>
      <c r="F403" s="119"/>
      <c r="G403" s="119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19"/>
      <c r="F404" s="119"/>
      <c r="G404" s="119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19"/>
      <c r="F405" s="119"/>
      <c r="G405" s="119"/>
      <c r="H405" s="120"/>
      <c r="I405" s="120"/>
      <c r="J405" s="120"/>
      <c r="K405" s="120"/>
      <c r="L405" s="120"/>
      <c r="M405" s="120"/>
      <c r="N405" s="120"/>
      <c r="O405" s="120"/>
    </row>
    <row r="406" spans="2:15">
      <c r="B406" s="119"/>
      <c r="C406" s="119"/>
      <c r="D406" s="119"/>
      <c r="E406" s="119"/>
      <c r="F406" s="119"/>
      <c r="G406" s="119"/>
      <c r="H406" s="120"/>
      <c r="I406" s="120"/>
      <c r="J406" s="120"/>
      <c r="K406" s="120"/>
      <c r="L406" s="120"/>
      <c r="M406" s="120"/>
      <c r="N406" s="120"/>
      <c r="O406" s="120"/>
    </row>
    <row r="407" spans="2:15">
      <c r="B407" s="119"/>
      <c r="C407" s="119"/>
      <c r="D407" s="119"/>
      <c r="E407" s="119"/>
      <c r="F407" s="119"/>
      <c r="G407" s="119"/>
      <c r="H407" s="120"/>
      <c r="I407" s="120"/>
      <c r="J407" s="120"/>
      <c r="K407" s="120"/>
      <c r="L407" s="120"/>
      <c r="M407" s="120"/>
      <c r="N407" s="120"/>
      <c r="O407" s="120"/>
    </row>
    <row r="408" spans="2:15">
      <c r="B408" s="119"/>
      <c r="C408" s="119"/>
      <c r="D408" s="119"/>
      <c r="E408" s="119"/>
      <c r="F408" s="119"/>
      <c r="G408" s="119"/>
      <c r="H408" s="120"/>
      <c r="I408" s="120"/>
      <c r="J408" s="120"/>
      <c r="K408" s="120"/>
      <c r="L408" s="120"/>
      <c r="M408" s="120"/>
      <c r="N408" s="120"/>
      <c r="O408" s="120"/>
    </row>
    <row r="409" spans="2:15">
      <c r="B409" s="119"/>
      <c r="C409" s="119"/>
      <c r="D409" s="119"/>
      <c r="E409" s="119"/>
      <c r="F409" s="119"/>
      <c r="G409" s="119"/>
      <c r="H409" s="120"/>
      <c r="I409" s="120"/>
      <c r="J409" s="120"/>
      <c r="K409" s="120"/>
      <c r="L409" s="120"/>
      <c r="M409" s="120"/>
      <c r="N409" s="120"/>
      <c r="O409" s="120"/>
    </row>
    <row r="410" spans="2:15">
      <c r="B410" s="119"/>
      <c r="C410" s="119"/>
      <c r="D410" s="119"/>
      <c r="E410" s="119"/>
      <c r="F410" s="119"/>
      <c r="G410" s="119"/>
      <c r="H410" s="120"/>
      <c r="I410" s="120"/>
      <c r="J410" s="120"/>
      <c r="K410" s="120"/>
      <c r="L410" s="120"/>
      <c r="M410" s="120"/>
      <c r="N410" s="120"/>
      <c r="O410" s="120"/>
    </row>
    <row r="411" spans="2:15">
      <c r="B411" s="119"/>
      <c r="C411" s="119"/>
      <c r="D411" s="119"/>
      <c r="E411" s="119"/>
      <c r="F411" s="119"/>
      <c r="G411" s="119"/>
      <c r="H411" s="120"/>
      <c r="I411" s="120"/>
      <c r="J411" s="120"/>
      <c r="K411" s="120"/>
      <c r="L411" s="120"/>
      <c r="M411" s="120"/>
      <c r="N411" s="120"/>
      <c r="O411" s="120"/>
    </row>
    <row r="412" spans="2:15">
      <c r="B412" s="119"/>
      <c r="C412" s="119"/>
      <c r="D412" s="119"/>
      <c r="E412" s="119"/>
      <c r="F412" s="119"/>
      <c r="G412" s="119"/>
      <c r="H412" s="120"/>
      <c r="I412" s="120"/>
      <c r="J412" s="120"/>
      <c r="K412" s="120"/>
      <c r="L412" s="120"/>
      <c r="M412" s="120"/>
      <c r="N412" s="120"/>
      <c r="O412" s="120"/>
    </row>
    <row r="413" spans="2:15">
      <c r="B413" s="119"/>
      <c r="C413" s="119"/>
      <c r="D413" s="119"/>
      <c r="E413" s="119"/>
      <c r="F413" s="119"/>
      <c r="G413" s="119"/>
      <c r="H413" s="120"/>
      <c r="I413" s="120"/>
      <c r="J413" s="120"/>
      <c r="K413" s="120"/>
      <c r="L413" s="120"/>
      <c r="M413" s="120"/>
      <c r="N413" s="120"/>
      <c r="O413" s="120"/>
    </row>
    <row r="414" spans="2:15">
      <c r="B414" s="119"/>
      <c r="C414" s="119"/>
      <c r="D414" s="119"/>
      <c r="E414" s="119"/>
      <c r="F414" s="119"/>
      <c r="G414" s="119"/>
      <c r="H414" s="120"/>
      <c r="I414" s="120"/>
      <c r="J414" s="120"/>
      <c r="K414" s="120"/>
      <c r="L414" s="120"/>
      <c r="M414" s="120"/>
      <c r="N414" s="120"/>
      <c r="O414" s="120"/>
    </row>
    <row r="415" spans="2:15">
      <c r="B415" s="119"/>
      <c r="C415" s="119"/>
      <c r="D415" s="119"/>
      <c r="E415" s="119"/>
      <c r="F415" s="119"/>
      <c r="G415" s="119"/>
      <c r="H415" s="120"/>
      <c r="I415" s="120"/>
      <c r="J415" s="120"/>
      <c r="K415" s="120"/>
      <c r="L415" s="120"/>
      <c r="M415" s="120"/>
      <c r="N415" s="120"/>
      <c r="O415" s="120"/>
    </row>
    <row r="416" spans="2:15">
      <c r="B416" s="119"/>
      <c r="C416" s="119"/>
      <c r="D416" s="119"/>
      <c r="E416" s="119"/>
      <c r="F416" s="119"/>
      <c r="G416" s="119"/>
      <c r="H416" s="120"/>
      <c r="I416" s="120"/>
      <c r="J416" s="120"/>
      <c r="K416" s="120"/>
      <c r="L416" s="120"/>
      <c r="M416" s="120"/>
      <c r="N416" s="120"/>
      <c r="O416" s="120"/>
    </row>
    <row r="417" spans="2:15">
      <c r="B417" s="119"/>
      <c r="C417" s="119"/>
      <c r="D417" s="119"/>
      <c r="E417" s="119"/>
      <c r="F417" s="119"/>
      <c r="G417" s="119"/>
      <c r="H417" s="120"/>
      <c r="I417" s="120"/>
      <c r="J417" s="120"/>
      <c r="K417" s="120"/>
      <c r="L417" s="120"/>
      <c r="M417" s="120"/>
      <c r="N417" s="120"/>
      <c r="O417" s="120"/>
    </row>
    <row r="418" spans="2:15">
      <c r="B418" s="119"/>
      <c r="C418" s="119"/>
      <c r="D418" s="119"/>
      <c r="E418" s="119"/>
      <c r="F418" s="119"/>
      <c r="G418" s="119"/>
      <c r="H418" s="120"/>
      <c r="I418" s="120"/>
      <c r="J418" s="120"/>
      <c r="K418" s="120"/>
      <c r="L418" s="120"/>
      <c r="M418" s="120"/>
      <c r="N418" s="120"/>
      <c r="O418" s="120"/>
    </row>
    <row r="419" spans="2:15">
      <c r="B419" s="119"/>
      <c r="C419" s="119"/>
      <c r="D419" s="119"/>
      <c r="E419" s="119"/>
      <c r="F419" s="119"/>
      <c r="G419" s="119"/>
      <c r="H419" s="120"/>
      <c r="I419" s="120"/>
      <c r="J419" s="120"/>
      <c r="K419" s="120"/>
      <c r="L419" s="120"/>
      <c r="M419" s="120"/>
      <c r="N419" s="120"/>
      <c r="O419" s="120"/>
    </row>
    <row r="420" spans="2:15">
      <c r="B420" s="119"/>
      <c r="C420" s="119"/>
      <c r="D420" s="119"/>
      <c r="E420" s="119"/>
      <c r="F420" s="119"/>
      <c r="G420" s="119"/>
      <c r="H420" s="120"/>
      <c r="I420" s="120"/>
      <c r="J420" s="120"/>
      <c r="K420" s="120"/>
      <c r="L420" s="120"/>
      <c r="M420" s="120"/>
      <c r="N420" s="120"/>
      <c r="O420" s="120"/>
    </row>
    <row r="421" spans="2:15">
      <c r="B421" s="119"/>
      <c r="C421" s="119"/>
      <c r="D421" s="119"/>
      <c r="E421" s="119"/>
      <c r="F421" s="119"/>
      <c r="G421" s="119"/>
      <c r="H421" s="120"/>
      <c r="I421" s="120"/>
      <c r="J421" s="120"/>
      <c r="K421" s="120"/>
      <c r="L421" s="120"/>
      <c r="M421" s="120"/>
      <c r="N421" s="120"/>
      <c r="O421" s="120"/>
    </row>
    <row r="422" spans="2:15">
      <c r="B422" s="119"/>
      <c r="C422" s="119"/>
      <c r="D422" s="119"/>
      <c r="E422" s="119"/>
      <c r="F422" s="119"/>
      <c r="G422" s="119"/>
      <c r="H422" s="120"/>
      <c r="I422" s="120"/>
      <c r="J422" s="120"/>
      <c r="K422" s="120"/>
      <c r="L422" s="120"/>
      <c r="M422" s="120"/>
      <c r="N422" s="120"/>
      <c r="O422" s="120"/>
    </row>
    <row r="423" spans="2:15">
      <c r="B423" s="119"/>
      <c r="C423" s="119"/>
      <c r="D423" s="119"/>
      <c r="E423" s="119"/>
      <c r="F423" s="119"/>
      <c r="G423" s="119"/>
      <c r="H423" s="120"/>
      <c r="I423" s="120"/>
      <c r="J423" s="120"/>
      <c r="K423" s="120"/>
      <c r="L423" s="120"/>
      <c r="M423" s="120"/>
      <c r="N423" s="120"/>
      <c r="O423" s="120"/>
    </row>
    <row r="424" spans="2:15">
      <c r="B424" s="119"/>
      <c r="C424" s="119"/>
      <c r="D424" s="119"/>
      <c r="E424" s="119"/>
      <c r="F424" s="119"/>
      <c r="G424" s="119"/>
      <c r="H424" s="120"/>
      <c r="I424" s="120"/>
      <c r="J424" s="120"/>
      <c r="K424" s="120"/>
      <c r="L424" s="120"/>
      <c r="M424" s="120"/>
      <c r="N424" s="120"/>
      <c r="O424" s="120"/>
    </row>
    <row r="425" spans="2:15">
      <c r="B425" s="119"/>
      <c r="C425" s="119"/>
      <c r="D425" s="119"/>
      <c r="E425" s="119"/>
      <c r="F425" s="119"/>
      <c r="G425" s="119"/>
      <c r="H425" s="120"/>
      <c r="I425" s="120"/>
      <c r="J425" s="120"/>
      <c r="K425" s="120"/>
      <c r="L425" s="120"/>
      <c r="M425" s="120"/>
      <c r="N425" s="120"/>
      <c r="O425" s="120"/>
    </row>
    <row r="426" spans="2:15">
      <c r="B426" s="119"/>
      <c r="C426" s="119"/>
      <c r="D426" s="119"/>
      <c r="E426" s="119"/>
      <c r="F426" s="119"/>
      <c r="G426" s="119"/>
      <c r="H426" s="120"/>
      <c r="I426" s="120"/>
      <c r="J426" s="120"/>
      <c r="K426" s="120"/>
      <c r="L426" s="120"/>
      <c r="M426" s="120"/>
      <c r="N426" s="120"/>
      <c r="O426" s="120"/>
    </row>
    <row r="427" spans="2:15">
      <c r="B427" s="119"/>
      <c r="C427" s="119"/>
      <c r="D427" s="119"/>
      <c r="E427" s="119"/>
      <c r="F427" s="119"/>
      <c r="G427" s="119"/>
      <c r="H427" s="120"/>
      <c r="I427" s="120"/>
      <c r="J427" s="120"/>
      <c r="K427" s="120"/>
      <c r="L427" s="120"/>
      <c r="M427" s="120"/>
      <c r="N427" s="120"/>
      <c r="O427" s="120"/>
    </row>
    <row r="428" spans="2:15">
      <c r="B428" s="119"/>
      <c r="C428" s="119"/>
      <c r="D428" s="119"/>
      <c r="E428" s="119"/>
      <c r="F428" s="119"/>
      <c r="G428" s="119"/>
      <c r="H428" s="120"/>
      <c r="I428" s="120"/>
      <c r="J428" s="120"/>
      <c r="K428" s="120"/>
      <c r="L428" s="120"/>
      <c r="M428" s="120"/>
      <c r="N428" s="120"/>
      <c r="O428" s="120"/>
    </row>
    <row r="429" spans="2:15">
      <c r="B429" s="119"/>
      <c r="C429" s="119"/>
      <c r="D429" s="119"/>
      <c r="E429" s="119"/>
      <c r="F429" s="119"/>
      <c r="G429" s="119"/>
      <c r="H429" s="120"/>
      <c r="I429" s="120"/>
      <c r="J429" s="120"/>
      <c r="K429" s="120"/>
      <c r="L429" s="120"/>
      <c r="M429" s="120"/>
      <c r="N429" s="120"/>
      <c r="O429" s="120"/>
    </row>
    <row r="430" spans="2:15">
      <c r="B430" s="119"/>
      <c r="C430" s="119"/>
      <c r="D430" s="119"/>
      <c r="E430" s="119"/>
      <c r="F430" s="119"/>
      <c r="G430" s="119"/>
      <c r="H430" s="120"/>
      <c r="I430" s="120"/>
      <c r="J430" s="120"/>
      <c r="K430" s="120"/>
      <c r="L430" s="120"/>
      <c r="M430" s="120"/>
      <c r="N430" s="120"/>
      <c r="O430" s="120"/>
    </row>
    <row r="431" spans="2:15">
      <c r="B431" s="119"/>
      <c r="C431" s="119"/>
      <c r="D431" s="119"/>
      <c r="E431" s="119"/>
      <c r="F431" s="119"/>
      <c r="G431" s="119"/>
      <c r="H431" s="120"/>
      <c r="I431" s="120"/>
      <c r="J431" s="120"/>
      <c r="K431" s="120"/>
      <c r="L431" s="120"/>
      <c r="M431" s="120"/>
      <c r="N431" s="120"/>
      <c r="O431" s="120"/>
    </row>
    <row r="432" spans="2:15">
      <c r="B432" s="119"/>
      <c r="C432" s="119"/>
      <c r="D432" s="119"/>
      <c r="E432" s="119"/>
      <c r="F432" s="119"/>
      <c r="G432" s="119"/>
      <c r="H432" s="120"/>
      <c r="I432" s="120"/>
      <c r="J432" s="120"/>
      <c r="K432" s="120"/>
      <c r="L432" s="120"/>
      <c r="M432" s="120"/>
      <c r="N432" s="120"/>
      <c r="O432" s="120"/>
    </row>
    <row r="433" spans="2:15">
      <c r="B433" s="119"/>
      <c r="C433" s="119"/>
      <c r="D433" s="119"/>
      <c r="E433" s="119"/>
      <c r="F433" s="119"/>
      <c r="G433" s="119"/>
      <c r="H433" s="120"/>
      <c r="I433" s="120"/>
      <c r="J433" s="120"/>
      <c r="K433" s="120"/>
      <c r="L433" s="120"/>
      <c r="M433" s="120"/>
      <c r="N433" s="120"/>
      <c r="O433" s="120"/>
    </row>
    <row r="434" spans="2:15">
      <c r="B434" s="119"/>
      <c r="C434" s="119"/>
      <c r="D434" s="119"/>
      <c r="E434" s="119"/>
      <c r="F434" s="119"/>
      <c r="G434" s="119"/>
      <c r="H434" s="120"/>
      <c r="I434" s="120"/>
      <c r="J434" s="120"/>
      <c r="K434" s="120"/>
      <c r="L434" s="120"/>
      <c r="M434" s="120"/>
      <c r="N434" s="120"/>
      <c r="O434" s="120"/>
    </row>
    <row r="435" spans="2:15">
      <c r="B435" s="119"/>
      <c r="C435" s="119"/>
      <c r="D435" s="119"/>
      <c r="E435" s="119"/>
      <c r="F435" s="119"/>
      <c r="G435" s="119"/>
      <c r="H435" s="120"/>
      <c r="I435" s="120"/>
      <c r="J435" s="120"/>
      <c r="K435" s="120"/>
      <c r="L435" s="120"/>
      <c r="M435" s="120"/>
      <c r="N435" s="120"/>
      <c r="O435" s="120"/>
    </row>
    <row r="436" spans="2:15">
      <c r="B436" s="119"/>
      <c r="C436" s="119"/>
      <c r="D436" s="119"/>
      <c r="E436" s="119"/>
      <c r="F436" s="119"/>
      <c r="G436" s="119"/>
      <c r="H436" s="120"/>
      <c r="I436" s="120"/>
      <c r="J436" s="120"/>
      <c r="K436" s="120"/>
      <c r="L436" s="120"/>
      <c r="M436" s="120"/>
      <c r="N436" s="120"/>
      <c r="O436" s="120"/>
    </row>
    <row r="437" spans="2:15">
      <c r="B437" s="119"/>
      <c r="C437" s="119"/>
      <c r="D437" s="119"/>
      <c r="E437" s="119"/>
      <c r="F437" s="119"/>
      <c r="G437" s="119"/>
      <c r="H437" s="120"/>
      <c r="I437" s="120"/>
      <c r="J437" s="120"/>
      <c r="K437" s="120"/>
      <c r="L437" s="120"/>
      <c r="M437" s="120"/>
      <c r="N437" s="120"/>
      <c r="O437" s="120"/>
    </row>
    <row r="438" spans="2:15">
      <c r="B438" s="119"/>
      <c r="C438" s="119"/>
      <c r="D438" s="119"/>
      <c r="E438" s="119"/>
      <c r="F438" s="119"/>
      <c r="G438" s="119"/>
      <c r="H438" s="120"/>
      <c r="I438" s="120"/>
      <c r="J438" s="120"/>
      <c r="K438" s="120"/>
      <c r="L438" s="120"/>
      <c r="M438" s="120"/>
      <c r="N438" s="120"/>
      <c r="O438" s="120"/>
    </row>
    <row r="439" spans="2:15">
      <c r="B439" s="119"/>
      <c r="C439" s="119"/>
      <c r="D439" s="119"/>
      <c r="E439" s="119"/>
      <c r="F439" s="119"/>
      <c r="G439" s="119"/>
      <c r="H439" s="120"/>
      <c r="I439" s="120"/>
      <c r="J439" s="120"/>
      <c r="K439" s="120"/>
      <c r="L439" s="120"/>
      <c r="M439" s="120"/>
      <c r="N439" s="120"/>
      <c r="O439" s="120"/>
    </row>
    <row r="440" spans="2:15">
      <c r="B440" s="119"/>
      <c r="C440" s="119"/>
      <c r="D440" s="119"/>
      <c r="E440" s="119"/>
      <c r="F440" s="119"/>
      <c r="G440" s="119"/>
      <c r="H440" s="120"/>
      <c r="I440" s="120"/>
      <c r="J440" s="120"/>
      <c r="K440" s="120"/>
      <c r="L440" s="120"/>
      <c r="M440" s="120"/>
      <c r="N440" s="120"/>
      <c r="O440" s="120"/>
    </row>
    <row r="441" spans="2:15">
      <c r="B441" s="119"/>
      <c r="C441" s="119"/>
      <c r="D441" s="119"/>
      <c r="E441" s="119"/>
      <c r="F441" s="119"/>
      <c r="G441" s="119"/>
      <c r="H441" s="120"/>
      <c r="I441" s="120"/>
      <c r="J441" s="120"/>
      <c r="K441" s="120"/>
      <c r="L441" s="120"/>
      <c r="M441" s="120"/>
      <c r="N441" s="120"/>
      <c r="O441" s="120"/>
    </row>
    <row r="442" spans="2:15">
      <c r="B442" s="119"/>
      <c r="C442" s="119"/>
      <c r="D442" s="119"/>
      <c r="E442" s="119"/>
      <c r="F442" s="119"/>
      <c r="G442" s="119"/>
      <c r="H442" s="120"/>
      <c r="I442" s="120"/>
      <c r="J442" s="120"/>
      <c r="K442" s="120"/>
      <c r="L442" s="120"/>
      <c r="M442" s="120"/>
      <c r="N442" s="120"/>
      <c r="O442" s="120"/>
    </row>
    <row r="443" spans="2:15">
      <c r="B443" s="119"/>
      <c r="C443" s="119"/>
      <c r="D443" s="119"/>
      <c r="E443" s="119"/>
      <c r="F443" s="119"/>
      <c r="G443" s="119"/>
      <c r="H443" s="120"/>
      <c r="I443" s="120"/>
      <c r="J443" s="120"/>
      <c r="K443" s="120"/>
      <c r="L443" s="120"/>
      <c r="M443" s="120"/>
      <c r="N443" s="120"/>
      <c r="O443" s="120"/>
    </row>
    <row r="444" spans="2:15">
      <c r="B444" s="119"/>
      <c r="C444" s="119"/>
      <c r="D444" s="119"/>
      <c r="E444" s="119"/>
      <c r="F444" s="119"/>
      <c r="G444" s="119"/>
      <c r="H444" s="120"/>
      <c r="I444" s="120"/>
      <c r="J444" s="120"/>
      <c r="K444" s="120"/>
      <c r="L444" s="120"/>
      <c r="M444" s="120"/>
      <c r="N444" s="120"/>
      <c r="O444" s="120"/>
    </row>
    <row r="445" spans="2:15">
      <c r="B445" s="119"/>
      <c r="C445" s="119"/>
      <c r="D445" s="119"/>
      <c r="E445" s="119"/>
      <c r="F445" s="119"/>
      <c r="G445" s="119"/>
      <c r="H445" s="120"/>
      <c r="I445" s="120"/>
      <c r="J445" s="120"/>
      <c r="K445" s="120"/>
      <c r="L445" s="120"/>
      <c r="M445" s="120"/>
      <c r="N445" s="120"/>
      <c r="O445" s="120"/>
    </row>
    <row r="446" spans="2:15">
      <c r="B446" s="119"/>
      <c r="C446" s="119"/>
      <c r="D446" s="119"/>
      <c r="E446" s="119"/>
      <c r="F446" s="119"/>
      <c r="G446" s="119"/>
      <c r="H446" s="120"/>
      <c r="I446" s="120"/>
      <c r="J446" s="120"/>
      <c r="K446" s="120"/>
      <c r="L446" s="120"/>
      <c r="M446" s="120"/>
      <c r="N446" s="120"/>
      <c r="O446" s="120"/>
    </row>
    <row r="447" spans="2:15">
      <c r="B447" s="119"/>
      <c r="C447" s="119"/>
      <c r="D447" s="119"/>
      <c r="E447" s="119"/>
      <c r="F447" s="119"/>
      <c r="G447" s="119"/>
      <c r="H447" s="120"/>
      <c r="I447" s="120"/>
      <c r="J447" s="120"/>
      <c r="K447" s="120"/>
      <c r="L447" s="120"/>
      <c r="M447" s="120"/>
      <c r="N447" s="120"/>
      <c r="O447" s="120"/>
    </row>
    <row r="448" spans="2:15">
      <c r="B448" s="119"/>
      <c r="C448" s="119"/>
      <c r="D448" s="119"/>
      <c r="E448" s="119"/>
      <c r="F448" s="119"/>
      <c r="G448" s="119"/>
      <c r="H448" s="120"/>
      <c r="I448" s="120"/>
      <c r="J448" s="120"/>
      <c r="K448" s="120"/>
      <c r="L448" s="120"/>
      <c r="M448" s="120"/>
      <c r="N448" s="120"/>
      <c r="O448" s="120"/>
    </row>
    <row r="449" spans="2:15">
      <c r="B449" s="119"/>
      <c r="C449" s="119"/>
      <c r="D449" s="119"/>
      <c r="E449" s="119"/>
      <c r="F449" s="119"/>
      <c r="G449" s="119"/>
      <c r="H449" s="120"/>
      <c r="I449" s="120"/>
      <c r="J449" s="120"/>
      <c r="K449" s="120"/>
      <c r="L449" s="120"/>
      <c r="M449" s="120"/>
      <c r="N449" s="120"/>
      <c r="O449" s="120"/>
    </row>
    <row r="450" spans="2:15">
      <c r="B450" s="119"/>
      <c r="C450" s="119"/>
      <c r="D450" s="119"/>
      <c r="E450" s="119"/>
      <c r="F450" s="119"/>
      <c r="G450" s="119"/>
      <c r="H450" s="120"/>
      <c r="I450" s="120"/>
      <c r="J450" s="120"/>
      <c r="K450" s="120"/>
      <c r="L450" s="120"/>
      <c r="M450" s="120"/>
      <c r="N450" s="120"/>
      <c r="O450" s="120"/>
    </row>
    <row r="451" spans="2:15">
      <c r="B451" s="119"/>
      <c r="C451" s="119"/>
      <c r="D451" s="119"/>
      <c r="E451" s="119"/>
      <c r="F451" s="119"/>
      <c r="G451" s="119"/>
      <c r="H451" s="120"/>
      <c r="I451" s="120"/>
      <c r="J451" s="120"/>
      <c r="K451" s="120"/>
      <c r="L451" s="120"/>
      <c r="M451" s="120"/>
      <c r="N451" s="120"/>
      <c r="O451" s="120"/>
    </row>
    <row r="452" spans="2:15">
      <c r="B452" s="119"/>
      <c r="C452" s="119"/>
      <c r="D452" s="119"/>
      <c r="E452" s="119"/>
      <c r="F452" s="119"/>
      <c r="G452" s="119"/>
      <c r="H452" s="120"/>
      <c r="I452" s="120"/>
      <c r="J452" s="120"/>
      <c r="K452" s="120"/>
      <c r="L452" s="120"/>
      <c r="M452" s="120"/>
      <c r="N452" s="120"/>
      <c r="O452" s="120"/>
    </row>
    <row r="453" spans="2:15">
      <c r="B453" s="119"/>
      <c r="C453" s="119"/>
      <c r="D453" s="119"/>
      <c r="E453" s="119"/>
      <c r="F453" s="119"/>
      <c r="G453" s="119"/>
      <c r="H453" s="120"/>
      <c r="I453" s="120"/>
      <c r="J453" s="120"/>
      <c r="K453" s="120"/>
      <c r="L453" s="120"/>
      <c r="M453" s="120"/>
      <c r="N453" s="120"/>
      <c r="O453" s="120"/>
    </row>
    <row r="454" spans="2:15">
      <c r="B454" s="119"/>
      <c r="C454" s="119"/>
      <c r="D454" s="119"/>
      <c r="E454" s="119"/>
      <c r="F454" s="119"/>
      <c r="G454" s="119"/>
      <c r="H454" s="120"/>
      <c r="I454" s="120"/>
      <c r="J454" s="120"/>
      <c r="K454" s="120"/>
      <c r="L454" s="120"/>
      <c r="M454" s="120"/>
      <c r="N454" s="120"/>
      <c r="O454" s="120"/>
    </row>
    <row r="455" spans="2:15">
      <c r="B455" s="119"/>
      <c r="C455" s="119"/>
      <c r="D455" s="119"/>
      <c r="E455" s="119"/>
      <c r="F455" s="119"/>
      <c r="G455" s="119"/>
      <c r="H455" s="120"/>
      <c r="I455" s="120"/>
      <c r="J455" s="120"/>
      <c r="K455" s="120"/>
      <c r="L455" s="120"/>
      <c r="M455" s="120"/>
      <c r="N455" s="120"/>
      <c r="O455" s="120"/>
    </row>
    <row r="456" spans="2:15">
      <c r="B456" s="119"/>
      <c r="C456" s="119"/>
      <c r="D456" s="119"/>
      <c r="E456" s="119"/>
      <c r="F456" s="119"/>
      <c r="G456" s="119"/>
      <c r="H456" s="120"/>
      <c r="I456" s="120"/>
      <c r="J456" s="120"/>
      <c r="K456" s="120"/>
      <c r="L456" s="120"/>
      <c r="M456" s="120"/>
      <c r="N456" s="120"/>
      <c r="O456" s="120"/>
    </row>
    <row r="457" spans="2:15">
      <c r="B457" s="119"/>
      <c r="C457" s="119"/>
      <c r="D457" s="119"/>
      <c r="E457" s="119"/>
      <c r="F457" s="119"/>
      <c r="G457" s="119"/>
      <c r="H457" s="120"/>
      <c r="I457" s="120"/>
      <c r="J457" s="120"/>
      <c r="K457" s="120"/>
      <c r="L457" s="120"/>
      <c r="M457" s="120"/>
      <c r="N457" s="120"/>
      <c r="O457" s="120"/>
    </row>
    <row r="458" spans="2:15">
      <c r="B458" s="119"/>
      <c r="C458" s="119"/>
      <c r="D458" s="119"/>
      <c r="E458" s="119"/>
      <c r="F458" s="119"/>
      <c r="G458" s="119"/>
      <c r="H458" s="120"/>
      <c r="I458" s="120"/>
      <c r="J458" s="120"/>
      <c r="K458" s="120"/>
      <c r="L458" s="120"/>
      <c r="M458" s="120"/>
      <c r="N458" s="120"/>
      <c r="O458" s="120"/>
    </row>
    <row r="459" spans="2:15">
      <c r="B459" s="119"/>
      <c r="C459" s="119"/>
      <c r="D459" s="119"/>
      <c r="E459" s="119"/>
      <c r="F459" s="119"/>
      <c r="G459" s="119"/>
      <c r="H459" s="120"/>
      <c r="I459" s="120"/>
      <c r="J459" s="120"/>
      <c r="K459" s="120"/>
      <c r="L459" s="120"/>
      <c r="M459" s="120"/>
      <c r="N459" s="120"/>
      <c r="O459" s="120"/>
    </row>
    <row r="460" spans="2:15">
      <c r="B460" s="119"/>
      <c r="C460" s="119"/>
      <c r="D460" s="119"/>
      <c r="E460" s="119"/>
      <c r="F460" s="119"/>
      <c r="G460" s="119"/>
      <c r="H460" s="120"/>
      <c r="I460" s="120"/>
      <c r="J460" s="120"/>
      <c r="K460" s="120"/>
      <c r="L460" s="120"/>
      <c r="M460" s="120"/>
      <c r="N460" s="120"/>
      <c r="O460" s="120"/>
    </row>
    <row r="461" spans="2:15">
      <c r="B461" s="119"/>
      <c r="C461" s="119"/>
      <c r="D461" s="119"/>
      <c r="E461" s="119"/>
      <c r="F461" s="119"/>
      <c r="G461" s="119"/>
      <c r="H461" s="120"/>
      <c r="I461" s="120"/>
      <c r="J461" s="120"/>
      <c r="K461" s="120"/>
      <c r="L461" s="120"/>
      <c r="M461" s="120"/>
      <c r="N461" s="120"/>
      <c r="O461" s="120"/>
    </row>
    <row r="462" spans="2:15">
      <c r="B462" s="119"/>
      <c r="C462" s="119"/>
      <c r="D462" s="119"/>
      <c r="E462" s="119"/>
      <c r="F462" s="119"/>
      <c r="G462" s="119"/>
      <c r="H462" s="120"/>
      <c r="I462" s="120"/>
      <c r="J462" s="120"/>
      <c r="K462" s="120"/>
      <c r="L462" s="120"/>
      <c r="M462" s="120"/>
      <c r="N462" s="120"/>
      <c r="O462" s="120"/>
    </row>
    <row r="463" spans="2:15">
      <c r="B463" s="119"/>
      <c r="C463" s="119"/>
      <c r="D463" s="119"/>
      <c r="E463" s="119"/>
      <c r="F463" s="119"/>
      <c r="G463" s="119"/>
      <c r="H463" s="120"/>
      <c r="I463" s="120"/>
      <c r="J463" s="120"/>
      <c r="K463" s="120"/>
      <c r="L463" s="120"/>
      <c r="M463" s="120"/>
      <c r="N463" s="120"/>
      <c r="O463" s="120"/>
    </row>
    <row r="464" spans="2:15">
      <c r="B464" s="119"/>
      <c r="C464" s="119"/>
      <c r="D464" s="119"/>
      <c r="E464" s="119"/>
      <c r="F464" s="119"/>
      <c r="G464" s="119"/>
      <c r="H464" s="120"/>
      <c r="I464" s="120"/>
      <c r="J464" s="120"/>
      <c r="K464" s="120"/>
      <c r="L464" s="120"/>
      <c r="M464" s="120"/>
      <c r="N464" s="120"/>
      <c r="O464" s="120"/>
    </row>
    <row r="465" spans="2:15">
      <c r="B465" s="119"/>
      <c r="C465" s="119"/>
      <c r="D465" s="119"/>
      <c r="E465" s="119"/>
      <c r="F465" s="119"/>
      <c r="G465" s="119"/>
      <c r="H465" s="120"/>
      <c r="I465" s="120"/>
      <c r="J465" s="120"/>
      <c r="K465" s="120"/>
      <c r="L465" s="120"/>
      <c r="M465" s="120"/>
      <c r="N465" s="120"/>
      <c r="O465" s="120"/>
    </row>
    <row r="466" spans="2:15">
      <c r="B466" s="119"/>
      <c r="C466" s="119"/>
      <c r="D466" s="119"/>
      <c r="E466" s="119"/>
      <c r="F466" s="119"/>
      <c r="G466" s="119"/>
      <c r="H466" s="120"/>
      <c r="I466" s="120"/>
      <c r="J466" s="120"/>
      <c r="K466" s="120"/>
      <c r="L466" s="120"/>
      <c r="M466" s="120"/>
      <c r="N466" s="120"/>
      <c r="O466" s="120"/>
    </row>
    <row r="467" spans="2:15">
      <c r="B467" s="119"/>
      <c r="C467" s="119"/>
      <c r="D467" s="119"/>
      <c r="E467" s="119"/>
      <c r="F467" s="119"/>
      <c r="G467" s="119"/>
      <c r="H467" s="120"/>
      <c r="I467" s="120"/>
      <c r="J467" s="120"/>
      <c r="K467" s="120"/>
      <c r="L467" s="120"/>
      <c r="M467" s="120"/>
      <c r="N467" s="120"/>
      <c r="O467" s="120"/>
    </row>
    <row r="468" spans="2:15">
      <c r="B468" s="119"/>
      <c r="C468" s="119"/>
      <c r="D468" s="119"/>
      <c r="E468" s="119"/>
      <c r="F468" s="119"/>
      <c r="G468" s="119"/>
      <c r="H468" s="120"/>
      <c r="I468" s="120"/>
      <c r="J468" s="120"/>
      <c r="K468" s="120"/>
      <c r="L468" s="120"/>
      <c r="M468" s="120"/>
      <c r="N468" s="120"/>
      <c r="O468" s="120"/>
    </row>
    <row r="469" spans="2:15">
      <c r="B469" s="119"/>
      <c r="C469" s="119"/>
      <c r="D469" s="119"/>
      <c r="E469" s="119"/>
      <c r="F469" s="119"/>
      <c r="G469" s="119"/>
      <c r="H469" s="120"/>
      <c r="I469" s="120"/>
      <c r="J469" s="120"/>
      <c r="K469" s="120"/>
      <c r="L469" s="120"/>
      <c r="M469" s="120"/>
      <c r="N469" s="120"/>
      <c r="O469" s="120"/>
    </row>
    <row r="470" spans="2:15">
      <c r="B470" s="119"/>
      <c r="C470" s="119"/>
      <c r="D470" s="119"/>
      <c r="E470" s="119"/>
      <c r="F470" s="119"/>
      <c r="G470" s="119"/>
      <c r="H470" s="120"/>
      <c r="I470" s="120"/>
      <c r="J470" s="120"/>
      <c r="K470" s="120"/>
      <c r="L470" s="120"/>
      <c r="M470" s="120"/>
      <c r="N470" s="120"/>
      <c r="O470" s="120"/>
    </row>
    <row r="471" spans="2:15">
      <c r="B471" s="119"/>
      <c r="C471" s="119"/>
      <c r="D471" s="119"/>
      <c r="E471" s="119"/>
      <c r="F471" s="119"/>
      <c r="G471" s="119"/>
      <c r="H471" s="120"/>
      <c r="I471" s="120"/>
      <c r="J471" s="120"/>
      <c r="K471" s="120"/>
      <c r="L471" s="120"/>
      <c r="M471" s="120"/>
      <c r="N471" s="120"/>
      <c r="O471" s="120"/>
    </row>
    <row r="472" spans="2:15">
      <c r="B472" s="119"/>
      <c r="C472" s="119"/>
      <c r="D472" s="119"/>
      <c r="E472" s="119"/>
      <c r="F472" s="119"/>
      <c r="G472" s="119"/>
      <c r="H472" s="120"/>
      <c r="I472" s="120"/>
      <c r="J472" s="120"/>
      <c r="K472" s="120"/>
      <c r="L472" s="120"/>
      <c r="M472" s="120"/>
      <c r="N472" s="120"/>
      <c r="O472" s="120"/>
    </row>
    <row r="473" spans="2:15">
      <c r="B473" s="119"/>
      <c r="C473" s="119"/>
      <c r="D473" s="119"/>
      <c r="E473" s="119"/>
      <c r="F473" s="119"/>
      <c r="G473" s="119"/>
      <c r="H473" s="120"/>
      <c r="I473" s="120"/>
      <c r="J473" s="120"/>
      <c r="K473" s="120"/>
      <c r="L473" s="120"/>
      <c r="M473" s="120"/>
      <c r="N473" s="120"/>
      <c r="O473" s="120"/>
    </row>
    <row r="474" spans="2:15">
      <c r="B474" s="119"/>
      <c r="C474" s="119"/>
      <c r="D474" s="119"/>
      <c r="E474" s="119"/>
      <c r="F474" s="119"/>
      <c r="G474" s="119"/>
      <c r="H474" s="120"/>
      <c r="I474" s="120"/>
      <c r="J474" s="120"/>
      <c r="K474" s="120"/>
      <c r="L474" s="120"/>
      <c r="M474" s="120"/>
      <c r="N474" s="120"/>
      <c r="O474" s="120"/>
    </row>
    <row r="475" spans="2:15">
      <c r="B475" s="119"/>
      <c r="C475" s="119"/>
      <c r="D475" s="119"/>
      <c r="E475" s="119"/>
      <c r="F475" s="119"/>
      <c r="G475" s="119"/>
      <c r="H475" s="120"/>
      <c r="I475" s="120"/>
      <c r="J475" s="120"/>
      <c r="K475" s="120"/>
      <c r="L475" s="120"/>
      <c r="M475" s="120"/>
      <c r="N475" s="120"/>
      <c r="O475" s="120"/>
    </row>
    <row r="476" spans="2:15">
      <c r="B476" s="119"/>
      <c r="C476" s="119"/>
      <c r="D476" s="119"/>
      <c r="E476" s="119"/>
      <c r="F476" s="119"/>
      <c r="G476" s="119"/>
      <c r="H476" s="120"/>
      <c r="I476" s="120"/>
      <c r="J476" s="120"/>
      <c r="K476" s="120"/>
      <c r="L476" s="120"/>
      <c r="M476" s="120"/>
      <c r="N476" s="120"/>
      <c r="O476" s="120"/>
    </row>
    <row r="477" spans="2:15">
      <c r="B477" s="119"/>
      <c r="C477" s="119"/>
      <c r="D477" s="119"/>
      <c r="E477" s="119"/>
      <c r="F477" s="119"/>
      <c r="G477" s="119"/>
      <c r="H477" s="120"/>
      <c r="I477" s="120"/>
      <c r="J477" s="120"/>
      <c r="K477" s="120"/>
      <c r="L477" s="120"/>
      <c r="M477" s="120"/>
      <c r="N477" s="120"/>
      <c r="O477" s="120"/>
    </row>
    <row r="478" spans="2:15">
      <c r="B478" s="119"/>
      <c r="C478" s="119"/>
      <c r="D478" s="119"/>
      <c r="E478" s="119"/>
      <c r="F478" s="119"/>
      <c r="G478" s="119"/>
      <c r="H478" s="120"/>
      <c r="I478" s="120"/>
      <c r="J478" s="120"/>
      <c r="K478" s="120"/>
      <c r="L478" s="120"/>
      <c r="M478" s="120"/>
      <c r="N478" s="120"/>
      <c r="O478" s="120"/>
    </row>
    <row r="479" spans="2:15">
      <c r="B479" s="119"/>
      <c r="C479" s="119"/>
      <c r="D479" s="119"/>
      <c r="E479" s="119"/>
      <c r="F479" s="119"/>
      <c r="G479" s="119"/>
      <c r="H479" s="120"/>
      <c r="I479" s="120"/>
      <c r="J479" s="120"/>
      <c r="K479" s="120"/>
      <c r="L479" s="120"/>
      <c r="M479" s="120"/>
      <c r="N479" s="120"/>
      <c r="O479" s="120"/>
    </row>
    <row r="480" spans="2:15">
      <c r="B480" s="119"/>
      <c r="C480" s="119"/>
      <c r="D480" s="119"/>
      <c r="E480" s="119"/>
      <c r="F480" s="119"/>
      <c r="G480" s="119"/>
      <c r="H480" s="120"/>
      <c r="I480" s="120"/>
      <c r="J480" s="120"/>
      <c r="K480" s="120"/>
      <c r="L480" s="120"/>
      <c r="M480" s="120"/>
      <c r="N480" s="120"/>
      <c r="O480" s="120"/>
    </row>
    <row r="481" spans="2:15">
      <c r="B481" s="119"/>
      <c r="C481" s="119"/>
      <c r="D481" s="119"/>
      <c r="E481" s="119"/>
      <c r="F481" s="119"/>
      <c r="G481" s="119"/>
      <c r="H481" s="120"/>
      <c r="I481" s="120"/>
      <c r="J481" s="120"/>
      <c r="K481" s="120"/>
      <c r="L481" s="120"/>
      <c r="M481" s="120"/>
      <c r="N481" s="120"/>
      <c r="O481" s="120"/>
    </row>
    <row r="482" spans="2:15">
      <c r="B482" s="119"/>
      <c r="C482" s="119"/>
      <c r="D482" s="119"/>
      <c r="E482" s="119"/>
      <c r="F482" s="119"/>
      <c r="G482" s="119"/>
      <c r="H482" s="120"/>
      <c r="I482" s="120"/>
      <c r="J482" s="120"/>
      <c r="K482" s="120"/>
      <c r="L482" s="120"/>
      <c r="M482" s="120"/>
      <c r="N482" s="120"/>
      <c r="O482" s="120"/>
    </row>
    <row r="483" spans="2:15">
      <c r="B483" s="119"/>
      <c r="C483" s="119"/>
      <c r="D483" s="119"/>
      <c r="E483" s="119"/>
      <c r="F483" s="119"/>
      <c r="G483" s="119"/>
      <c r="H483" s="120"/>
      <c r="I483" s="120"/>
      <c r="J483" s="120"/>
      <c r="K483" s="120"/>
      <c r="L483" s="120"/>
      <c r="M483" s="120"/>
      <c r="N483" s="120"/>
      <c r="O483" s="120"/>
    </row>
    <row r="484" spans="2:15">
      <c r="B484" s="119"/>
      <c r="C484" s="119"/>
      <c r="D484" s="119"/>
      <c r="E484" s="119"/>
      <c r="F484" s="119"/>
      <c r="G484" s="119"/>
      <c r="H484" s="120"/>
      <c r="I484" s="120"/>
      <c r="J484" s="120"/>
      <c r="K484" s="120"/>
      <c r="L484" s="120"/>
      <c r="M484" s="120"/>
      <c r="N484" s="120"/>
      <c r="O484" s="120"/>
    </row>
    <row r="485" spans="2:15">
      <c r="B485" s="119"/>
      <c r="C485" s="119"/>
      <c r="D485" s="119"/>
      <c r="E485" s="119"/>
      <c r="F485" s="119"/>
      <c r="G485" s="119"/>
      <c r="H485" s="120"/>
      <c r="I485" s="120"/>
      <c r="J485" s="120"/>
      <c r="K485" s="120"/>
      <c r="L485" s="120"/>
      <c r="M485" s="120"/>
      <c r="N485" s="120"/>
      <c r="O485" s="120"/>
    </row>
    <row r="486" spans="2:15">
      <c r="B486" s="119"/>
      <c r="C486" s="119"/>
      <c r="D486" s="119"/>
      <c r="E486" s="119"/>
      <c r="F486" s="119"/>
      <c r="G486" s="119"/>
      <c r="H486" s="120"/>
      <c r="I486" s="120"/>
      <c r="J486" s="120"/>
      <c r="K486" s="120"/>
      <c r="L486" s="120"/>
      <c r="M486" s="120"/>
      <c r="N486" s="120"/>
      <c r="O486" s="120"/>
    </row>
    <row r="487" spans="2:15">
      <c r="B487" s="119"/>
      <c r="C487" s="119"/>
      <c r="D487" s="119"/>
      <c r="E487" s="119"/>
      <c r="F487" s="119"/>
      <c r="G487" s="119"/>
      <c r="H487" s="120"/>
      <c r="I487" s="120"/>
      <c r="J487" s="120"/>
      <c r="K487" s="120"/>
      <c r="L487" s="120"/>
      <c r="M487" s="120"/>
      <c r="N487" s="120"/>
      <c r="O487" s="120"/>
    </row>
    <row r="488" spans="2:15">
      <c r="B488" s="119"/>
      <c r="C488" s="119"/>
      <c r="D488" s="119"/>
      <c r="E488" s="119"/>
      <c r="F488" s="119"/>
      <c r="G488" s="119"/>
      <c r="H488" s="120"/>
      <c r="I488" s="120"/>
      <c r="J488" s="120"/>
      <c r="K488" s="120"/>
      <c r="L488" s="120"/>
      <c r="M488" s="120"/>
      <c r="N488" s="120"/>
      <c r="O488" s="120"/>
    </row>
    <row r="489" spans="2:15">
      <c r="B489" s="119"/>
      <c r="C489" s="119"/>
      <c r="D489" s="119"/>
      <c r="E489" s="119"/>
      <c r="F489" s="119"/>
      <c r="G489" s="119"/>
      <c r="H489" s="120"/>
      <c r="I489" s="120"/>
      <c r="J489" s="120"/>
      <c r="K489" s="120"/>
      <c r="L489" s="120"/>
      <c r="M489" s="120"/>
      <c r="N489" s="120"/>
      <c r="O489" s="120"/>
    </row>
    <row r="490" spans="2:15">
      <c r="B490" s="119"/>
      <c r="C490" s="119"/>
      <c r="D490" s="119"/>
      <c r="E490" s="119"/>
      <c r="F490" s="119"/>
      <c r="G490" s="119"/>
      <c r="H490" s="120"/>
      <c r="I490" s="120"/>
      <c r="J490" s="120"/>
      <c r="K490" s="120"/>
      <c r="L490" s="120"/>
      <c r="M490" s="120"/>
      <c r="N490" s="120"/>
      <c r="O490" s="120"/>
    </row>
    <row r="491" spans="2:15">
      <c r="B491" s="119"/>
      <c r="C491" s="119"/>
      <c r="D491" s="119"/>
      <c r="E491" s="119"/>
      <c r="F491" s="119"/>
      <c r="G491" s="119"/>
      <c r="H491" s="120"/>
      <c r="I491" s="120"/>
      <c r="J491" s="120"/>
      <c r="K491" s="120"/>
      <c r="L491" s="120"/>
      <c r="M491" s="120"/>
      <c r="N491" s="120"/>
      <c r="O491" s="120"/>
    </row>
    <row r="492" spans="2:15">
      <c r="B492" s="119"/>
      <c r="C492" s="119"/>
      <c r="D492" s="119"/>
      <c r="E492" s="119"/>
      <c r="F492" s="119"/>
      <c r="G492" s="119"/>
      <c r="H492" s="120"/>
      <c r="I492" s="120"/>
      <c r="J492" s="120"/>
      <c r="K492" s="120"/>
      <c r="L492" s="120"/>
      <c r="M492" s="120"/>
      <c r="N492" s="120"/>
      <c r="O492" s="120"/>
    </row>
    <row r="493" spans="2:15">
      <c r="B493" s="119"/>
      <c r="C493" s="119"/>
      <c r="D493" s="119"/>
      <c r="E493" s="119"/>
      <c r="F493" s="119"/>
      <c r="G493" s="119"/>
      <c r="H493" s="120"/>
      <c r="I493" s="120"/>
      <c r="J493" s="120"/>
      <c r="K493" s="120"/>
      <c r="L493" s="120"/>
      <c r="M493" s="120"/>
      <c r="N493" s="120"/>
      <c r="O493" s="120"/>
    </row>
    <row r="494" spans="2:15">
      <c r="B494" s="119"/>
      <c r="C494" s="119"/>
      <c r="D494" s="119"/>
      <c r="E494" s="119"/>
      <c r="F494" s="119"/>
      <c r="G494" s="119"/>
      <c r="H494" s="120"/>
      <c r="I494" s="120"/>
      <c r="J494" s="120"/>
      <c r="K494" s="120"/>
      <c r="L494" s="120"/>
      <c r="M494" s="120"/>
      <c r="N494" s="120"/>
      <c r="O494" s="120"/>
    </row>
    <row r="495" spans="2:15">
      <c r="B495" s="119"/>
      <c r="C495" s="119"/>
      <c r="D495" s="119"/>
      <c r="E495" s="119"/>
      <c r="F495" s="119"/>
      <c r="G495" s="119"/>
      <c r="H495" s="120"/>
      <c r="I495" s="120"/>
      <c r="J495" s="120"/>
      <c r="K495" s="120"/>
      <c r="L495" s="120"/>
      <c r="M495" s="120"/>
      <c r="N495" s="120"/>
      <c r="O495" s="120"/>
    </row>
    <row r="496" spans="2:15">
      <c r="B496" s="119"/>
      <c r="C496" s="119"/>
      <c r="D496" s="119"/>
      <c r="E496" s="119"/>
      <c r="F496" s="119"/>
      <c r="G496" s="119"/>
      <c r="H496" s="120"/>
      <c r="I496" s="120"/>
      <c r="J496" s="120"/>
      <c r="K496" s="120"/>
      <c r="L496" s="120"/>
      <c r="M496" s="120"/>
      <c r="N496" s="120"/>
      <c r="O496" s="120"/>
    </row>
    <row r="497" spans="2:15">
      <c r="B497" s="119"/>
      <c r="C497" s="119"/>
      <c r="D497" s="119"/>
      <c r="E497" s="119"/>
      <c r="F497" s="119"/>
      <c r="G497" s="119"/>
      <c r="H497" s="120"/>
      <c r="I497" s="120"/>
      <c r="J497" s="120"/>
      <c r="K497" s="120"/>
      <c r="L497" s="120"/>
      <c r="M497" s="120"/>
      <c r="N497" s="120"/>
      <c r="O497" s="120"/>
    </row>
    <row r="498" spans="2:15">
      <c r="B498" s="119"/>
      <c r="C498" s="119"/>
      <c r="D498" s="119"/>
      <c r="E498" s="119"/>
      <c r="F498" s="119"/>
      <c r="G498" s="119"/>
      <c r="H498" s="120"/>
      <c r="I498" s="120"/>
      <c r="J498" s="120"/>
      <c r="K498" s="120"/>
      <c r="L498" s="120"/>
      <c r="M498" s="120"/>
      <c r="N498" s="120"/>
      <c r="O498" s="120"/>
    </row>
    <row r="499" spans="2:15">
      <c r="B499" s="119"/>
      <c r="C499" s="119"/>
      <c r="D499" s="119"/>
      <c r="E499" s="119"/>
      <c r="F499" s="119"/>
      <c r="G499" s="119"/>
      <c r="H499" s="120"/>
      <c r="I499" s="120"/>
      <c r="J499" s="120"/>
      <c r="K499" s="120"/>
      <c r="L499" s="120"/>
      <c r="M499" s="120"/>
      <c r="N499" s="120"/>
      <c r="O499" s="120"/>
    </row>
    <row r="500" spans="2:15">
      <c r="B500" s="119"/>
      <c r="C500" s="119"/>
      <c r="D500" s="119"/>
      <c r="E500" s="119"/>
      <c r="F500" s="119"/>
      <c r="G500" s="119"/>
      <c r="H500" s="120"/>
      <c r="I500" s="120"/>
      <c r="J500" s="120"/>
      <c r="K500" s="120"/>
      <c r="L500" s="120"/>
      <c r="M500" s="120"/>
      <c r="N500" s="120"/>
      <c r="O500" s="120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8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147</v>
      </c>
      <c r="C1" s="67" t="s" vm="1">
        <v>233</v>
      </c>
    </row>
    <row r="2" spans="2:14">
      <c r="B2" s="46" t="s">
        <v>146</v>
      </c>
      <c r="C2" s="67" t="s">
        <v>234</v>
      </c>
    </row>
    <row r="3" spans="2:14">
      <c r="B3" s="46" t="s">
        <v>148</v>
      </c>
      <c r="C3" s="67" t="s">
        <v>235</v>
      </c>
    </row>
    <row r="4" spans="2:14">
      <c r="B4" s="46" t="s">
        <v>149</v>
      </c>
      <c r="C4" s="67">
        <v>8802</v>
      </c>
    </row>
    <row r="6" spans="2:14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2:14" ht="26.25" customHeight="1">
      <c r="B7" s="157" t="s">
        <v>231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2:14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226</v>
      </c>
      <c r="C11" s="69"/>
      <c r="D11" s="69"/>
      <c r="E11" s="69"/>
      <c r="F11" s="69"/>
      <c r="G11" s="69"/>
      <c r="H11" s="77"/>
      <c r="I11" s="79"/>
      <c r="J11" s="69"/>
      <c r="K11" s="77">
        <v>711209.93021030806</v>
      </c>
      <c r="L11" s="69"/>
      <c r="M11" s="78">
        <f>IFERROR(K11/$K$11,0)</f>
        <v>1</v>
      </c>
      <c r="N11" s="78">
        <f>K11/'סכום נכסי הקרן'!$C$42</f>
        <v>0.1240127292710063</v>
      </c>
    </row>
    <row r="12" spans="2:14">
      <c r="B12" s="70" t="s">
        <v>201</v>
      </c>
      <c r="C12" s="71"/>
      <c r="D12" s="71"/>
      <c r="E12" s="71"/>
      <c r="F12" s="71"/>
      <c r="G12" s="71"/>
      <c r="H12" s="80"/>
      <c r="I12" s="82"/>
      <c r="J12" s="71"/>
      <c r="K12" s="80">
        <v>140494.54580069103</v>
      </c>
      <c r="L12" s="71"/>
      <c r="M12" s="81">
        <f t="shared" ref="M12:M75" si="0">IFERROR(K12/$K$11,0)</f>
        <v>0.1975430035955012</v>
      </c>
      <c r="N12" s="81">
        <f>K12/'סכום נכסי הקרן'!$C$42</f>
        <v>2.4497847024270315E-2</v>
      </c>
    </row>
    <row r="13" spans="2:14">
      <c r="B13" s="92" t="s">
        <v>227</v>
      </c>
      <c r="C13" s="71"/>
      <c r="D13" s="71"/>
      <c r="E13" s="71"/>
      <c r="F13" s="71"/>
      <c r="G13" s="71"/>
      <c r="H13" s="80"/>
      <c r="I13" s="82"/>
      <c r="J13" s="71"/>
      <c r="K13" s="80">
        <v>137587.43894869304</v>
      </c>
      <c r="L13" s="71"/>
      <c r="M13" s="81">
        <f t="shared" si="0"/>
        <v>0.19345545260877869</v>
      </c>
      <c r="N13" s="81">
        <f>K13/'סכום נכסי הקרן'!$C$42</f>
        <v>2.3990938670372462E-2</v>
      </c>
    </row>
    <row r="14" spans="2:14">
      <c r="B14" s="76" t="s">
        <v>1552</v>
      </c>
      <c r="C14" s="73" t="s">
        <v>1553</v>
      </c>
      <c r="D14" s="86" t="s">
        <v>121</v>
      </c>
      <c r="E14" s="73" t="s">
        <v>1554</v>
      </c>
      <c r="F14" s="86" t="s">
        <v>1555</v>
      </c>
      <c r="G14" s="86" t="s">
        <v>134</v>
      </c>
      <c r="H14" s="83">
        <v>549842.66674400005</v>
      </c>
      <c r="I14" s="85">
        <v>1854</v>
      </c>
      <c r="J14" s="73"/>
      <c r="K14" s="83">
        <v>10194.083041434002</v>
      </c>
      <c r="L14" s="84">
        <v>5.9020769076908019E-3</v>
      </c>
      <c r="M14" s="84">
        <f t="shared" si="0"/>
        <v>1.4333437440081248E-2</v>
      </c>
      <c r="N14" s="84">
        <f>K14/'סכום נכסי הקרן'!$C$42</f>
        <v>1.7775286967797017E-3</v>
      </c>
    </row>
    <row r="15" spans="2:14">
      <c r="B15" s="76" t="s">
        <v>1556</v>
      </c>
      <c r="C15" s="73" t="s">
        <v>1557</v>
      </c>
      <c r="D15" s="86" t="s">
        <v>121</v>
      </c>
      <c r="E15" s="73" t="s">
        <v>1554</v>
      </c>
      <c r="F15" s="86" t="s">
        <v>1555</v>
      </c>
      <c r="G15" s="86" t="s">
        <v>134</v>
      </c>
      <c r="H15" s="83">
        <v>859267.00000000012</v>
      </c>
      <c r="I15" s="85">
        <v>1874</v>
      </c>
      <c r="J15" s="73"/>
      <c r="K15" s="83">
        <v>16102.663580000002</v>
      </c>
      <c r="L15" s="84">
        <v>2.1664266310928427E-2</v>
      </c>
      <c r="M15" s="84">
        <f t="shared" si="0"/>
        <v>2.2641224336165233E-2</v>
      </c>
      <c r="N15" s="84">
        <f>K15/'סכום נכסי הקרן'!$C$42</f>
        <v>2.8078000239649785E-3</v>
      </c>
    </row>
    <row r="16" spans="2:14">
      <c r="B16" s="76" t="s">
        <v>1558</v>
      </c>
      <c r="C16" s="73" t="s">
        <v>1559</v>
      </c>
      <c r="D16" s="86" t="s">
        <v>121</v>
      </c>
      <c r="E16" s="73" t="s">
        <v>1554</v>
      </c>
      <c r="F16" s="86" t="s">
        <v>1555</v>
      </c>
      <c r="G16" s="86" t="s">
        <v>134</v>
      </c>
      <c r="H16" s="83">
        <v>340214.20761400007</v>
      </c>
      <c r="I16" s="85">
        <v>3597</v>
      </c>
      <c r="J16" s="73"/>
      <c r="K16" s="83">
        <v>12237.505047885999</v>
      </c>
      <c r="L16" s="84">
        <v>5.1574587756537437E-3</v>
      </c>
      <c r="M16" s="84">
        <f t="shared" si="0"/>
        <v>1.7206600369411761E-2</v>
      </c>
      <c r="N16" s="84">
        <f>K16/'סכום נכסי הקרן'!$C$42</f>
        <v>2.1338374732862578E-3</v>
      </c>
    </row>
    <row r="17" spans="2:14">
      <c r="B17" s="76" t="s">
        <v>1560</v>
      </c>
      <c r="C17" s="73" t="s">
        <v>1561</v>
      </c>
      <c r="D17" s="86" t="s">
        <v>121</v>
      </c>
      <c r="E17" s="73" t="s">
        <v>1562</v>
      </c>
      <c r="F17" s="86" t="s">
        <v>1555</v>
      </c>
      <c r="G17" s="86" t="s">
        <v>134</v>
      </c>
      <c r="H17" s="83">
        <v>172996.98977500002</v>
      </c>
      <c r="I17" s="85">
        <v>3560</v>
      </c>
      <c r="J17" s="73"/>
      <c r="K17" s="83">
        <v>6158.6928359900003</v>
      </c>
      <c r="L17" s="84">
        <v>1.7170205238736655E-3</v>
      </c>
      <c r="M17" s="84">
        <f t="shared" si="0"/>
        <v>8.6594584445254391E-3</v>
      </c>
      <c r="N17" s="84">
        <f>K17/'סכום נכסי הקרן'!$C$42</f>
        <v>1.0738830757144626E-3</v>
      </c>
    </row>
    <row r="18" spans="2:14">
      <c r="B18" s="76" t="s">
        <v>1563</v>
      </c>
      <c r="C18" s="73" t="s">
        <v>1564</v>
      </c>
      <c r="D18" s="86" t="s">
        <v>121</v>
      </c>
      <c r="E18" s="73" t="s">
        <v>1565</v>
      </c>
      <c r="F18" s="86" t="s">
        <v>1555</v>
      </c>
      <c r="G18" s="86" t="s">
        <v>134</v>
      </c>
      <c r="H18" s="83">
        <v>142995.00000000003</v>
      </c>
      <c r="I18" s="85">
        <v>17920</v>
      </c>
      <c r="J18" s="73"/>
      <c r="K18" s="83">
        <v>25624.703270000002</v>
      </c>
      <c r="L18" s="84">
        <v>1.2812673772364053E-2</v>
      </c>
      <c r="M18" s="84">
        <f t="shared" si="0"/>
        <v>3.6029732124835012E-2</v>
      </c>
      <c r="N18" s="84">
        <f>K18/'סכום נכסי הקרן'!$C$42</f>
        <v>4.468145415704043E-3</v>
      </c>
    </row>
    <row r="19" spans="2:14">
      <c r="B19" s="76" t="s">
        <v>1566</v>
      </c>
      <c r="C19" s="73" t="s">
        <v>1567</v>
      </c>
      <c r="D19" s="86" t="s">
        <v>121</v>
      </c>
      <c r="E19" s="73" t="s">
        <v>1565</v>
      </c>
      <c r="F19" s="86" t="s">
        <v>1555</v>
      </c>
      <c r="G19" s="86" t="s">
        <v>134</v>
      </c>
      <c r="H19" s="83">
        <v>17065.740807000002</v>
      </c>
      <c r="I19" s="85">
        <v>18200</v>
      </c>
      <c r="J19" s="73"/>
      <c r="K19" s="83">
        <v>3105.9648269469999</v>
      </c>
      <c r="L19" s="84">
        <v>1.524975158862183E-3</v>
      </c>
      <c r="M19" s="84">
        <f t="shared" si="0"/>
        <v>4.3671561588412462E-3</v>
      </c>
      <c r="N19" s="84">
        <f>K19/'סכום נכסי הקרן'!$C$42</f>
        <v>5.4158295441058732E-4</v>
      </c>
    </row>
    <row r="20" spans="2:14">
      <c r="B20" s="76" t="s">
        <v>1568</v>
      </c>
      <c r="C20" s="73" t="s">
        <v>1569</v>
      </c>
      <c r="D20" s="86" t="s">
        <v>121</v>
      </c>
      <c r="E20" s="73" t="s">
        <v>1565</v>
      </c>
      <c r="F20" s="86" t="s">
        <v>1555</v>
      </c>
      <c r="G20" s="86" t="s">
        <v>134</v>
      </c>
      <c r="H20" s="83">
        <v>24442.302931000002</v>
      </c>
      <c r="I20" s="85">
        <v>34690</v>
      </c>
      <c r="J20" s="73"/>
      <c r="K20" s="83">
        <v>8479.0348866040022</v>
      </c>
      <c r="L20" s="84">
        <v>3.0145581709275977E-3</v>
      </c>
      <c r="M20" s="84">
        <f t="shared" si="0"/>
        <v>1.1921986078142514E-2</v>
      </c>
      <c r="N20" s="84">
        <f>K20/'סכום נכסי הקרן'!$C$42</f>
        <v>1.4784780318813939E-3</v>
      </c>
    </row>
    <row r="21" spans="2:14">
      <c r="B21" s="76" t="s">
        <v>1570</v>
      </c>
      <c r="C21" s="73" t="s">
        <v>1571</v>
      </c>
      <c r="D21" s="86" t="s">
        <v>121</v>
      </c>
      <c r="E21" s="73" t="s">
        <v>1565</v>
      </c>
      <c r="F21" s="86" t="s">
        <v>1555</v>
      </c>
      <c r="G21" s="86" t="s">
        <v>134</v>
      </c>
      <c r="H21" s="83">
        <v>58555.897541000006</v>
      </c>
      <c r="I21" s="85">
        <v>18410</v>
      </c>
      <c r="J21" s="73"/>
      <c r="K21" s="83">
        <v>10780.140737298003</v>
      </c>
      <c r="L21" s="84">
        <v>1.9562830163761314E-3</v>
      </c>
      <c r="M21" s="84">
        <f t="shared" si="0"/>
        <v>1.515746656421159E-2</v>
      </c>
      <c r="N21" s="84">
        <f>K21/'סכום נכסי הקרן'!$C$42</f>
        <v>1.8797187974619021E-3</v>
      </c>
    </row>
    <row r="22" spans="2:14">
      <c r="B22" s="76" t="s">
        <v>1572</v>
      </c>
      <c r="C22" s="73" t="s">
        <v>1573</v>
      </c>
      <c r="D22" s="86" t="s">
        <v>121</v>
      </c>
      <c r="E22" s="73" t="s">
        <v>1574</v>
      </c>
      <c r="F22" s="86" t="s">
        <v>1555</v>
      </c>
      <c r="G22" s="86" t="s">
        <v>134</v>
      </c>
      <c r="H22" s="83">
        <v>400637.00000000006</v>
      </c>
      <c r="I22" s="85">
        <v>1849</v>
      </c>
      <c r="J22" s="73"/>
      <c r="K22" s="83">
        <v>7407.7781300000006</v>
      </c>
      <c r="L22" s="84">
        <v>6.4267620434554978E-3</v>
      </c>
      <c r="M22" s="84">
        <f t="shared" si="0"/>
        <v>1.0415740578607341E-2</v>
      </c>
      <c r="N22" s="84">
        <f>K22/'סכום נכסי הקרן'!$C$42</f>
        <v>1.2916844165318667E-3</v>
      </c>
    </row>
    <row r="23" spans="2:14">
      <c r="B23" s="76" t="s">
        <v>1575</v>
      </c>
      <c r="C23" s="73" t="s">
        <v>1576</v>
      </c>
      <c r="D23" s="86" t="s">
        <v>121</v>
      </c>
      <c r="E23" s="73" t="s">
        <v>1574</v>
      </c>
      <c r="F23" s="86" t="s">
        <v>1555</v>
      </c>
      <c r="G23" s="86" t="s">
        <v>134</v>
      </c>
      <c r="H23" s="83">
        <v>39716.842970000005</v>
      </c>
      <c r="I23" s="85">
        <v>2858</v>
      </c>
      <c r="J23" s="73"/>
      <c r="K23" s="83">
        <v>1135.1073720830002</v>
      </c>
      <c r="L23" s="84">
        <v>1.1976020415732412E-2</v>
      </c>
      <c r="M23" s="84">
        <f t="shared" si="0"/>
        <v>1.5960229516864925E-3</v>
      </c>
      <c r="N23" s="84">
        <f>K23/'סכום נכסי הקרן'!$C$42</f>
        <v>1.9792716221780937E-4</v>
      </c>
    </row>
    <row r="24" spans="2:14">
      <c r="B24" s="76" t="s">
        <v>1577</v>
      </c>
      <c r="C24" s="73" t="s">
        <v>1578</v>
      </c>
      <c r="D24" s="86" t="s">
        <v>121</v>
      </c>
      <c r="E24" s="73" t="s">
        <v>1574</v>
      </c>
      <c r="F24" s="86" t="s">
        <v>1555</v>
      </c>
      <c r="G24" s="86" t="s">
        <v>134</v>
      </c>
      <c r="H24" s="83">
        <v>593329.24396200012</v>
      </c>
      <c r="I24" s="85">
        <v>1852</v>
      </c>
      <c r="J24" s="73"/>
      <c r="K24" s="83">
        <v>10988.457598176003</v>
      </c>
      <c r="L24" s="84">
        <v>3.2570153958166115E-3</v>
      </c>
      <c r="M24" s="84">
        <f t="shared" si="0"/>
        <v>1.5450371446482286E-2</v>
      </c>
      <c r="N24" s="84">
        <f>K24/'סכום נכסי הקרן'!$C$42</f>
        <v>1.9160427313290938E-3</v>
      </c>
    </row>
    <row r="25" spans="2:14">
      <c r="B25" s="76" t="s">
        <v>1579</v>
      </c>
      <c r="C25" s="73" t="s">
        <v>1580</v>
      </c>
      <c r="D25" s="86" t="s">
        <v>121</v>
      </c>
      <c r="E25" s="73" t="s">
        <v>1574</v>
      </c>
      <c r="F25" s="86" t="s">
        <v>1555</v>
      </c>
      <c r="G25" s="86" t="s">
        <v>134</v>
      </c>
      <c r="H25" s="83">
        <v>159011.66730600002</v>
      </c>
      <c r="I25" s="85">
        <v>1827</v>
      </c>
      <c r="J25" s="73"/>
      <c r="K25" s="83">
        <v>2905.143161729</v>
      </c>
      <c r="L25" s="84">
        <v>1.9368444688054806E-3</v>
      </c>
      <c r="M25" s="84">
        <f t="shared" si="0"/>
        <v>4.0847899309700807E-3</v>
      </c>
      <c r="N25" s="84">
        <f>K25/'סכום נכסי הקרן'!$C$42</f>
        <v>5.0656594783832513E-4</v>
      </c>
    </row>
    <row r="26" spans="2:14">
      <c r="B26" s="76" t="s">
        <v>1581</v>
      </c>
      <c r="C26" s="73" t="s">
        <v>1582</v>
      </c>
      <c r="D26" s="86" t="s">
        <v>121</v>
      </c>
      <c r="E26" s="73" t="s">
        <v>1574</v>
      </c>
      <c r="F26" s="86" t="s">
        <v>1555</v>
      </c>
      <c r="G26" s="86" t="s">
        <v>134</v>
      </c>
      <c r="H26" s="83">
        <v>634873.25404200004</v>
      </c>
      <c r="I26" s="85">
        <v>3539</v>
      </c>
      <c r="J26" s="73"/>
      <c r="K26" s="83">
        <v>22468.164460546006</v>
      </c>
      <c r="L26" s="84">
        <v>4.3141914967284494E-3</v>
      </c>
      <c r="M26" s="84">
        <f t="shared" si="0"/>
        <v>3.1591466184818409E-2</v>
      </c>
      <c r="N26" s="84">
        <f>K26/'סכום נכסי הקרן'!$C$42</f>
        <v>3.9177439432520359E-3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92" t="s">
        <v>228</v>
      </c>
      <c r="C28" s="71"/>
      <c r="D28" s="71"/>
      <c r="E28" s="71"/>
      <c r="F28" s="71"/>
      <c r="G28" s="71"/>
      <c r="H28" s="80"/>
      <c r="I28" s="82"/>
      <c r="J28" s="71"/>
      <c r="K28" s="80">
        <v>2907.1068519979999</v>
      </c>
      <c r="L28" s="71"/>
      <c r="M28" s="81">
        <f t="shared" si="0"/>
        <v>4.0875509867225211E-3</v>
      </c>
      <c r="N28" s="81">
        <f>K28/'סכום נכסי הקרן'!$C$42</f>
        <v>5.0690835389785463E-4</v>
      </c>
    </row>
    <row r="29" spans="2:14">
      <c r="B29" s="76" t="s">
        <v>1583</v>
      </c>
      <c r="C29" s="73" t="s">
        <v>1584</v>
      </c>
      <c r="D29" s="86" t="s">
        <v>121</v>
      </c>
      <c r="E29" s="73" t="s">
        <v>1554</v>
      </c>
      <c r="F29" s="86" t="s">
        <v>1585</v>
      </c>
      <c r="G29" s="86" t="s">
        <v>134</v>
      </c>
      <c r="H29" s="83">
        <v>217459.296</v>
      </c>
      <c r="I29" s="85">
        <v>368.92</v>
      </c>
      <c r="J29" s="73"/>
      <c r="K29" s="83">
        <v>802.25083480300009</v>
      </c>
      <c r="L29" s="84">
        <v>2.5715126490250271E-3</v>
      </c>
      <c r="M29" s="84">
        <f t="shared" si="0"/>
        <v>1.1280084834667183E-3</v>
      </c>
      <c r="N29" s="84">
        <f>K29/'סכום נכסי הקרן'!$C$42</f>
        <v>1.3988741067555652E-4</v>
      </c>
    </row>
    <row r="30" spans="2:14">
      <c r="B30" s="76" t="s">
        <v>1586</v>
      </c>
      <c r="C30" s="73" t="s">
        <v>1587</v>
      </c>
      <c r="D30" s="86" t="s">
        <v>121</v>
      </c>
      <c r="E30" s="73" t="s">
        <v>1554</v>
      </c>
      <c r="F30" s="86" t="s">
        <v>1585</v>
      </c>
      <c r="G30" s="86" t="s">
        <v>134</v>
      </c>
      <c r="H30" s="83">
        <v>802.15297800000019</v>
      </c>
      <c r="I30" s="85">
        <v>344.75</v>
      </c>
      <c r="J30" s="73"/>
      <c r="K30" s="83">
        <v>2.7654225280000002</v>
      </c>
      <c r="L30" s="84">
        <v>5.5614464230204535E-6</v>
      </c>
      <c r="M30" s="84">
        <f t="shared" si="0"/>
        <v>3.8883350900095729E-6</v>
      </c>
      <c r="N30" s="84">
        <f>K30/'סכום נכסי הקרן'!$C$42</f>
        <v>4.8220304683231115E-7</v>
      </c>
    </row>
    <row r="31" spans="2:14">
      <c r="B31" s="76" t="s">
        <v>1588</v>
      </c>
      <c r="C31" s="73" t="s">
        <v>1589</v>
      </c>
      <c r="D31" s="86" t="s">
        <v>121</v>
      </c>
      <c r="E31" s="73" t="s">
        <v>1565</v>
      </c>
      <c r="F31" s="86" t="s">
        <v>1585</v>
      </c>
      <c r="G31" s="86" t="s">
        <v>134</v>
      </c>
      <c r="H31" s="83">
        <v>34004.979953000002</v>
      </c>
      <c r="I31" s="85">
        <v>3694.17</v>
      </c>
      <c r="J31" s="73"/>
      <c r="K31" s="83">
        <v>1256.2017680170002</v>
      </c>
      <c r="L31" s="84">
        <v>3.2201371476206246E-3</v>
      </c>
      <c r="M31" s="84">
        <f t="shared" si="0"/>
        <v>1.7662882851558828E-3</v>
      </c>
      <c r="N31" s="84">
        <f>K31/'סכום נכסי הקרן'!$C$42</f>
        <v>2.1904223092158651E-4</v>
      </c>
    </row>
    <row r="32" spans="2:14">
      <c r="B32" s="76" t="s">
        <v>1590</v>
      </c>
      <c r="C32" s="73" t="s">
        <v>1591</v>
      </c>
      <c r="D32" s="86" t="s">
        <v>121</v>
      </c>
      <c r="E32" s="73" t="s">
        <v>1574</v>
      </c>
      <c r="F32" s="86" t="s">
        <v>1585</v>
      </c>
      <c r="G32" s="86" t="s">
        <v>134</v>
      </c>
      <c r="H32" s="83">
        <v>22833.226080000004</v>
      </c>
      <c r="I32" s="85">
        <v>3704.64</v>
      </c>
      <c r="J32" s="73"/>
      <c r="K32" s="83">
        <v>845.88882665000006</v>
      </c>
      <c r="L32" s="84">
        <v>1.805772521417288E-3</v>
      </c>
      <c r="M32" s="84">
        <f t="shared" si="0"/>
        <v>1.1893658830099108E-3</v>
      </c>
      <c r="N32" s="84">
        <f>K32/'סכום נכסי הקרן'!$C$42</f>
        <v>1.4749650925387943E-4</v>
      </c>
    </row>
    <row r="33" spans="2:14">
      <c r="B33" s="72"/>
      <c r="C33" s="73"/>
      <c r="D33" s="73"/>
      <c r="E33" s="73"/>
      <c r="F33" s="73"/>
      <c r="G33" s="73"/>
      <c r="H33" s="83"/>
      <c r="I33" s="85"/>
      <c r="J33" s="73"/>
      <c r="K33" s="73"/>
      <c r="L33" s="73"/>
      <c r="M33" s="84"/>
      <c r="N33" s="73"/>
    </row>
    <row r="34" spans="2:14">
      <c r="B34" s="70" t="s">
        <v>200</v>
      </c>
      <c r="C34" s="71"/>
      <c r="D34" s="71"/>
      <c r="E34" s="71"/>
      <c r="F34" s="71"/>
      <c r="G34" s="71"/>
      <c r="H34" s="80"/>
      <c r="I34" s="82"/>
      <c r="J34" s="71"/>
      <c r="K34" s="80">
        <v>570715.38440961693</v>
      </c>
      <c r="L34" s="71"/>
      <c r="M34" s="81">
        <f t="shared" si="0"/>
        <v>0.80245699640449863</v>
      </c>
      <c r="N34" s="81">
        <f>K34/'סכום נכסי הקרן'!$C$42</f>
        <v>9.9514882246735978E-2</v>
      </c>
    </row>
    <row r="35" spans="2:14">
      <c r="B35" s="92" t="s">
        <v>229</v>
      </c>
      <c r="C35" s="71"/>
      <c r="D35" s="71"/>
      <c r="E35" s="71"/>
      <c r="F35" s="71"/>
      <c r="G35" s="71"/>
      <c r="H35" s="80"/>
      <c r="I35" s="82"/>
      <c r="J35" s="71"/>
      <c r="K35" s="80">
        <v>564362.60847406415</v>
      </c>
      <c r="L35" s="71"/>
      <c r="M35" s="81">
        <f t="shared" si="0"/>
        <v>0.79352464652339649</v>
      </c>
      <c r="N35" s="81">
        <f>K35/'סכום נכסי הקרן'!$C$42</f>
        <v>9.8407157159176945E-2</v>
      </c>
    </row>
    <row r="36" spans="2:14">
      <c r="B36" s="76" t="s">
        <v>1592</v>
      </c>
      <c r="C36" s="73" t="s">
        <v>1593</v>
      </c>
      <c r="D36" s="86" t="s">
        <v>28</v>
      </c>
      <c r="E36" s="73"/>
      <c r="F36" s="86" t="s">
        <v>1555</v>
      </c>
      <c r="G36" s="86" t="s">
        <v>133</v>
      </c>
      <c r="H36" s="83">
        <v>174636.410516</v>
      </c>
      <c r="I36" s="85">
        <v>6110.2</v>
      </c>
      <c r="J36" s="73"/>
      <c r="K36" s="83">
        <v>40804.50424524401</v>
      </c>
      <c r="L36" s="84">
        <v>3.9646970910752824E-3</v>
      </c>
      <c r="M36" s="84">
        <f t="shared" si="0"/>
        <v>5.7373361242548923E-2</v>
      </c>
      <c r="N36" s="84">
        <f>K36/'סכום נכסי הקרן'!$C$42</f>
        <v>7.115027115139865E-3</v>
      </c>
    </row>
    <row r="37" spans="2:14">
      <c r="B37" s="76" t="s">
        <v>1594</v>
      </c>
      <c r="C37" s="73" t="s">
        <v>1595</v>
      </c>
      <c r="D37" s="86" t="s">
        <v>28</v>
      </c>
      <c r="E37" s="73"/>
      <c r="F37" s="86" t="s">
        <v>1555</v>
      </c>
      <c r="G37" s="86" t="s">
        <v>133</v>
      </c>
      <c r="H37" s="83">
        <v>18895.500320000003</v>
      </c>
      <c r="I37" s="85">
        <v>4497.5</v>
      </c>
      <c r="J37" s="73"/>
      <c r="K37" s="83">
        <v>3249.7312852350001</v>
      </c>
      <c r="L37" s="84">
        <v>1.0692691700540582E-3</v>
      </c>
      <c r="M37" s="84">
        <f t="shared" si="0"/>
        <v>4.5692996500682152E-3</v>
      </c>
      <c r="N37" s="84">
        <f>K37/'סכום נכסי הקרן'!$C$42</f>
        <v>5.6665132046201342E-4</v>
      </c>
    </row>
    <row r="38" spans="2:14">
      <c r="B38" s="76" t="s">
        <v>1596</v>
      </c>
      <c r="C38" s="73" t="s">
        <v>1597</v>
      </c>
      <c r="D38" s="86" t="s">
        <v>1393</v>
      </c>
      <c r="E38" s="73"/>
      <c r="F38" s="86" t="s">
        <v>1555</v>
      </c>
      <c r="G38" s="86" t="s">
        <v>133</v>
      </c>
      <c r="H38" s="83">
        <v>46954.725064000006</v>
      </c>
      <c r="I38" s="85">
        <v>6557</v>
      </c>
      <c r="J38" s="73"/>
      <c r="K38" s="83">
        <v>11773.412737203002</v>
      </c>
      <c r="L38" s="84">
        <v>2.3524411354709421E-4</v>
      </c>
      <c r="M38" s="84">
        <f t="shared" si="0"/>
        <v>1.6554061237195532E-2</v>
      </c>
      <c r="N38" s="84">
        <f>K38/'סכום נכסי הקרן'!$C$42</f>
        <v>2.0529143145439897E-3</v>
      </c>
    </row>
    <row r="39" spans="2:14">
      <c r="B39" s="76" t="s">
        <v>1598</v>
      </c>
      <c r="C39" s="73" t="s">
        <v>1599</v>
      </c>
      <c r="D39" s="86" t="s">
        <v>1393</v>
      </c>
      <c r="E39" s="73"/>
      <c r="F39" s="86" t="s">
        <v>1555</v>
      </c>
      <c r="G39" s="86" t="s">
        <v>133</v>
      </c>
      <c r="H39" s="83">
        <v>13664.390914000003</v>
      </c>
      <c r="I39" s="85">
        <v>16098</v>
      </c>
      <c r="J39" s="73"/>
      <c r="K39" s="83">
        <v>8411.6285149680025</v>
      </c>
      <c r="L39" s="84">
        <v>1.2541517268341843E-4</v>
      </c>
      <c r="M39" s="84">
        <f t="shared" si="0"/>
        <v>1.1827209038659858E-2</v>
      </c>
      <c r="N39" s="84">
        <f>K39/'סכום נכסי הקרן'!$C$42</f>
        <v>1.4667244725429238E-3</v>
      </c>
    </row>
    <row r="40" spans="2:14">
      <c r="B40" s="76" t="s">
        <v>1600</v>
      </c>
      <c r="C40" s="73" t="s">
        <v>1601</v>
      </c>
      <c r="D40" s="86" t="s">
        <v>1393</v>
      </c>
      <c r="E40" s="73"/>
      <c r="F40" s="86" t="s">
        <v>1555</v>
      </c>
      <c r="G40" s="86" t="s">
        <v>133</v>
      </c>
      <c r="H40" s="83">
        <v>26971.393214000003</v>
      </c>
      <c r="I40" s="85">
        <v>6881</v>
      </c>
      <c r="J40" s="73"/>
      <c r="K40" s="83">
        <v>7096.9675924560006</v>
      </c>
      <c r="L40" s="84">
        <v>1.149079130265224E-4</v>
      </c>
      <c r="M40" s="84">
        <f t="shared" si="0"/>
        <v>9.978723989915882E-3</v>
      </c>
      <c r="N40" s="84">
        <f>K40/'סכום נכסי הקרן'!$C$42</f>
        <v>1.2374887966315341E-3</v>
      </c>
    </row>
    <row r="41" spans="2:14">
      <c r="B41" s="76" t="s">
        <v>1602</v>
      </c>
      <c r="C41" s="73" t="s">
        <v>1603</v>
      </c>
      <c r="D41" s="86" t="s">
        <v>1393</v>
      </c>
      <c r="E41" s="73"/>
      <c r="F41" s="86" t="s">
        <v>1555</v>
      </c>
      <c r="G41" s="86" t="s">
        <v>133</v>
      </c>
      <c r="H41" s="83">
        <v>6942.997792000001</v>
      </c>
      <c r="I41" s="85">
        <v>9039</v>
      </c>
      <c r="J41" s="73"/>
      <c r="K41" s="83">
        <v>2399.8566292820005</v>
      </c>
      <c r="L41" s="84">
        <v>1.6007863504042434E-5</v>
      </c>
      <c r="M41" s="84">
        <f t="shared" si="0"/>
        <v>3.3743294733980331E-3</v>
      </c>
      <c r="N41" s="84">
        <f>K41/'סכום נכסי הקרן'!$C$42</f>
        <v>4.1845980745568753E-4</v>
      </c>
    </row>
    <row r="42" spans="2:14">
      <c r="B42" s="76" t="s">
        <v>1604</v>
      </c>
      <c r="C42" s="73" t="s">
        <v>1605</v>
      </c>
      <c r="D42" s="86" t="s">
        <v>1393</v>
      </c>
      <c r="E42" s="73"/>
      <c r="F42" s="86" t="s">
        <v>1555</v>
      </c>
      <c r="G42" s="86" t="s">
        <v>133</v>
      </c>
      <c r="H42" s="83">
        <v>65201.648322000008</v>
      </c>
      <c r="I42" s="85">
        <v>3317</v>
      </c>
      <c r="J42" s="73"/>
      <c r="K42" s="83">
        <v>8270.3126924950011</v>
      </c>
      <c r="L42" s="84">
        <v>7.1426822541337007E-5</v>
      </c>
      <c r="M42" s="84">
        <f t="shared" si="0"/>
        <v>1.1628511275214382E-2</v>
      </c>
      <c r="N42" s="84">
        <f>K42/'סכום נכסי הקרן'!$C$42</f>
        <v>1.4420834205980055E-3</v>
      </c>
    </row>
    <row r="43" spans="2:14">
      <c r="B43" s="76" t="s">
        <v>1606</v>
      </c>
      <c r="C43" s="73" t="s">
        <v>1607</v>
      </c>
      <c r="D43" s="86" t="s">
        <v>28</v>
      </c>
      <c r="E43" s="73"/>
      <c r="F43" s="86" t="s">
        <v>1555</v>
      </c>
      <c r="G43" s="86" t="s">
        <v>141</v>
      </c>
      <c r="H43" s="83">
        <v>84886.826753999994</v>
      </c>
      <c r="I43" s="85">
        <v>4911</v>
      </c>
      <c r="J43" s="73"/>
      <c r="K43" s="83">
        <v>11849.791436055002</v>
      </c>
      <c r="L43" s="84">
        <v>1.2590639866324499E-3</v>
      </c>
      <c r="M43" s="84">
        <f t="shared" si="0"/>
        <v>1.666145385870943E-2</v>
      </c>
      <c r="N43" s="84">
        <f>K43/'סכום נכסי הקרן'!$C$42</f>
        <v>2.0662323666414961E-3</v>
      </c>
    </row>
    <row r="44" spans="2:14">
      <c r="B44" s="76" t="s">
        <v>1608</v>
      </c>
      <c r="C44" s="73" t="s">
        <v>1609</v>
      </c>
      <c r="D44" s="86" t="s">
        <v>122</v>
      </c>
      <c r="E44" s="73"/>
      <c r="F44" s="86" t="s">
        <v>1555</v>
      </c>
      <c r="G44" s="86" t="s">
        <v>133</v>
      </c>
      <c r="H44" s="83">
        <v>205434.25350100006</v>
      </c>
      <c r="I44" s="85">
        <v>959.38</v>
      </c>
      <c r="J44" s="73"/>
      <c r="K44" s="83">
        <v>7536.7030200910012</v>
      </c>
      <c r="L44" s="84">
        <v>9.3050730713033192E-4</v>
      </c>
      <c r="M44" s="84">
        <f t="shared" si="0"/>
        <v>1.0597016014473199E-2</v>
      </c>
      <c r="N44" s="84">
        <f>K44/'סכום נכסי הקרן'!$C$42</f>
        <v>1.3141648780833832E-3</v>
      </c>
    </row>
    <row r="45" spans="2:14">
      <c r="B45" s="76" t="s">
        <v>1610</v>
      </c>
      <c r="C45" s="73" t="s">
        <v>1611</v>
      </c>
      <c r="D45" s="86" t="s">
        <v>1393</v>
      </c>
      <c r="E45" s="73"/>
      <c r="F45" s="86" t="s">
        <v>1555</v>
      </c>
      <c r="G45" s="86" t="s">
        <v>133</v>
      </c>
      <c r="H45" s="83">
        <v>96279.165584000017</v>
      </c>
      <c r="I45" s="85">
        <v>10138</v>
      </c>
      <c r="J45" s="73"/>
      <c r="K45" s="83">
        <v>37325.229629608002</v>
      </c>
      <c r="L45" s="84">
        <v>6.7575707897470463E-4</v>
      </c>
      <c r="M45" s="84">
        <f t="shared" si="0"/>
        <v>5.2481311134914499E-2</v>
      </c>
      <c r="N45" s="84">
        <f>K45/'סכום נכסי הקרן'!$C$42</f>
        <v>6.5083506295616003E-3</v>
      </c>
    </row>
    <row r="46" spans="2:14">
      <c r="B46" s="76" t="s">
        <v>1612</v>
      </c>
      <c r="C46" s="73" t="s">
        <v>1613</v>
      </c>
      <c r="D46" s="86" t="s">
        <v>28</v>
      </c>
      <c r="E46" s="73"/>
      <c r="F46" s="86" t="s">
        <v>1555</v>
      </c>
      <c r="G46" s="86" t="s">
        <v>133</v>
      </c>
      <c r="H46" s="83">
        <v>29112.253397000008</v>
      </c>
      <c r="I46" s="85">
        <v>4475</v>
      </c>
      <c r="J46" s="73"/>
      <c r="K46" s="83">
        <v>4981.8052508210012</v>
      </c>
      <c r="L46" s="84">
        <v>3.4060896305527053E-3</v>
      </c>
      <c r="M46" s="84">
        <f t="shared" si="0"/>
        <v>7.0046902316842768E-3</v>
      </c>
      <c r="N46" s="84">
        <f>K46/'סכום נכסי הקרן'!$C$42</f>
        <v>8.6867075332912466E-4</v>
      </c>
    </row>
    <row r="47" spans="2:14">
      <c r="B47" s="76" t="s">
        <v>1614</v>
      </c>
      <c r="C47" s="73" t="s">
        <v>1615</v>
      </c>
      <c r="D47" s="86" t="s">
        <v>1393</v>
      </c>
      <c r="E47" s="73"/>
      <c r="F47" s="86" t="s">
        <v>1555</v>
      </c>
      <c r="G47" s="86" t="s">
        <v>133</v>
      </c>
      <c r="H47" s="83">
        <v>82261.34092800002</v>
      </c>
      <c r="I47" s="85">
        <v>5859</v>
      </c>
      <c r="J47" s="73"/>
      <c r="K47" s="83">
        <v>18430.502074051004</v>
      </c>
      <c r="L47" s="84">
        <v>2.2628030084941757E-3</v>
      </c>
      <c r="M47" s="84">
        <f t="shared" si="0"/>
        <v>2.5914292378624439E-2</v>
      </c>
      <c r="N47" s="84">
        <f>K47/'סכום נכסי הקרן'!$C$42</f>
        <v>3.2137021250000547E-3</v>
      </c>
    </row>
    <row r="48" spans="2:14">
      <c r="B48" s="76" t="s">
        <v>1616</v>
      </c>
      <c r="C48" s="73" t="s">
        <v>1617</v>
      </c>
      <c r="D48" s="86" t="s">
        <v>122</v>
      </c>
      <c r="E48" s="73"/>
      <c r="F48" s="86" t="s">
        <v>1555</v>
      </c>
      <c r="G48" s="86" t="s">
        <v>133</v>
      </c>
      <c r="H48" s="83">
        <v>1125729.0931050002</v>
      </c>
      <c r="I48" s="85">
        <v>768.2</v>
      </c>
      <c r="J48" s="73"/>
      <c r="K48" s="83">
        <v>33069.381815666005</v>
      </c>
      <c r="L48" s="84">
        <v>1.2656898529073779E-3</v>
      </c>
      <c r="M48" s="84">
        <f t="shared" si="0"/>
        <v>4.6497356702945976E-2</v>
      </c>
      <c r="N48" s="84">
        <f>K48/'סכום נכסי הקרן'!$C$42</f>
        <v>5.7662641086198493E-3</v>
      </c>
    </row>
    <row r="49" spans="2:14">
      <c r="B49" s="76" t="s">
        <v>1618</v>
      </c>
      <c r="C49" s="73" t="s">
        <v>1619</v>
      </c>
      <c r="D49" s="86" t="s">
        <v>1620</v>
      </c>
      <c r="E49" s="73"/>
      <c r="F49" s="86" t="s">
        <v>1555</v>
      </c>
      <c r="G49" s="86" t="s">
        <v>138</v>
      </c>
      <c r="H49" s="83">
        <v>690218.48296000017</v>
      </c>
      <c r="I49" s="85">
        <v>1892</v>
      </c>
      <c r="J49" s="73"/>
      <c r="K49" s="83">
        <v>6377.0690924520004</v>
      </c>
      <c r="L49" s="84">
        <v>2.1422137491622839E-3</v>
      </c>
      <c r="M49" s="84">
        <f t="shared" si="0"/>
        <v>8.9665073863159812E-3</v>
      </c>
      <c r="N49" s="84">
        <f>K49/'סכום נכסי הקרן'!$C$42</f>
        <v>1.1119610530056822E-3</v>
      </c>
    </row>
    <row r="50" spans="2:14">
      <c r="B50" s="76" t="s">
        <v>1621</v>
      </c>
      <c r="C50" s="73" t="s">
        <v>1622</v>
      </c>
      <c r="D50" s="86" t="s">
        <v>28</v>
      </c>
      <c r="E50" s="73"/>
      <c r="F50" s="86" t="s">
        <v>1555</v>
      </c>
      <c r="G50" s="86" t="s">
        <v>135</v>
      </c>
      <c r="H50" s="83">
        <v>414150.67518200004</v>
      </c>
      <c r="I50" s="85">
        <v>2808.5</v>
      </c>
      <c r="J50" s="73"/>
      <c r="K50" s="83">
        <v>47143.315343331989</v>
      </c>
      <c r="L50" s="84">
        <v>1.7105332058560351E-3</v>
      </c>
      <c r="M50" s="84">
        <f t="shared" si="0"/>
        <v>6.6286075799576502E-2</v>
      </c>
      <c r="N50" s="84">
        <f>K50/'סכום נכסי הקרן'!$C$42</f>
        <v>8.2203171725702823E-3</v>
      </c>
    </row>
    <row r="51" spans="2:14">
      <c r="B51" s="76" t="s">
        <v>1623</v>
      </c>
      <c r="C51" s="73" t="s">
        <v>1624</v>
      </c>
      <c r="D51" s="86" t="s">
        <v>28</v>
      </c>
      <c r="E51" s="73"/>
      <c r="F51" s="86" t="s">
        <v>1555</v>
      </c>
      <c r="G51" s="86" t="s">
        <v>133</v>
      </c>
      <c r="H51" s="83">
        <v>57428.698635000008</v>
      </c>
      <c r="I51" s="85">
        <v>3647.5</v>
      </c>
      <c r="J51" s="73"/>
      <c r="K51" s="83">
        <v>8010.1778570960005</v>
      </c>
      <c r="L51" s="84">
        <v>8.5612251990161011E-4</v>
      </c>
      <c r="M51" s="84">
        <f t="shared" si="0"/>
        <v>1.1262747491064071E-2</v>
      </c>
      <c r="N51" s="84">
        <f>K51/'סכום נכסי הקרן'!$C$42</f>
        <v>1.3967240554570342E-3</v>
      </c>
    </row>
    <row r="52" spans="2:14">
      <c r="B52" s="76" t="s">
        <v>1625</v>
      </c>
      <c r="C52" s="73" t="s">
        <v>1626</v>
      </c>
      <c r="D52" s="86" t="s">
        <v>122</v>
      </c>
      <c r="E52" s="73"/>
      <c r="F52" s="86" t="s">
        <v>1555</v>
      </c>
      <c r="G52" s="86" t="s">
        <v>133</v>
      </c>
      <c r="H52" s="83">
        <v>358471.48016200011</v>
      </c>
      <c r="I52" s="85">
        <v>462.75</v>
      </c>
      <c r="J52" s="73"/>
      <c r="K52" s="83">
        <v>6343.3535855940008</v>
      </c>
      <c r="L52" s="84">
        <v>3.0387964479755281E-3</v>
      </c>
      <c r="M52" s="84">
        <f t="shared" si="0"/>
        <v>8.9191015425195783E-3</v>
      </c>
      <c r="N52" s="84">
        <f>K52/'סכום נכסי הקרן'!$C$42</f>
        <v>1.1060821249330953E-3</v>
      </c>
    </row>
    <row r="53" spans="2:14">
      <c r="B53" s="76" t="s">
        <v>1627</v>
      </c>
      <c r="C53" s="73" t="s">
        <v>1628</v>
      </c>
      <c r="D53" s="86" t="s">
        <v>122</v>
      </c>
      <c r="E53" s="73"/>
      <c r="F53" s="86" t="s">
        <v>1555</v>
      </c>
      <c r="G53" s="86" t="s">
        <v>133</v>
      </c>
      <c r="H53" s="83">
        <v>41877.701874000006</v>
      </c>
      <c r="I53" s="85">
        <v>3687.75</v>
      </c>
      <c r="J53" s="73"/>
      <c r="K53" s="83">
        <v>5905.5750918010017</v>
      </c>
      <c r="L53" s="84">
        <v>4.088695454146309E-4</v>
      </c>
      <c r="M53" s="84">
        <f t="shared" si="0"/>
        <v>8.3035610738093832E-3</v>
      </c>
      <c r="N53" s="84">
        <f>K53/'סכום נכסי הקרן'!$C$42</f>
        <v>1.0297472714315894E-3</v>
      </c>
    </row>
    <row r="54" spans="2:14">
      <c r="B54" s="76" t="s">
        <v>1629</v>
      </c>
      <c r="C54" s="73" t="s">
        <v>1630</v>
      </c>
      <c r="D54" s="86" t="s">
        <v>28</v>
      </c>
      <c r="E54" s="73"/>
      <c r="F54" s="86" t="s">
        <v>1555</v>
      </c>
      <c r="G54" s="86" t="s">
        <v>135</v>
      </c>
      <c r="H54" s="83">
        <v>318586.92400100006</v>
      </c>
      <c r="I54" s="85">
        <v>641.1</v>
      </c>
      <c r="J54" s="73"/>
      <c r="K54" s="83">
        <v>8278.2977459319991</v>
      </c>
      <c r="L54" s="84">
        <v>1.5545683169935693E-3</v>
      </c>
      <c r="M54" s="84">
        <f t="shared" si="0"/>
        <v>1.1639738696398781E-2</v>
      </c>
      <c r="N54" s="84">
        <f>K54/'סכום נכסי הקרן'!$C$42</f>
        <v>1.4434757637417578E-3</v>
      </c>
    </row>
    <row r="55" spans="2:14">
      <c r="B55" s="76" t="s">
        <v>1631</v>
      </c>
      <c r="C55" s="73" t="s">
        <v>1632</v>
      </c>
      <c r="D55" s="86" t="s">
        <v>122</v>
      </c>
      <c r="E55" s="73"/>
      <c r="F55" s="86" t="s">
        <v>1555</v>
      </c>
      <c r="G55" s="86" t="s">
        <v>133</v>
      </c>
      <c r="H55" s="83">
        <v>397354.86043500004</v>
      </c>
      <c r="I55" s="85">
        <v>1004</v>
      </c>
      <c r="J55" s="73"/>
      <c r="K55" s="83">
        <v>15255.629262493003</v>
      </c>
      <c r="L55" s="84">
        <v>1.7090320520212758E-3</v>
      </c>
      <c r="M55" s="84">
        <f t="shared" si="0"/>
        <v>2.1450247830456813E-2</v>
      </c>
      <c r="N55" s="84">
        <f>K55/'סכום נכסי הקרן'!$C$42</f>
        <v>2.6601037769944315E-3</v>
      </c>
    </row>
    <row r="56" spans="2:14">
      <c r="B56" s="76" t="s">
        <v>1633</v>
      </c>
      <c r="C56" s="73" t="s">
        <v>1634</v>
      </c>
      <c r="D56" s="86" t="s">
        <v>1393</v>
      </c>
      <c r="E56" s="73"/>
      <c r="F56" s="86" t="s">
        <v>1555</v>
      </c>
      <c r="G56" s="86" t="s">
        <v>133</v>
      </c>
      <c r="H56" s="83">
        <v>14727.262807000003</v>
      </c>
      <c r="I56" s="85">
        <v>34126</v>
      </c>
      <c r="J56" s="73"/>
      <c r="K56" s="83">
        <v>19218.757497825005</v>
      </c>
      <c r="L56" s="84">
        <v>8.0039471777173924E-4</v>
      </c>
      <c r="M56" s="84">
        <f t="shared" si="0"/>
        <v>2.7022622549915647E-2</v>
      </c>
      <c r="N56" s="84">
        <f>K56/'סכום נכסי הקרן'!$C$42</f>
        <v>3.3511491744752796E-3</v>
      </c>
    </row>
    <row r="57" spans="2:14">
      <c r="B57" s="76" t="s">
        <v>1635</v>
      </c>
      <c r="C57" s="73" t="s">
        <v>1636</v>
      </c>
      <c r="D57" s="86" t="s">
        <v>28</v>
      </c>
      <c r="E57" s="73"/>
      <c r="F57" s="86" t="s">
        <v>1555</v>
      </c>
      <c r="G57" s="86" t="s">
        <v>133</v>
      </c>
      <c r="H57" s="83">
        <v>336225.47806200007</v>
      </c>
      <c r="I57" s="85">
        <v>697.87</v>
      </c>
      <c r="J57" s="73"/>
      <c r="K57" s="83">
        <v>8972.6976279980026</v>
      </c>
      <c r="L57" s="84">
        <v>9.329282779744235E-4</v>
      </c>
      <c r="M57" s="84">
        <f t="shared" si="0"/>
        <v>1.2616102850735977E-2</v>
      </c>
      <c r="N57" s="84">
        <f>K57/'סכום נכסי הקרן'!$C$42</f>
        <v>1.5645573472834915E-3</v>
      </c>
    </row>
    <row r="58" spans="2:14">
      <c r="B58" s="76" t="s">
        <v>1637</v>
      </c>
      <c r="C58" s="73" t="s">
        <v>1638</v>
      </c>
      <c r="D58" s="86" t="s">
        <v>28</v>
      </c>
      <c r="E58" s="73"/>
      <c r="F58" s="86" t="s">
        <v>1555</v>
      </c>
      <c r="G58" s="86" t="s">
        <v>133</v>
      </c>
      <c r="H58" s="83">
        <v>213123.66640000002</v>
      </c>
      <c r="I58" s="85">
        <v>517.01</v>
      </c>
      <c r="J58" s="73"/>
      <c r="K58" s="83">
        <v>4213.5534331110011</v>
      </c>
      <c r="L58" s="84">
        <v>7.1041222133333337E-3</v>
      </c>
      <c r="M58" s="84">
        <f t="shared" si="0"/>
        <v>5.9244862228864468E-3</v>
      </c>
      <c r="N58" s="84">
        <f>K58/'סכום נכסי הקרן'!$C$42</f>
        <v>7.3471170602862357E-4</v>
      </c>
    </row>
    <row r="59" spans="2:14">
      <c r="B59" s="76" t="s">
        <v>1639</v>
      </c>
      <c r="C59" s="73" t="s">
        <v>1640</v>
      </c>
      <c r="D59" s="86" t="s">
        <v>28</v>
      </c>
      <c r="E59" s="73"/>
      <c r="F59" s="86" t="s">
        <v>1555</v>
      </c>
      <c r="G59" s="86" t="s">
        <v>135</v>
      </c>
      <c r="H59" s="83">
        <v>3866.9861139999998</v>
      </c>
      <c r="I59" s="85">
        <v>6867</v>
      </c>
      <c r="J59" s="73"/>
      <c r="K59" s="83">
        <v>1076.2842344169999</v>
      </c>
      <c r="L59" s="84">
        <v>1.8458167608591885E-3</v>
      </c>
      <c r="M59" s="84">
        <f t="shared" si="0"/>
        <v>1.5133144078833907E-3</v>
      </c>
      <c r="N59" s="84">
        <f>K59/'סכום נכסי הקרן'!$C$42</f>
        <v>1.8767024996675614E-4</v>
      </c>
    </row>
    <row r="60" spans="2:14">
      <c r="B60" s="76" t="s">
        <v>1641</v>
      </c>
      <c r="C60" s="73" t="s">
        <v>1642</v>
      </c>
      <c r="D60" s="86" t="s">
        <v>28</v>
      </c>
      <c r="E60" s="73"/>
      <c r="F60" s="86" t="s">
        <v>1555</v>
      </c>
      <c r="G60" s="86" t="s">
        <v>135</v>
      </c>
      <c r="H60" s="83">
        <v>79641.655582000021</v>
      </c>
      <c r="I60" s="85">
        <v>20418</v>
      </c>
      <c r="J60" s="73"/>
      <c r="K60" s="83">
        <v>65908.404430798997</v>
      </c>
      <c r="L60" s="84">
        <v>2.7998331940887067E-3</v>
      </c>
      <c r="M60" s="84">
        <f t="shared" si="0"/>
        <v>9.2670815790366678E-2</v>
      </c>
      <c r="N60" s="84">
        <f>K60/'סכום נכסי הקרן'!$C$42</f>
        <v>1.1492360789934038E-2</v>
      </c>
    </row>
    <row r="61" spans="2:14">
      <c r="B61" s="76" t="s">
        <v>1643</v>
      </c>
      <c r="C61" s="73" t="s">
        <v>1644</v>
      </c>
      <c r="D61" s="86" t="s">
        <v>28</v>
      </c>
      <c r="E61" s="73"/>
      <c r="F61" s="86" t="s">
        <v>1555</v>
      </c>
      <c r="G61" s="86" t="s">
        <v>135</v>
      </c>
      <c r="H61" s="83">
        <v>43833.166440000001</v>
      </c>
      <c r="I61" s="85">
        <v>8676.1</v>
      </c>
      <c r="J61" s="73"/>
      <c r="K61" s="83">
        <v>15413.977210576004</v>
      </c>
      <c r="L61" s="84">
        <v>8.4630354327082831E-3</v>
      </c>
      <c r="M61" s="84">
        <f t="shared" si="0"/>
        <v>2.1672893692609184E-2</v>
      </c>
      <c r="N61" s="84">
        <f>K61/'סכום נכסי הקרן'!$C$42</f>
        <v>2.6877146980208429E-3</v>
      </c>
    </row>
    <row r="62" spans="2:14">
      <c r="B62" s="76" t="s">
        <v>1645</v>
      </c>
      <c r="C62" s="73" t="s">
        <v>1646</v>
      </c>
      <c r="D62" s="86" t="s">
        <v>28</v>
      </c>
      <c r="E62" s="73"/>
      <c r="F62" s="86" t="s">
        <v>1555</v>
      </c>
      <c r="G62" s="86" t="s">
        <v>135</v>
      </c>
      <c r="H62" s="83">
        <v>68476.392327000009</v>
      </c>
      <c r="I62" s="85">
        <v>2427.8000000000002</v>
      </c>
      <c r="J62" s="73"/>
      <c r="K62" s="83">
        <v>6738.1565608120009</v>
      </c>
      <c r="L62" s="84">
        <v>2.8957642618406125E-3</v>
      </c>
      <c r="M62" s="84">
        <f t="shared" si="0"/>
        <v>9.4742160852837043E-3</v>
      </c>
      <c r="N62" s="84">
        <f>K62/'סכום נכסי הקרן'!$C$42</f>
        <v>1.1749233944393011E-3</v>
      </c>
    </row>
    <row r="63" spans="2:14">
      <c r="B63" s="76" t="s">
        <v>1647</v>
      </c>
      <c r="C63" s="73" t="s">
        <v>1648</v>
      </c>
      <c r="D63" s="86" t="s">
        <v>123</v>
      </c>
      <c r="E63" s="73"/>
      <c r="F63" s="86" t="s">
        <v>1555</v>
      </c>
      <c r="G63" s="86" t="s">
        <v>142</v>
      </c>
      <c r="H63" s="83">
        <v>577957.52517700009</v>
      </c>
      <c r="I63" s="85">
        <v>242750</v>
      </c>
      <c r="J63" s="73"/>
      <c r="K63" s="83">
        <v>36000.771958364006</v>
      </c>
      <c r="L63" s="84">
        <v>7.1743483390197533E-5</v>
      </c>
      <c r="M63" s="84">
        <f t="shared" si="0"/>
        <v>5.061905132246735E-2</v>
      </c>
      <c r="N63" s="84">
        <f>K63/'סכום נכסי הקרן'!$C$42</f>
        <v>6.2774067076083176E-3</v>
      </c>
    </row>
    <row r="64" spans="2:14">
      <c r="B64" s="76" t="s">
        <v>1649</v>
      </c>
      <c r="C64" s="73" t="s">
        <v>1650</v>
      </c>
      <c r="D64" s="86" t="s">
        <v>122</v>
      </c>
      <c r="E64" s="73"/>
      <c r="F64" s="86" t="s">
        <v>1555</v>
      </c>
      <c r="G64" s="86" t="s">
        <v>133</v>
      </c>
      <c r="H64" s="83">
        <v>1871.9728220000002</v>
      </c>
      <c r="I64" s="85">
        <v>83576</v>
      </c>
      <c r="J64" s="73"/>
      <c r="K64" s="83">
        <v>5982.7245031750017</v>
      </c>
      <c r="L64" s="84">
        <v>1.0430947722752306E-4</v>
      </c>
      <c r="M64" s="84">
        <f t="shared" si="0"/>
        <v>8.4120373592166831E-3</v>
      </c>
      <c r="N64" s="84">
        <f>K64/'סכום נכסי הקרן'!$C$42</f>
        <v>1.0431997116461295E-3</v>
      </c>
    </row>
    <row r="65" spans="2:14">
      <c r="B65" s="76" t="s">
        <v>1651</v>
      </c>
      <c r="C65" s="73" t="s">
        <v>1652</v>
      </c>
      <c r="D65" s="86" t="s">
        <v>122</v>
      </c>
      <c r="E65" s="73"/>
      <c r="F65" s="86" t="s">
        <v>1555</v>
      </c>
      <c r="G65" s="86" t="s">
        <v>133</v>
      </c>
      <c r="H65" s="83">
        <v>42679.66206000001</v>
      </c>
      <c r="I65" s="85">
        <v>5460</v>
      </c>
      <c r="J65" s="73"/>
      <c r="K65" s="83">
        <v>8911.1037133720001</v>
      </c>
      <c r="L65" s="84">
        <v>6.7745495333333345E-3</v>
      </c>
      <c r="M65" s="84">
        <f t="shared" si="0"/>
        <v>1.2529498443219073E-2</v>
      </c>
      <c r="N65" s="84">
        <f>K65/'סכום נכסי הקרן'!$C$42</f>
        <v>1.5538172983404219E-3</v>
      </c>
    </row>
    <row r="66" spans="2:14">
      <c r="B66" s="76" t="s">
        <v>1653</v>
      </c>
      <c r="C66" s="73" t="s">
        <v>1654</v>
      </c>
      <c r="D66" s="86" t="s">
        <v>28</v>
      </c>
      <c r="E66" s="73"/>
      <c r="F66" s="86" t="s">
        <v>1555</v>
      </c>
      <c r="G66" s="86" t="s">
        <v>135</v>
      </c>
      <c r="H66" s="83">
        <v>8406.2565479999994</v>
      </c>
      <c r="I66" s="85">
        <v>20350</v>
      </c>
      <c r="J66" s="73"/>
      <c r="K66" s="83">
        <v>6933.5295775740005</v>
      </c>
      <c r="L66" s="84">
        <v>1.5291053293315143E-3</v>
      </c>
      <c r="M66" s="84">
        <f t="shared" si="0"/>
        <v>9.7489212158830846E-3</v>
      </c>
      <c r="N66" s="84">
        <f>K66/'סכום נכסי הקרן'!$C$42</f>
        <v>1.2089903274296787E-3</v>
      </c>
    </row>
    <row r="67" spans="2:14">
      <c r="B67" s="76" t="s">
        <v>1655</v>
      </c>
      <c r="C67" s="73" t="s">
        <v>1656</v>
      </c>
      <c r="D67" s="86" t="s">
        <v>28</v>
      </c>
      <c r="E67" s="73"/>
      <c r="F67" s="86" t="s">
        <v>1555</v>
      </c>
      <c r="G67" s="86" t="s">
        <v>135</v>
      </c>
      <c r="H67" s="83">
        <v>6856.8694650000007</v>
      </c>
      <c r="I67" s="85">
        <v>21675</v>
      </c>
      <c r="J67" s="73"/>
      <c r="K67" s="83">
        <v>6023.8244508730013</v>
      </c>
      <c r="L67" s="84">
        <v>4.149391506807867E-3</v>
      </c>
      <c r="M67" s="84">
        <f t="shared" si="0"/>
        <v>8.4698261300875377E-3</v>
      </c>
      <c r="N67" s="84">
        <f>K67/'סכום נכסי הקרן'!$C$42</f>
        <v>1.0503662548430408E-3</v>
      </c>
    </row>
    <row r="68" spans="2:14">
      <c r="B68" s="76" t="s">
        <v>1657</v>
      </c>
      <c r="C68" s="73" t="s">
        <v>1658</v>
      </c>
      <c r="D68" s="86" t="s">
        <v>28</v>
      </c>
      <c r="E68" s="73"/>
      <c r="F68" s="86" t="s">
        <v>1555</v>
      </c>
      <c r="G68" s="86" t="s">
        <v>135</v>
      </c>
      <c r="H68" s="83">
        <v>19532.674167000005</v>
      </c>
      <c r="I68" s="85">
        <v>20215</v>
      </c>
      <c r="J68" s="73"/>
      <c r="K68" s="83">
        <v>16003.787279767001</v>
      </c>
      <c r="L68" s="84">
        <v>7.0834720460562122E-3</v>
      </c>
      <c r="M68" s="84">
        <f t="shared" si="0"/>
        <v>2.2502198858548848E-2</v>
      </c>
      <c r="N68" s="84">
        <f>K68/'סכום נכסי הקרן'!$C$42</f>
        <v>2.7905590950475655E-3</v>
      </c>
    </row>
    <row r="69" spans="2:14">
      <c r="B69" s="76" t="s">
        <v>1659</v>
      </c>
      <c r="C69" s="73" t="s">
        <v>1660</v>
      </c>
      <c r="D69" s="86" t="s">
        <v>1393</v>
      </c>
      <c r="E69" s="73"/>
      <c r="F69" s="86" t="s">
        <v>1555</v>
      </c>
      <c r="G69" s="86" t="s">
        <v>133</v>
      </c>
      <c r="H69" s="83">
        <v>30962.254710000005</v>
      </c>
      <c r="I69" s="85">
        <v>7302</v>
      </c>
      <c r="J69" s="73"/>
      <c r="K69" s="83">
        <v>8645.5433202460008</v>
      </c>
      <c r="L69" s="84">
        <v>4.1159527696909279E-4</v>
      </c>
      <c r="M69" s="84">
        <f t="shared" si="0"/>
        <v>1.2156106028622904E-2</v>
      </c>
      <c r="N69" s="84">
        <f>K69/'סכום נכסי הקרן'!$C$42</f>
        <v>1.5075118859172599E-3</v>
      </c>
    </row>
    <row r="70" spans="2:14">
      <c r="B70" s="76" t="s">
        <v>1661</v>
      </c>
      <c r="C70" s="73" t="s">
        <v>1662</v>
      </c>
      <c r="D70" s="86" t="s">
        <v>122</v>
      </c>
      <c r="E70" s="73"/>
      <c r="F70" s="86" t="s">
        <v>1555</v>
      </c>
      <c r="G70" s="86" t="s">
        <v>133</v>
      </c>
      <c r="H70" s="83">
        <v>140397.96168000004</v>
      </c>
      <c r="I70" s="85">
        <v>3381</v>
      </c>
      <c r="J70" s="73"/>
      <c r="K70" s="83">
        <v>18151.973842749005</v>
      </c>
      <c r="L70" s="84">
        <v>4.573223507491858E-3</v>
      </c>
      <c r="M70" s="84">
        <f t="shared" si="0"/>
        <v>2.5522666475398314E-2</v>
      </c>
      <c r="N70" s="84">
        <f>K70/'סכום נכסי הקרן'!$C$42</f>
        <v>3.1651355278877599E-3</v>
      </c>
    </row>
    <row r="71" spans="2:14">
      <c r="B71" s="76" t="s">
        <v>1663</v>
      </c>
      <c r="C71" s="73" t="s">
        <v>1664</v>
      </c>
      <c r="D71" s="86" t="s">
        <v>1393</v>
      </c>
      <c r="E71" s="73"/>
      <c r="F71" s="86" t="s">
        <v>1555</v>
      </c>
      <c r="G71" s="86" t="s">
        <v>133</v>
      </c>
      <c r="H71" s="83">
        <v>36867.14250300001</v>
      </c>
      <c r="I71" s="85">
        <v>16393</v>
      </c>
      <c r="J71" s="73"/>
      <c r="K71" s="83">
        <v>23110.843684308005</v>
      </c>
      <c r="L71" s="84">
        <v>1.2677577340531031E-4</v>
      </c>
      <c r="M71" s="84">
        <f t="shared" si="0"/>
        <v>3.2495108269191379E-2</v>
      </c>
      <c r="N71" s="84">
        <f>K71/'סכום נכסי הקרן'!$C$42</f>
        <v>4.0298070644192692E-3</v>
      </c>
    </row>
    <row r="72" spans="2:14">
      <c r="B72" s="76" t="s">
        <v>1665</v>
      </c>
      <c r="C72" s="73" t="s">
        <v>1666</v>
      </c>
      <c r="D72" s="86" t="s">
        <v>1393</v>
      </c>
      <c r="E72" s="73"/>
      <c r="F72" s="86" t="s">
        <v>1555</v>
      </c>
      <c r="G72" s="86" t="s">
        <v>133</v>
      </c>
      <c r="H72" s="83">
        <v>9271.9780640000026</v>
      </c>
      <c r="I72" s="85">
        <v>14498</v>
      </c>
      <c r="J72" s="73"/>
      <c r="K72" s="83">
        <v>5140.4172760439997</v>
      </c>
      <c r="L72" s="84">
        <v>1.4277349101444165E-4</v>
      </c>
      <c r="M72" s="84">
        <f t="shared" si="0"/>
        <v>7.2277074007163463E-3</v>
      </c>
      <c r="N72" s="84">
        <f>K72/'סכום נכסי הקרן'!$C$42</f>
        <v>8.9632772113508495E-4</v>
      </c>
    </row>
    <row r="73" spans="2:14">
      <c r="B73" s="76" t="s">
        <v>1667</v>
      </c>
      <c r="C73" s="73" t="s">
        <v>1668</v>
      </c>
      <c r="D73" s="86" t="s">
        <v>124</v>
      </c>
      <c r="E73" s="73"/>
      <c r="F73" s="86" t="s">
        <v>1555</v>
      </c>
      <c r="G73" s="86" t="s">
        <v>137</v>
      </c>
      <c r="H73" s="83">
        <v>70308.838400000008</v>
      </c>
      <c r="I73" s="85">
        <v>8843</v>
      </c>
      <c r="J73" s="73"/>
      <c r="K73" s="83">
        <v>15403.012970179003</v>
      </c>
      <c r="L73" s="84">
        <v>4.9626171260692509E-4</v>
      </c>
      <c r="M73" s="84">
        <f t="shared" si="0"/>
        <v>2.1657477371870019E-2</v>
      </c>
      <c r="N73" s="84">
        <f>K73/'סכום נכסי הקרן'!$C$42</f>
        <v>2.6858028780106622E-3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92" t="s">
        <v>230</v>
      </c>
      <c r="C75" s="71"/>
      <c r="D75" s="71"/>
      <c r="E75" s="71"/>
      <c r="F75" s="71"/>
      <c r="G75" s="71"/>
      <c r="H75" s="80"/>
      <c r="I75" s="82"/>
      <c r="J75" s="71"/>
      <c r="K75" s="80">
        <v>6352.7759355530015</v>
      </c>
      <c r="L75" s="71"/>
      <c r="M75" s="81">
        <f t="shared" si="0"/>
        <v>8.9323498811025547E-3</v>
      </c>
      <c r="N75" s="81">
        <f>K75/'סכום נכסי הקרן'!$C$42</f>
        <v>1.1077250875590765E-3</v>
      </c>
    </row>
    <row r="76" spans="2:14">
      <c r="B76" s="76" t="s">
        <v>1669</v>
      </c>
      <c r="C76" s="73" t="s">
        <v>1670</v>
      </c>
      <c r="D76" s="86" t="s">
        <v>122</v>
      </c>
      <c r="E76" s="73"/>
      <c r="F76" s="86" t="s">
        <v>1585</v>
      </c>
      <c r="G76" s="86" t="s">
        <v>133</v>
      </c>
      <c r="H76" s="83">
        <v>18432.162190000003</v>
      </c>
      <c r="I76" s="85">
        <v>9013</v>
      </c>
      <c r="J76" s="73"/>
      <c r="K76" s="83">
        <v>6352.7759355530015</v>
      </c>
      <c r="L76" s="84">
        <v>5.2377599242486546E-4</v>
      </c>
      <c r="M76" s="84">
        <f t="shared" ref="M76" si="1">IFERROR(K76/$K$11,0)</f>
        <v>8.9323498811025547E-3</v>
      </c>
      <c r="N76" s="84">
        <f>K76/'סכום נכסי הקרן'!$C$42</f>
        <v>1.1077250875590765E-3</v>
      </c>
    </row>
    <row r="77" spans="2:14"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2:14"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2:14"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2:14">
      <c r="B80" s="124" t="s">
        <v>224</v>
      </c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2:14">
      <c r="B81" s="124" t="s">
        <v>113</v>
      </c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2:14">
      <c r="B82" s="124" t="s">
        <v>207</v>
      </c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2:14">
      <c r="B83" s="124" t="s">
        <v>215</v>
      </c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2:14">
      <c r="B84" s="124" t="s">
        <v>222</v>
      </c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2:14"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2:14"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2:14"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2:14"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2:14"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2:14"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2:14"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2:14"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2:14"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2:14"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2:14"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2:14"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</row>
    <row r="97" spans="2:14"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2:14"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</row>
    <row r="99" spans="2:14"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2:14"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2:14"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2:14"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</row>
    <row r="103" spans="2:14"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2:14"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2:14"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2:14"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2:14"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2:14"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</row>
    <row r="109" spans="2:14"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</row>
    <row r="110" spans="2:14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</row>
    <row r="111" spans="2:14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2:14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2:14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2:14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2:14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2:14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2:14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2:14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2:14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2:14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2:14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2:14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2:14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2:14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2:14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2:14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2:14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2:14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2:14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2:14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2:14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2:14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2:14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2:14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2:14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2:14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2:14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2:14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2:14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2:14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2:14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2:14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2:14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2:14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2:14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2:14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2:14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2:14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4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2:14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2:14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2:14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2:14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2:14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2:14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2:14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2:14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2:14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2:14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2:14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2:14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2:14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2:14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2:14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2:14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2:14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2:14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2:14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2:14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2:14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2:14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2:14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2:14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2:14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2:14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2:14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2:14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2:14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2:14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2:14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2:14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2:14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2:14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2:14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2:14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2:14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2:14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2:14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2:14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</row>
    <row r="191" spans="2:14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</row>
    <row r="192" spans="2:14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2:14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</row>
    <row r="194" spans="2:14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</row>
    <row r="195" spans="2:14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</row>
    <row r="196" spans="2:14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</row>
    <row r="197" spans="2:14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</row>
    <row r="198" spans="2:14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</row>
    <row r="199" spans="2:14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</row>
    <row r="200" spans="2:14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</row>
    <row r="201" spans="2:14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</row>
    <row r="202" spans="2:14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</row>
    <row r="203" spans="2:14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</row>
    <row r="204" spans="2:14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</row>
    <row r="205" spans="2:14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</row>
    <row r="206" spans="2:14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</row>
    <row r="207" spans="2:14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2:14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</row>
    <row r="209" spans="2:14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</row>
    <row r="210" spans="2:14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</row>
    <row r="211" spans="2:14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</row>
    <row r="212" spans="2:14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2:14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</row>
    <row r="214" spans="2:14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</row>
    <row r="215" spans="2:14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</row>
    <row r="216" spans="2:14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2:14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18" spans="2:14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2:14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</row>
    <row r="220" spans="2:14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</row>
    <row r="221" spans="2:14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</row>
    <row r="222" spans="2:14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</row>
    <row r="223" spans="2:14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</row>
    <row r="224" spans="2:14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</row>
    <row r="225" spans="2:14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</row>
    <row r="226" spans="2:14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</row>
    <row r="227" spans="2:14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</row>
    <row r="228" spans="2:14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</row>
    <row r="229" spans="2:14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2:14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</row>
    <row r="231" spans="2:14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2:14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</row>
    <row r="233" spans="2:14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</row>
    <row r="234" spans="2:14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</row>
    <row r="235" spans="2:14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</row>
    <row r="236" spans="2:14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</row>
    <row r="237" spans="2:14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</row>
    <row r="238" spans="2:14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</row>
    <row r="239" spans="2:14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2:14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</row>
    <row r="241" spans="2:14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</row>
    <row r="242" spans="2:14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</row>
    <row r="243" spans="2:14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</row>
    <row r="244" spans="2:14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</row>
    <row r="245" spans="2:14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</row>
    <row r="246" spans="2:14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</row>
    <row r="247" spans="2:14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</row>
    <row r="248" spans="2:14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</row>
    <row r="249" spans="2:14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</row>
    <row r="250" spans="2:14">
      <c r="B250" s="128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spans="2:14">
      <c r="B251" s="128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</row>
    <row r="252" spans="2:14">
      <c r="B252" s="12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</row>
    <row r="253" spans="2:14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</row>
    <row r="254" spans="2:14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</row>
    <row r="255" spans="2:14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</row>
    <row r="256" spans="2:14">
      <c r="B256" s="119"/>
      <c r="C256" s="119"/>
      <c r="D256" s="119"/>
      <c r="E256" s="119"/>
      <c r="F256" s="119"/>
      <c r="G256" s="119"/>
      <c r="H256" s="120"/>
      <c r="I256" s="120"/>
      <c r="J256" s="120"/>
      <c r="K256" s="120"/>
      <c r="L256" s="120"/>
      <c r="M256" s="120"/>
      <c r="N256" s="120"/>
    </row>
    <row r="257" spans="2:14">
      <c r="B257" s="119"/>
      <c r="C257" s="119"/>
      <c r="D257" s="119"/>
      <c r="E257" s="119"/>
      <c r="F257" s="119"/>
      <c r="G257" s="119"/>
      <c r="H257" s="120"/>
      <c r="I257" s="120"/>
      <c r="J257" s="120"/>
      <c r="K257" s="120"/>
      <c r="L257" s="120"/>
      <c r="M257" s="120"/>
      <c r="N257" s="120"/>
    </row>
    <row r="258" spans="2:14">
      <c r="B258" s="119"/>
      <c r="C258" s="119"/>
      <c r="D258" s="119"/>
      <c r="E258" s="119"/>
      <c r="F258" s="119"/>
      <c r="G258" s="119"/>
      <c r="H258" s="120"/>
      <c r="I258" s="120"/>
      <c r="J258" s="120"/>
      <c r="K258" s="120"/>
      <c r="L258" s="120"/>
      <c r="M258" s="120"/>
      <c r="N258" s="120"/>
    </row>
    <row r="259" spans="2:14">
      <c r="B259" s="119"/>
      <c r="C259" s="119"/>
      <c r="D259" s="119"/>
      <c r="E259" s="119"/>
      <c r="F259" s="119"/>
      <c r="G259" s="119"/>
      <c r="H259" s="120"/>
      <c r="I259" s="120"/>
      <c r="J259" s="120"/>
      <c r="K259" s="120"/>
      <c r="L259" s="120"/>
      <c r="M259" s="120"/>
      <c r="N259" s="120"/>
    </row>
    <row r="260" spans="2:14">
      <c r="B260" s="119"/>
      <c r="C260" s="119"/>
      <c r="D260" s="119"/>
      <c r="E260" s="119"/>
      <c r="F260" s="119"/>
      <c r="G260" s="119"/>
      <c r="H260" s="120"/>
      <c r="I260" s="120"/>
      <c r="J260" s="120"/>
      <c r="K260" s="120"/>
      <c r="L260" s="120"/>
      <c r="M260" s="120"/>
      <c r="N260" s="120"/>
    </row>
    <row r="261" spans="2:14">
      <c r="B261" s="119"/>
      <c r="C261" s="119"/>
      <c r="D261" s="119"/>
      <c r="E261" s="119"/>
      <c r="F261" s="119"/>
      <c r="G261" s="119"/>
      <c r="H261" s="120"/>
      <c r="I261" s="120"/>
      <c r="J261" s="120"/>
      <c r="K261" s="120"/>
      <c r="L261" s="120"/>
      <c r="M261" s="120"/>
      <c r="N261" s="120"/>
    </row>
    <row r="262" spans="2:14">
      <c r="B262" s="119"/>
      <c r="C262" s="119"/>
      <c r="D262" s="119"/>
      <c r="E262" s="119"/>
      <c r="F262" s="119"/>
      <c r="G262" s="119"/>
      <c r="H262" s="120"/>
      <c r="I262" s="120"/>
      <c r="J262" s="120"/>
      <c r="K262" s="120"/>
      <c r="L262" s="120"/>
      <c r="M262" s="120"/>
      <c r="N262" s="120"/>
    </row>
    <row r="263" spans="2:14">
      <c r="B263" s="119"/>
      <c r="C263" s="119"/>
      <c r="D263" s="119"/>
      <c r="E263" s="119"/>
      <c r="F263" s="119"/>
      <c r="G263" s="119"/>
      <c r="H263" s="120"/>
      <c r="I263" s="120"/>
      <c r="J263" s="120"/>
      <c r="K263" s="120"/>
      <c r="L263" s="120"/>
      <c r="M263" s="120"/>
      <c r="N263" s="120"/>
    </row>
    <row r="264" spans="2:14">
      <c r="B264" s="119"/>
      <c r="C264" s="119"/>
      <c r="D264" s="119"/>
      <c r="E264" s="119"/>
      <c r="F264" s="119"/>
      <c r="G264" s="119"/>
      <c r="H264" s="120"/>
      <c r="I264" s="120"/>
      <c r="J264" s="120"/>
      <c r="K264" s="120"/>
      <c r="L264" s="120"/>
      <c r="M264" s="120"/>
      <c r="N264" s="120"/>
    </row>
    <row r="265" spans="2:14">
      <c r="B265" s="119"/>
      <c r="C265" s="119"/>
      <c r="D265" s="119"/>
      <c r="E265" s="119"/>
      <c r="F265" s="119"/>
      <c r="G265" s="119"/>
      <c r="H265" s="120"/>
      <c r="I265" s="120"/>
      <c r="J265" s="120"/>
      <c r="K265" s="120"/>
      <c r="L265" s="120"/>
      <c r="M265" s="120"/>
      <c r="N265" s="120"/>
    </row>
    <row r="266" spans="2:14">
      <c r="B266" s="119"/>
      <c r="C266" s="119"/>
      <c r="D266" s="119"/>
      <c r="E266" s="119"/>
      <c r="F266" s="119"/>
      <c r="G266" s="119"/>
      <c r="H266" s="120"/>
      <c r="I266" s="120"/>
      <c r="J266" s="120"/>
      <c r="K266" s="120"/>
      <c r="L266" s="120"/>
      <c r="M266" s="120"/>
      <c r="N266" s="120"/>
    </row>
    <row r="267" spans="2:14">
      <c r="B267" s="119"/>
      <c r="C267" s="119"/>
      <c r="D267" s="119"/>
      <c r="E267" s="119"/>
      <c r="F267" s="119"/>
      <c r="G267" s="119"/>
      <c r="H267" s="120"/>
      <c r="I267" s="120"/>
      <c r="J267" s="120"/>
      <c r="K267" s="120"/>
      <c r="L267" s="120"/>
      <c r="M267" s="120"/>
      <c r="N267" s="120"/>
    </row>
    <row r="268" spans="2:14">
      <c r="B268" s="119"/>
      <c r="C268" s="119"/>
      <c r="D268" s="119"/>
      <c r="E268" s="119"/>
      <c r="F268" s="119"/>
      <c r="G268" s="119"/>
      <c r="H268" s="120"/>
      <c r="I268" s="120"/>
      <c r="J268" s="120"/>
      <c r="K268" s="120"/>
      <c r="L268" s="120"/>
      <c r="M268" s="120"/>
      <c r="N268" s="120"/>
    </row>
    <row r="269" spans="2:14">
      <c r="B269" s="119"/>
      <c r="C269" s="119"/>
      <c r="D269" s="119"/>
      <c r="E269" s="119"/>
      <c r="F269" s="119"/>
      <c r="G269" s="119"/>
      <c r="H269" s="120"/>
      <c r="I269" s="120"/>
      <c r="J269" s="120"/>
      <c r="K269" s="120"/>
      <c r="L269" s="120"/>
      <c r="M269" s="120"/>
      <c r="N269" s="120"/>
    </row>
    <row r="270" spans="2:14">
      <c r="B270" s="119"/>
      <c r="C270" s="119"/>
      <c r="D270" s="119"/>
      <c r="E270" s="119"/>
      <c r="F270" s="119"/>
      <c r="G270" s="119"/>
      <c r="H270" s="120"/>
      <c r="I270" s="120"/>
      <c r="J270" s="120"/>
      <c r="K270" s="120"/>
      <c r="L270" s="120"/>
      <c r="M270" s="120"/>
      <c r="N270" s="120"/>
    </row>
    <row r="271" spans="2:14">
      <c r="B271" s="119"/>
      <c r="C271" s="119"/>
      <c r="D271" s="119"/>
      <c r="E271" s="119"/>
      <c r="F271" s="119"/>
      <c r="G271" s="119"/>
      <c r="H271" s="120"/>
      <c r="I271" s="120"/>
      <c r="J271" s="120"/>
      <c r="K271" s="120"/>
      <c r="L271" s="120"/>
      <c r="M271" s="120"/>
      <c r="N271" s="120"/>
    </row>
    <row r="272" spans="2:14">
      <c r="B272" s="119"/>
      <c r="C272" s="119"/>
      <c r="D272" s="119"/>
      <c r="E272" s="119"/>
      <c r="F272" s="119"/>
      <c r="G272" s="119"/>
      <c r="H272" s="120"/>
      <c r="I272" s="120"/>
      <c r="J272" s="120"/>
      <c r="K272" s="120"/>
      <c r="L272" s="120"/>
      <c r="M272" s="120"/>
      <c r="N272" s="120"/>
    </row>
    <row r="273" spans="2:14">
      <c r="B273" s="119"/>
      <c r="C273" s="119"/>
      <c r="D273" s="119"/>
      <c r="E273" s="119"/>
      <c r="F273" s="119"/>
      <c r="G273" s="119"/>
      <c r="H273" s="120"/>
      <c r="I273" s="120"/>
      <c r="J273" s="120"/>
      <c r="K273" s="120"/>
      <c r="L273" s="120"/>
      <c r="M273" s="120"/>
      <c r="N273" s="120"/>
    </row>
    <row r="274" spans="2:14">
      <c r="B274" s="119"/>
      <c r="C274" s="119"/>
      <c r="D274" s="119"/>
      <c r="E274" s="119"/>
      <c r="F274" s="119"/>
      <c r="G274" s="119"/>
      <c r="H274" s="120"/>
      <c r="I274" s="120"/>
      <c r="J274" s="120"/>
      <c r="K274" s="120"/>
      <c r="L274" s="120"/>
      <c r="M274" s="120"/>
      <c r="N274" s="120"/>
    </row>
    <row r="275" spans="2:14">
      <c r="B275" s="119"/>
      <c r="C275" s="119"/>
      <c r="D275" s="119"/>
      <c r="E275" s="119"/>
      <c r="F275" s="119"/>
      <c r="G275" s="119"/>
      <c r="H275" s="120"/>
      <c r="I275" s="120"/>
      <c r="J275" s="120"/>
      <c r="K275" s="120"/>
      <c r="L275" s="120"/>
      <c r="M275" s="120"/>
      <c r="N275" s="120"/>
    </row>
    <row r="276" spans="2:14">
      <c r="B276" s="119"/>
      <c r="C276" s="119"/>
      <c r="D276" s="119"/>
      <c r="E276" s="119"/>
      <c r="F276" s="119"/>
      <c r="G276" s="119"/>
      <c r="H276" s="120"/>
      <c r="I276" s="120"/>
      <c r="J276" s="120"/>
      <c r="K276" s="120"/>
      <c r="L276" s="120"/>
      <c r="M276" s="120"/>
      <c r="N276" s="120"/>
    </row>
    <row r="277" spans="2:14">
      <c r="B277" s="119"/>
      <c r="C277" s="119"/>
      <c r="D277" s="119"/>
      <c r="E277" s="119"/>
      <c r="F277" s="119"/>
      <c r="G277" s="119"/>
      <c r="H277" s="120"/>
      <c r="I277" s="120"/>
      <c r="J277" s="120"/>
      <c r="K277" s="120"/>
      <c r="L277" s="120"/>
      <c r="M277" s="120"/>
      <c r="N277" s="120"/>
    </row>
    <row r="278" spans="2:14">
      <c r="B278" s="119"/>
      <c r="C278" s="119"/>
      <c r="D278" s="119"/>
      <c r="E278" s="119"/>
      <c r="F278" s="119"/>
      <c r="G278" s="119"/>
      <c r="H278" s="120"/>
      <c r="I278" s="120"/>
      <c r="J278" s="120"/>
      <c r="K278" s="120"/>
      <c r="L278" s="120"/>
      <c r="M278" s="120"/>
      <c r="N278" s="120"/>
    </row>
    <row r="279" spans="2:14">
      <c r="B279" s="119"/>
      <c r="C279" s="119"/>
      <c r="D279" s="119"/>
      <c r="E279" s="119"/>
      <c r="F279" s="119"/>
      <c r="G279" s="119"/>
      <c r="H279" s="120"/>
      <c r="I279" s="120"/>
      <c r="J279" s="120"/>
      <c r="K279" s="120"/>
      <c r="L279" s="120"/>
      <c r="M279" s="120"/>
      <c r="N279" s="120"/>
    </row>
    <row r="280" spans="2:14">
      <c r="B280" s="119"/>
      <c r="C280" s="119"/>
      <c r="D280" s="119"/>
      <c r="E280" s="119"/>
      <c r="F280" s="119"/>
      <c r="G280" s="119"/>
      <c r="H280" s="120"/>
      <c r="I280" s="120"/>
      <c r="J280" s="120"/>
      <c r="K280" s="120"/>
      <c r="L280" s="120"/>
      <c r="M280" s="120"/>
      <c r="N280" s="120"/>
    </row>
    <row r="281" spans="2:14">
      <c r="B281" s="119"/>
      <c r="C281" s="119"/>
      <c r="D281" s="119"/>
      <c r="E281" s="119"/>
      <c r="F281" s="119"/>
      <c r="G281" s="119"/>
      <c r="H281" s="120"/>
      <c r="I281" s="120"/>
      <c r="J281" s="120"/>
      <c r="K281" s="120"/>
      <c r="L281" s="120"/>
      <c r="M281" s="120"/>
      <c r="N281" s="120"/>
    </row>
    <row r="282" spans="2:14">
      <c r="B282" s="119"/>
      <c r="C282" s="119"/>
      <c r="D282" s="119"/>
      <c r="E282" s="119"/>
      <c r="F282" s="119"/>
      <c r="G282" s="119"/>
      <c r="H282" s="120"/>
      <c r="I282" s="120"/>
      <c r="J282" s="120"/>
      <c r="K282" s="120"/>
      <c r="L282" s="120"/>
      <c r="M282" s="120"/>
      <c r="N282" s="120"/>
    </row>
    <row r="283" spans="2:14">
      <c r="B283" s="119"/>
      <c r="C283" s="119"/>
      <c r="D283" s="119"/>
      <c r="E283" s="119"/>
      <c r="F283" s="119"/>
      <c r="G283" s="119"/>
      <c r="H283" s="120"/>
      <c r="I283" s="120"/>
      <c r="J283" s="120"/>
      <c r="K283" s="120"/>
      <c r="L283" s="120"/>
      <c r="M283" s="120"/>
      <c r="N283" s="120"/>
    </row>
    <row r="284" spans="2:14">
      <c r="B284" s="119"/>
      <c r="C284" s="119"/>
      <c r="D284" s="119"/>
      <c r="E284" s="119"/>
      <c r="F284" s="119"/>
      <c r="G284" s="119"/>
      <c r="H284" s="120"/>
      <c r="I284" s="120"/>
      <c r="J284" s="120"/>
      <c r="K284" s="120"/>
      <c r="L284" s="120"/>
      <c r="M284" s="120"/>
      <c r="N284" s="120"/>
    </row>
    <row r="285" spans="2:14">
      <c r="B285" s="119"/>
      <c r="C285" s="119"/>
      <c r="D285" s="119"/>
      <c r="E285" s="119"/>
      <c r="F285" s="119"/>
      <c r="G285" s="119"/>
      <c r="H285" s="120"/>
      <c r="I285" s="120"/>
      <c r="J285" s="120"/>
      <c r="K285" s="120"/>
      <c r="L285" s="120"/>
      <c r="M285" s="120"/>
      <c r="N285" s="120"/>
    </row>
    <row r="286" spans="2:14">
      <c r="B286" s="119"/>
      <c r="C286" s="119"/>
      <c r="D286" s="119"/>
      <c r="E286" s="119"/>
      <c r="F286" s="119"/>
      <c r="G286" s="119"/>
      <c r="H286" s="120"/>
      <c r="I286" s="120"/>
      <c r="J286" s="120"/>
      <c r="K286" s="120"/>
      <c r="L286" s="120"/>
      <c r="M286" s="120"/>
      <c r="N286" s="120"/>
    </row>
    <row r="287" spans="2:14">
      <c r="B287" s="119"/>
      <c r="C287" s="119"/>
      <c r="D287" s="119"/>
      <c r="E287" s="119"/>
      <c r="F287" s="119"/>
      <c r="G287" s="119"/>
      <c r="H287" s="120"/>
      <c r="I287" s="120"/>
      <c r="J287" s="120"/>
      <c r="K287" s="120"/>
      <c r="L287" s="120"/>
      <c r="M287" s="120"/>
      <c r="N287" s="120"/>
    </row>
    <row r="288" spans="2:14">
      <c r="B288" s="119"/>
      <c r="C288" s="119"/>
      <c r="D288" s="119"/>
      <c r="E288" s="119"/>
      <c r="F288" s="119"/>
      <c r="G288" s="119"/>
      <c r="H288" s="120"/>
      <c r="I288" s="120"/>
      <c r="J288" s="120"/>
      <c r="K288" s="120"/>
      <c r="L288" s="120"/>
      <c r="M288" s="120"/>
      <c r="N288" s="120"/>
    </row>
    <row r="289" spans="2:14">
      <c r="B289" s="119"/>
      <c r="C289" s="119"/>
      <c r="D289" s="119"/>
      <c r="E289" s="119"/>
      <c r="F289" s="119"/>
      <c r="G289" s="119"/>
      <c r="H289" s="120"/>
      <c r="I289" s="120"/>
      <c r="J289" s="120"/>
      <c r="K289" s="120"/>
      <c r="L289" s="120"/>
      <c r="M289" s="120"/>
      <c r="N289" s="120"/>
    </row>
    <row r="290" spans="2:14">
      <c r="B290" s="119"/>
      <c r="C290" s="119"/>
      <c r="D290" s="119"/>
      <c r="E290" s="119"/>
      <c r="F290" s="119"/>
      <c r="G290" s="119"/>
      <c r="H290" s="120"/>
      <c r="I290" s="120"/>
      <c r="J290" s="120"/>
      <c r="K290" s="120"/>
      <c r="L290" s="120"/>
      <c r="M290" s="120"/>
      <c r="N290" s="120"/>
    </row>
    <row r="291" spans="2:14">
      <c r="B291" s="119"/>
      <c r="C291" s="119"/>
      <c r="D291" s="119"/>
      <c r="E291" s="119"/>
      <c r="F291" s="119"/>
      <c r="G291" s="119"/>
      <c r="H291" s="120"/>
      <c r="I291" s="120"/>
      <c r="J291" s="120"/>
      <c r="K291" s="120"/>
      <c r="L291" s="120"/>
      <c r="M291" s="120"/>
      <c r="N291" s="120"/>
    </row>
    <row r="292" spans="2:14">
      <c r="B292" s="119"/>
      <c r="C292" s="119"/>
      <c r="D292" s="119"/>
      <c r="E292" s="119"/>
      <c r="F292" s="119"/>
      <c r="G292" s="119"/>
      <c r="H292" s="120"/>
      <c r="I292" s="120"/>
      <c r="J292" s="120"/>
      <c r="K292" s="120"/>
      <c r="L292" s="120"/>
      <c r="M292" s="120"/>
      <c r="N292" s="120"/>
    </row>
    <row r="293" spans="2:14">
      <c r="B293" s="119"/>
      <c r="C293" s="119"/>
      <c r="D293" s="119"/>
      <c r="E293" s="119"/>
      <c r="F293" s="119"/>
      <c r="G293" s="119"/>
      <c r="H293" s="120"/>
      <c r="I293" s="120"/>
      <c r="J293" s="120"/>
      <c r="K293" s="120"/>
      <c r="L293" s="120"/>
      <c r="M293" s="120"/>
      <c r="N293" s="120"/>
    </row>
    <row r="294" spans="2:14">
      <c r="B294" s="119"/>
      <c r="C294" s="119"/>
      <c r="D294" s="119"/>
      <c r="E294" s="119"/>
      <c r="F294" s="119"/>
      <c r="G294" s="119"/>
      <c r="H294" s="120"/>
      <c r="I294" s="120"/>
      <c r="J294" s="120"/>
      <c r="K294" s="120"/>
      <c r="L294" s="120"/>
      <c r="M294" s="120"/>
      <c r="N294" s="120"/>
    </row>
    <row r="295" spans="2:14">
      <c r="B295" s="119"/>
      <c r="C295" s="119"/>
      <c r="D295" s="119"/>
      <c r="E295" s="119"/>
      <c r="F295" s="119"/>
      <c r="G295" s="119"/>
      <c r="H295" s="120"/>
      <c r="I295" s="120"/>
      <c r="J295" s="120"/>
      <c r="K295" s="120"/>
      <c r="L295" s="120"/>
      <c r="M295" s="120"/>
      <c r="N295" s="120"/>
    </row>
    <row r="296" spans="2:14">
      <c r="B296" s="119"/>
      <c r="C296" s="119"/>
      <c r="D296" s="119"/>
      <c r="E296" s="119"/>
      <c r="F296" s="119"/>
      <c r="G296" s="119"/>
      <c r="H296" s="120"/>
      <c r="I296" s="120"/>
      <c r="J296" s="120"/>
      <c r="K296" s="120"/>
      <c r="L296" s="120"/>
      <c r="M296" s="120"/>
      <c r="N296" s="120"/>
    </row>
    <row r="297" spans="2:14">
      <c r="B297" s="119"/>
      <c r="C297" s="119"/>
      <c r="D297" s="119"/>
      <c r="E297" s="119"/>
      <c r="F297" s="119"/>
      <c r="G297" s="119"/>
      <c r="H297" s="120"/>
      <c r="I297" s="120"/>
      <c r="J297" s="120"/>
      <c r="K297" s="120"/>
      <c r="L297" s="120"/>
      <c r="M297" s="120"/>
      <c r="N297" s="120"/>
    </row>
    <row r="298" spans="2:14">
      <c r="B298" s="119"/>
      <c r="C298" s="119"/>
      <c r="D298" s="119"/>
      <c r="E298" s="119"/>
      <c r="F298" s="119"/>
      <c r="G298" s="119"/>
      <c r="H298" s="120"/>
      <c r="I298" s="120"/>
      <c r="J298" s="120"/>
      <c r="K298" s="120"/>
      <c r="L298" s="120"/>
      <c r="M298" s="120"/>
      <c r="N298" s="120"/>
    </row>
    <row r="299" spans="2:14">
      <c r="B299" s="119"/>
      <c r="C299" s="119"/>
      <c r="D299" s="119"/>
      <c r="E299" s="119"/>
      <c r="F299" s="119"/>
      <c r="G299" s="119"/>
      <c r="H299" s="120"/>
      <c r="I299" s="120"/>
      <c r="J299" s="120"/>
      <c r="K299" s="120"/>
      <c r="L299" s="120"/>
      <c r="M299" s="120"/>
      <c r="N299" s="120"/>
    </row>
    <row r="300" spans="2:14">
      <c r="B300" s="119"/>
      <c r="C300" s="119"/>
      <c r="D300" s="119"/>
      <c r="E300" s="119"/>
      <c r="F300" s="119"/>
      <c r="G300" s="119"/>
      <c r="H300" s="120"/>
      <c r="I300" s="120"/>
      <c r="J300" s="120"/>
      <c r="K300" s="120"/>
      <c r="L300" s="120"/>
      <c r="M300" s="120"/>
      <c r="N300" s="120"/>
    </row>
    <row r="301" spans="2:14">
      <c r="B301" s="119"/>
      <c r="C301" s="119"/>
      <c r="D301" s="119"/>
      <c r="E301" s="119"/>
      <c r="F301" s="119"/>
      <c r="G301" s="119"/>
      <c r="H301" s="120"/>
      <c r="I301" s="120"/>
      <c r="J301" s="120"/>
      <c r="K301" s="120"/>
      <c r="L301" s="120"/>
      <c r="M301" s="120"/>
      <c r="N301" s="120"/>
    </row>
    <row r="302" spans="2:14">
      <c r="B302" s="119"/>
      <c r="C302" s="119"/>
      <c r="D302" s="119"/>
      <c r="E302" s="119"/>
      <c r="F302" s="119"/>
      <c r="G302" s="119"/>
      <c r="H302" s="120"/>
      <c r="I302" s="120"/>
      <c r="J302" s="120"/>
      <c r="K302" s="120"/>
      <c r="L302" s="120"/>
      <c r="M302" s="120"/>
      <c r="N302" s="120"/>
    </row>
    <row r="303" spans="2:14">
      <c r="B303" s="119"/>
      <c r="C303" s="119"/>
      <c r="D303" s="119"/>
      <c r="E303" s="119"/>
      <c r="F303" s="119"/>
      <c r="G303" s="119"/>
      <c r="H303" s="120"/>
      <c r="I303" s="120"/>
      <c r="J303" s="120"/>
      <c r="K303" s="120"/>
      <c r="L303" s="120"/>
      <c r="M303" s="120"/>
      <c r="N303" s="120"/>
    </row>
    <row r="304" spans="2:14">
      <c r="B304" s="119"/>
      <c r="C304" s="119"/>
      <c r="D304" s="119"/>
      <c r="E304" s="119"/>
      <c r="F304" s="119"/>
      <c r="G304" s="119"/>
      <c r="H304" s="120"/>
      <c r="I304" s="120"/>
      <c r="J304" s="120"/>
      <c r="K304" s="120"/>
      <c r="L304" s="120"/>
      <c r="M304" s="120"/>
      <c r="N304" s="120"/>
    </row>
    <row r="305" spans="2:14">
      <c r="B305" s="119"/>
      <c r="C305" s="119"/>
      <c r="D305" s="119"/>
      <c r="E305" s="119"/>
      <c r="F305" s="119"/>
      <c r="G305" s="119"/>
      <c r="H305" s="120"/>
      <c r="I305" s="120"/>
      <c r="J305" s="120"/>
      <c r="K305" s="120"/>
      <c r="L305" s="120"/>
      <c r="M305" s="120"/>
      <c r="N305" s="120"/>
    </row>
    <row r="306" spans="2:14">
      <c r="B306" s="119"/>
      <c r="C306" s="119"/>
      <c r="D306" s="119"/>
      <c r="E306" s="119"/>
      <c r="F306" s="119"/>
      <c r="G306" s="119"/>
      <c r="H306" s="120"/>
      <c r="I306" s="120"/>
      <c r="J306" s="120"/>
      <c r="K306" s="120"/>
      <c r="L306" s="120"/>
      <c r="M306" s="120"/>
      <c r="N306" s="120"/>
    </row>
    <row r="307" spans="2:14">
      <c r="B307" s="119"/>
      <c r="C307" s="119"/>
      <c r="D307" s="119"/>
      <c r="E307" s="119"/>
      <c r="F307" s="119"/>
      <c r="G307" s="119"/>
      <c r="H307" s="120"/>
      <c r="I307" s="120"/>
      <c r="J307" s="120"/>
      <c r="K307" s="120"/>
      <c r="L307" s="120"/>
      <c r="M307" s="120"/>
      <c r="N307" s="120"/>
    </row>
    <row r="308" spans="2:14">
      <c r="B308" s="119"/>
      <c r="C308" s="119"/>
      <c r="D308" s="119"/>
      <c r="E308" s="119"/>
      <c r="F308" s="119"/>
      <c r="G308" s="119"/>
      <c r="H308" s="120"/>
      <c r="I308" s="120"/>
      <c r="J308" s="120"/>
      <c r="K308" s="120"/>
      <c r="L308" s="120"/>
      <c r="M308" s="120"/>
      <c r="N308" s="120"/>
    </row>
    <row r="309" spans="2:14">
      <c r="B309" s="119"/>
      <c r="C309" s="119"/>
      <c r="D309" s="119"/>
      <c r="E309" s="119"/>
      <c r="F309" s="119"/>
      <c r="G309" s="119"/>
      <c r="H309" s="120"/>
      <c r="I309" s="120"/>
      <c r="J309" s="120"/>
      <c r="K309" s="120"/>
      <c r="L309" s="120"/>
      <c r="M309" s="120"/>
      <c r="N309" s="120"/>
    </row>
    <row r="310" spans="2:14">
      <c r="B310" s="119"/>
      <c r="C310" s="119"/>
      <c r="D310" s="119"/>
      <c r="E310" s="119"/>
      <c r="F310" s="119"/>
      <c r="G310" s="119"/>
      <c r="H310" s="120"/>
      <c r="I310" s="120"/>
      <c r="J310" s="120"/>
      <c r="K310" s="120"/>
      <c r="L310" s="120"/>
      <c r="M310" s="120"/>
      <c r="N310" s="120"/>
    </row>
    <row r="311" spans="2:14">
      <c r="B311" s="119"/>
      <c r="C311" s="119"/>
      <c r="D311" s="119"/>
      <c r="E311" s="119"/>
      <c r="F311" s="119"/>
      <c r="G311" s="119"/>
      <c r="H311" s="120"/>
      <c r="I311" s="120"/>
      <c r="J311" s="120"/>
      <c r="K311" s="120"/>
      <c r="L311" s="120"/>
      <c r="M311" s="120"/>
      <c r="N311" s="120"/>
    </row>
    <row r="312" spans="2:14">
      <c r="B312" s="119"/>
      <c r="C312" s="119"/>
      <c r="D312" s="119"/>
      <c r="E312" s="119"/>
      <c r="F312" s="119"/>
      <c r="G312" s="119"/>
      <c r="H312" s="120"/>
      <c r="I312" s="120"/>
      <c r="J312" s="120"/>
      <c r="K312" s="120"/>
      <c r="L312" s="120"/>
      <c r="M312" s="120"/>
      <c r="N312" s="120"/>
    </row>
    <row r="313" spans="2:14">
      <c r="B313" s="119"/>
      <c r="C313" s="119"/>
      <c r="D313" s="119"/>
      <c r="E313" s="119"/>
      <c r="F313" s="119"/>
      <c r="G313" s="119"/>
      <c r="H313" s="120"/>
      <c r="I313" s="120"/>
      <c r="J313" s="120"/>
      <c r="K313" s="120"/>
      <c r="L313" s="120"/>
      <c r="M313" s="120"/>
      <c r="N313" s="120"/>
    </row>
    <row r="314" spans="2:14">
      <c r="B314" s="119"/>
      <c r="C314" s="119"/>
      <c r="D314" s="119"/>
      <c r="E314" s="119"/>
      <c r="F314" s="119"/>
      <c r="G314" s="119"/>
      <c r="H314" s="120"/>
      <c r="I314" s="120"/>
      <c r="J314" s="120"/>
      <c r="K314" s="120"/>
      <c r="L314" s="120"/>
      <c r="M314" s="120"/>
      <c r="N314" s="120"/>
    </row>
    <row r="315" spans="2:14">
      <c r="B315" s="119"/>
      <c r="C315" s="119"/>
      <c r="D315" s="119"/>
      <c r="E315" s="119"/>
      <c r="F315" s="119"/>
      <c r="G315" s="119"/>
      <c r="H315" s="120"/>
      <c r="I315" s="120"/>
      <c r="J315" s="120"/>
      <c r="K315" s="120"/>
      <c r="L315" s="120"/>
      <c r="M315" s="120"/>
      <c r="N315" s="120"/>
    </row>
    <row r="316" spans="2:14">
      <c r="B316" s="119"/>
      <c r="C316" s="119"/>
      <c r="D316" s="119"/>
      <c r="E316" s="119"/>
      <c r="F316" s="119"/>
      <c r="G316" s="119"/>
      <c r="H316" s="120"/>
      <c r="I316" s="120"/>
      <c r="J316" s="120"/>
      <c r="K316" s="120"/>
      <c r="L316" s="120"/>
      <c r="M316" s="120"/>
      <c r="N316" s="120"/>
    </row>
    <row r="317" spans="2:14">
      <c r="B317" s="119"/>
      <c r="C317" s="119"/>
      <c r="D317" s="119"/>
      <c r="E317" s="119"/>
      <c r="F317" s="119"/>
      <c r="G317" s="119"/>
      <c r="H317" s="120"/>
      <c r="I317" s="120"/>
      <c r="J317" s="120"/>
      <c r="K317" s="120"/>
      <c r="L317" s="120"/>
      <c r="M317" s="120"/>
      <c r="N317" s="120"/>
    </row>
    <row r="318" spans="2:14">
      <c r="B318" s="119"/>
      <c r="C318" s="119"/>
      <c r="D318" s="119"/>
      <c r="E318" s="119"/>
      <c r="F318" s="119"/>
      <c r="G318" s="119"/>
      <c r="H318" s="120"/>
      <c r="I318" s="120"/>
      <c r="J318" s="120"/>
      <c r="K318" s="120"/>
      <c r="L318" s="120"/>
      <c r="M318" s="120"/>
      <c r="N318" s="120"/>
    </row>
    <row r="319" spans="2:14">
      <c r="B319" s="119"/>
      <c r="C319" s="119"/>
      <c r="D319" s="119"/>
      <c r="E319" s="119"/>
      <c r="F319" s="119"/>
      <c r="G319" s="119"/>
      <c r="H319" s="120"/>
      <c r="I319" s="120"/>
      <c r="J319" s="120"/>
      <c r="K319" s="120"/>
      <c r="L319" s="120"/>
      <c r="M319" s="120"/>
      <c r="N319" s="120"/>
    </row>
    <row r="320" spans="2:14">
      <c r="B320" s="119"/>
      <c r="C320" s="119"/>
      <c r="D320" s="119"/>
      <c r="E320" s="119"/>
      <c r="F320" s="119"/>
      <c r="G320" s="119"/>
      <c r="H320" s="120"/>
      <c r="I320" s="120"/>
      <c r="J320" s="120"/>
      <c r="K320" s="120"/>
      <c r="L320" s="120"/>
      <c r="M320" s="120"/>
      <c r="N320" s="120"/>
    </row>
    <row r="321" spans="2:14">
      <c r="B321" s="119"/>
      <c r="C321" s="119"/>
      <c r="D321" s="119"/>
      <c r="E321" s="119"/>
      <c r="F321" s="119"/>
      <c r="G321" s="119"/>
      <c r="H321" s="120"/>
      <c r="I321" s="120"/>
      <c r="J321" s="120"/>
      <c r="K321" s="120"/>
      <c r="L321" s="120"/>
      <c r="M321" s="120"/>
      <c r="N321" s="120"/>
    </row>
    <row r="322" spans="2:14">
      <c r="B322" s="119"/>
      <c r="C322" s="119"/>
      <c r="D322" s="119"/>
      <c r="E322" s="119"/>
      <c r="F322" s="119"/>
      <c r="G322" s="119"/>
      <c r="H322" s="120"/>
      <c r="I322" s="120"/>
      <c r="J322" s="120"/>
      <c r="K322" s="120"/>
      <c r="L322" s="120"/>
      <c r="M322" s="120"/>
      <c r="N322" s="120"/>
    </row>
    <row r="323" spans="2:14">
      <c r="B323" s="119"/>
      <c r="C323" s="119"/>
      <c r="D323" s="119"/>
      <c r="E323" s="119"/>
      <c r="F323" s="119"/>
      <c r="G323" s="119"/>
      <c r="H323" s="120"/>
      <c r="I323" s="120"/>
      <c r="J323" s="120"/>
      <c r="K323" s="120"/>
      <c r="L323" s="120"/>
      <c r="M323" s="120"/>
      <c r="N323" s="120"/>
    </row>
    <row r="324" spans="2:14">
      <c r="B324" s="119"/>
      <c r="C324" s="119"/>
      <c r="D324" s="119"/>
      <c r="E324" s="119"/>
      <c r="F324" s="119"/>
      <c r="G324" s="119"/>
      <c r="H324" s="120"/>
      <c r="I324" s="120"/>
      <c r="J324" s="120"/>
      <c r="K324" s="120"/>
      <c r="L324" s="120"/>
      <c r="M324" s="120"/>
      <c r="N324" s="120"/>
    </row>
    <row r="325" spans="2:14">
      <c r="B325" s="119"/>
      <c r="C325" s="119"/>
      <c r="D325" s="119"/>
      <c r="E325" s="119"/>
      <c r="F325" s="119"/>
      <c r="G325" s="119"/>
      <c r="H325" s="120"/>
      <c r="I325" s="120"/>
      <c r="J325" s="120"/>
      <c r="K325" s="120"/>
      <c r="L325" s="120"/>
      <c r="M325" s="120"/>
      <c r="N325" s="120"/>
    </row>
    <row r="326" spans="2:14">
      <c r="B326" s="119"/>
      <c r="C326" s="119"/>
      <c r="D326" s="119"/>
      <c r="E326" s="119"/>
      <c r="F326" s="119"/>
      <c r="G326" s="119"/>
      <c r="H326" s="120"/>
      <c r="I326" s="120"/>
      <c r="J326" s="120"/>
      <c r="K326" s="120"/>
      <c r="L326" s="120"/>
      <c r="M326" s="120"/>
      <c r="N326" s="120"/>
    </row>
    <row r="327" spans="2:14">
      <c r="B327" s="119"/>
      <c r="C327" s="119"/>
      <c r="D327" s="119"/>
      <c r="E327" s="119"/>
      <c r="F327" s="119"/>
      <c r="G327" s="119"/>
      <c r="H327" s="120"/>
      <c r="I327" s="120"/>
      <c r="J327" s="120"/>
      <c r="K327" s="120"/>
      <c r="L327" s="120"/>
      <c r="M327" s="120"/>
      <c r="N327" s="120"/>
    </row>
    <row r="328" spans="2:14">
      <c r="B328" s="119"/>
      <c r="C328" s="119"/>
      <c r="D328" s="119"/>
      <c r="E328" s="119"/>
      <c r="F328" s="119"/>
      <c r="G328" s="119"/>
      <c r="H328" s="120"/>
      <c r="I328" s="120"/>
      <c r="J328" s="120"/>
      <c r="K328" s="120"/>
      <c r="L328" s="120"/>
      <c r="M328" s="120"/>
      <c r="N328" s="120"/>
    </row>
    <row r="329" spans="2:14">
      <c r="B329" s="119"/>
      <c r="C329" s="119"/>
      <c r="D329" s="119"/>
      <c r="E329" s="119"/>
      <c r="F329" s="119"/>
      <c r="G329" s="119"/>
      <c r="H329" s="120"/>
      <c r="I329" s="120"/>
      <c r="J329" s="120"/>
      <c r="K329" s="120"/>
      <c r="L329" s="120"/>
      <c r="M329" s="120"/>
      <c r="N329" s="120"/>
    </row>
    <row r="330" spans="2:14">
      <c r="B330" s="119"/>
      <c r="C330" s="119"/>
      <c r="D330" s="119"/>
      <c r="E330" s="119"/>
      <c r="F330" s="119"/>
      <c r="G330" s="119"/>
      <c r="H330" s="120"/>
      <c r="I330" s="120"/>
      <c r="J330" s="120"/>
      <c r="K330" s="120"/>
      <c r="L330" s="120"/>
      <c r="M330" s="120"/>
      <c r="N330" s="120"/>
    </row>
    <row r="331" spans="2:14">
      <c r="B331" s="119"/>
      <c r="C331" s="119"/>
      <c r="D331" s="119"/>
      <c r="E331" s="119"/>
      <c r="F331" s="119"/>
      <c r="G331" s="119"/>
      <c r="H331" s="120"/>
      <c r="I331" s="120"/>
      <c r="J331" s="120"/>
      <c r="K331" s="120"/>
      <c r="L331" s="120"/>
      <c r="M331" s="120"/>
      <c r="N331" s="120"/>
    </row>
    <row r="332" spans="2:14">
      <c r="B332" s="119"/>
      <c r="C332" s="119"/>
      <c r="D332" s="119"/>
      <c r="E332" s="119"/>
      <c r="F332" s="119"/>
      <c r="G332" s="119"/>
      <c r="H332" s="120"/>
      <c r="I332" s="120"/>
      <c r="J332" s="120"/>
      <c r="K332" s="120"/>
      <c r="L332" s="120"/>
      <c r="M332" s="120"/>
      <c r="N332" s="120"/>
    </row>
    <row r="333" spans="2:14">
      <c r="B333" s="119"/>
      <c r="C333" s="119"/>
      <c r="D333" s="119"/>
      <c r="E333" s="119"/>
      <c r="F333" s="119"/>
      <c r="G333" s="119"/>
      <c r="H333" s="120"/>
      <c r="I333" s="120"/>
      <c r="J333" s="120"/>
      <c r="K333" s="120"/>
      <c r="L333" s="120"/>
      <c r="M333" s="120"/>
      <c r="N333" s="120"/>
    </row>
    <row r="334" spans="2:14">
      <c r="B334" s="119"/>
      <c r="C334" s="119"/>
      <c r="D334" s="119"/>
      <c r="E334" s="119"/>
      <c r="F334" s="119"/>
      <c r="G334" s="119"/>
      <c r="H334" s="120"/>
      <c r="I334" s="120"/>
      <c r="J334" s="120"/>
      <c r="K334" s="120"/>
      <c r="L334" s="120"/>
      <c r="M334" s="120"/>
      <c r="N334" s="120"/>
    </row>
    <row r="335" spans="2:14">
      <c r="B335" s="119"/>
      <c r="C335" s="119"/>
      <c r="D335" s="119"/>
      <c r="E335" s="119"/>
      <c r="F335" s="119"/>
      <c r="G335" s="119"/>
      <c r="H335" s="120"/>
      <c r="I335" s="120"/>
      <c r="J335" s="120"/>
      <c r="K335" s="120"/>
      <c r="L335" s="120"/>
      <c r="M335" s="120"/>
      <c r="N335" s="120"/>
    </row>
    <row r="336" spans="2:14">
      <c r="B336" s="119"/>
      <c r="C336" s="119"/>
      <c r="D336" s="119"/>
      <c r="E336" s="119"/>
      <c r="F336" s="119"/>
      <c r="G336" s="119"/>
      <c r="H336" s="120"/>
      <c r="I336" s="120"/>
      <c r="J336" s="120"/>
      <c r="K336" s="120"/>
      <c r="L336" s="120"/>
      <c r="M336" s="120"/>
      <c r="N336" s="120"/>
    </row>
    <row r="337" spans="2:14">
      <c r="B337" s="119"/>
      <c r="C337" s="119"/>
      <c r="D337" s="119"/>
      <c r="E337" s="119"/>
      <c r="F337" s="119"/>
      <c r="G337" s="119"/>
      <c r="H337" s="120"/>
      <c r="I337" s="120"/>
      <c r="J337" s="120"/>
      <c r="K337" s="120"/>
      <c r="L337" s="120"/>
      <c r="M337" s="120"/>
      <c r="N337" s="120"/>
    </row>
    <row r="338" spans="2:14">
      <c r="B338" s="119"/>
      <c r="C338" s="119"/>
      <c r="D338" s="119"/>
      <c r="E338" s="119"/>
      <c r="F338" s="119"/>
      <c r="G338" s="119"/>
      <c r="H338" s="120"/>
      <c r="I338" s="120"/>
      <c r="J338" s="120"/>
      <c r="K338" s="120"/>
      <c r="L338" s="120"/>
      <c r="M338" s="120"/>
      <c r="N338" s="120"/>
    </row>
    <row r="339" spans="2:14">
      <c r="B339" s="119"/>
      <c r="C339" s="119"/>
      <c r="D339" s="119"/>
      <c r="E339" s="119"/>
      <c r="F339" s="119"/>
      <c r="G339" s="119"/>
      <c r="H339" s="120"/>
      <c r="I339" s="120"/>
      <c r="J339" s="120"/>
      <c r="K339" s="120"/>
      <c r="L339" s="120"/>
      <c r="M339" s="120"/>
      <c r="N339" s="120"/>
    </row>
    <row r="340" spans="2:14">
      <c r="B340" s="119"/>
      <c r="C340" s="119"/>
      <c r="D340" s="119"/>
      <c r="E340" s="119"/>
      <c r="F340" s="119"/>
      <c r="G340" s="119"/>
      <c r="H340" s="120"/>
      <c r="I340" s="120"/>
      <c r="J340" s="120"/>
      <c r="K340" s="120"/>
      <c r="L340" s="120"/>
      <c r="M340" s="120"/>
      <c r="N340" s="120"/>
    </row>
    <row r="341" spans="2:14">
      <c r="B341" s="119"/>
      <c r="C341" s="119"/>
      <c r="D341" s="119"/>
      <c r="E341" s="119"/>
      <c r="F341" s="119"/>
      <c r="G341" s="119"/>
      <c r="H341" s="120"/>
      <c r="I341" s="120"/>
      <c r="J341" s="120"/>
      <c r="K341" s="120"/>
      <c r="L341" s="120"/>
      <c r="M341" s="120"/>
      <c r="N341" s="120"/>
    </row>
    <row r="342" spans="2:14">
      <c r="B342" s="119"/>
      <c r="C342" s="119"/>
      <c r="D342" s="119"/>
      <c r="E342" s="119"/>
      <c r="F342" s="119"/>
      <c r="G342" s="119"/>
      <c r="H342" s="120"/>
      <c r="I342" s="120"/>
      <c r="J342" s="120"/>
      <c r="K342" s="120"/>
      <c r="L342" s="120"/>
      <c r="M342" s="120"/>
      <c r="N342" s="120"/>
    </row>
    <row r="343" spans="2:14">
      <c r="B343" s="119"/>
      <c r="C343" s="119"/>
      <c r="D343" s="119"/>
      <c r="E343" s="119"/>
      <c r="F343" s="119"/>
      <c r="G343" s="119"/>
      <c r="H343" s="120"/>
      <c r="I343" s="120"/>
      <c r="J343" s="120"/>
      <c r="K343" s="120"/>
      <c r="L343" s="120"/>
      <c r="M343" s="120"/>
      <c r="N343" s="120"/>
    </row>
    <row r="344" spans="2:14">
      <c r="B344" s="119"/>
      <c r="C344" s="119"/>
      <c r="D344" s="119"/>
      <c r="E344" s="119"/>
      <c r="F344" s="119"/>
      <c r="G344" s="119"/>
      <c r="H344" s="120"/>
      <c r="I344" s="120"/>
      <c r="J344" s="120"/>
      <c r="K344" s="120"/>
      <c r="L344" s="120"/>
      <c r="M344" s="120"/>
      <c r="N344" s="120"/>
    </row>
    <row r="345" spans="2:14">
      <c r="B345" s="119"/>
      <c r="C345" s="119"/>
      <c r="D345" s="119"/>
      <c r="E345" s="119"/>
      <c r="F345" s="119"/>
      <c r="G345" s="119"/>
      <c r="H345" s="120"/>
      <c r="I345" s="120"/>
      <c r="J345" s="120"/>
      <c r="K345" s="120"/>
      <c r="L345" s="120"/>
      <c r="M345" s="120"/>
      <c r="N345" s="120"/>
    </row>
    <row r="346" spans="2:14">
      <c r="B346" s="119"/>
      <c r="C346" s="119"/>
      <c r="D346" s="119"/>
      <c r="E346" s="119"/>
      <c r="F346" s="119"/>
      <c r="G346" s="119"/>
      <c r="H346" s="120"/>
      <c r="I346" s="120"/>
      <c r="J346" s="120"/>
      <c r="K346" s="120"/>
      <c r="L346" s="120"/>
      <c r="M346" s="120"/>
      <c r="N346" s="120"/>
    </row>
    <row r="347" spans="2:14">
      <c r="B347" s="119"/>
      <c r="C347" s="119"/>
      <c r="D347" s="119"/>
      <c r="E347" s="119"/>
      <c r="F347" s="119"/>
      <c r="G347" s="119"/>
      <c r="H347" s="120"/>
      <c r="I347" s="120"/>
      <c r="J347" s="120"/>
      <c r="K347" s="120"/>
      <c r="L347" s="120"/>
      <c r="M347" s="120"/>
      <c r="N347" s="120"/>
    </row>
    <row r="348" spans="2:14">
      <c r="B348" s="119"/>
      <c r="C348" s="119"/>
      <c r="D348" s="119"/>
      <c r="E348" s="119"/>
      <c r="F348" s="119"/>
      <c r="G348" s="119"/>
      <c r="H348" s="120"/>
      <c r="I348" s="120"/>
      <c r="J348" s="120"/>
      <c r="K348" s="120"/>
      <c r="L348" s="120"/>
      <c r="M348" s="120"/>
      <c r="N348" s="120"/>
    </row>
    <row r="349" spans="2:14">
      <c r="B349" s="119"/>
      <c r="C349" s="119"/>
      <c r="D349" s="119"/>
      <c r="E349" s="119"/>
      <c r="F349" s="119"/>
      <c r="G349" s="119"/>
      <c r="H349" s="120"/>
      <c r="I349" s="120"/>
      <c r="J349" s="120"/>
      <c r="K349" s="120"/>
      <c r="L349" s="120"/>
      <c r="M349" s="120"/>
      <c r="N349" s="120"/>
    </row>
    <row r="350" spans="2:14">
      <c r="B350" s="119"/>
      <c r="C350" s="119"/>
      <c r="D350" s="119"/>
      <c r="E350" s="119"/>
      <c r="F350" s="119"/>
      <c r="G350" s="119"/>
      <c r="H350" s="120"/>
      <c r="I350" s="120"/>
      <c r="J350" s="120"/>
      <c r="K350" s="120"/>
      <c r="L350" s="120"/>
      <c r="M350" s="120"/>
      <c r="N350" s="120"/>
    </row>
    <row r="351" spans="2:14">
      <c r="B351" s="119"/>
      <c r="C351" s="119"/>
      <c r="D351" s="119"/>
      <c r="E351" s="119"/>
      <c r="F351" s="119"/>
      <c r="G351" s="119"/>
      <c r="H351" s="120"/>
      <c r="I351" s="120"/>
      <c r="J351" s="120"/>
      <c r="K351" s="120"/>
      <c r="L351" s="120"/>
      <c r="M351" s="120"/>
      <c r="N351" s="120"/>
    </row>
    <row r="352" spans="2:14">
      <c r="B352" s="119"/>
      <c r="C352" s="119"/>
      <c r="D352" s="119"/>
      <c r="E352" s="119"/>
      <c r="F352" s="119"/>
      <c r="G352" s="119"/>
      <c r="H352" s="120"/>
      <c r="I352" s="120"/>
      <c r="J352" s="120"/>
      <c r="K352" s="120"/>
      <c r="L352" s="120"/>
      <c r="M352" s="120"/>
      <c r="N352" s="120"/>
    </row>
    <row r="353" spans="2:14">
      <c r="B353" s="119"/>
      <c r="C353" s="119"/>
      <c r="D353" s="119"/>
      <c r="E353" s="119"/>
      <c r="F353" s="119"/>
      <c r="G353" s="119"/>
      <c r="H353" s="120"/>
      <c r="I353" s="120"/>
      <c r="J353" s="120"/>
      <c r="K353" s="120"/>
      <c r="L353" s="120"/>
      <c r="M353" s="120"/>
      <c r="N353" s="120"/>
    </row>
    <row r="354" spans="2:14">
      <c r="B354" s="119"/>
      <c r="C354" s="119"/>
      <c r="D354" s="119"/>
      <c r="E354" s="119"/>
      <c r="F354" s="119"/>
      <c r="G354" s="119"/>
      <c r="H354" s="120"/>
      <c r="I354" s="120"/>
      <c r="J354" s="120"/>
      <c r="K354" s="120"/>
      <c r="L354" s="120"/>
      <c r="M354" s="120"/>
      <c r="N354" s="120"/>
    </row>
    <row r="355" spans="2:14">
      <c r="B355" s="119"/>
      <c r="C355" s="119"/>
      <c r="D355" s="119"/>
      <c r="E355" s="119"/>
      <c r="F355" s="119"/>
      <c r="G355" s="119"/>
      <c r="H355" s="120"/>
      <c r="I355" s="120"/>
      <c r="J355" s="120"/>
      <c r="K355" s="120"/>
      <c r="L355" s="120"/>
      <c r="M355" s="120"/>
      <c r="N355" s="120"/>
    </row>
    <row r="356" spans="2:14">
      <c r="B356" s="119"/>
      <c r="C356" s="119"/>
      <c r="D356" s="119"/>
      <c r="E356" s="119"/>
      <c r="F356" s="119"/>
      <c r="G356" s="119"/>
      <c r="H356" s="120"/>
      <c r="I356" s="120"/>
      <c r="J356" s="120"/>
      <c r="K356" s="120"/>
      <c r="L356" s="120"/>
      <c r="M356" s="120"/>
      <c r="N356" s="120"/>
    </row>
    <row r="357" spans="2:14">
      <c r="B357" s="119"/>
      <c r="C357" s="119"/>
      <c r="D357" s="119"/>
      <c r="E357" s="119"/>
      <c r="F357" s="119"/>
      <c r="G357" s="119"/>
      <c r="H357" s="120"/>
      <c r="I357" s="120"/>
      <c r="J357" s="120"/>
      <c r="K357" s="120"/>
      <c r="L357" s="120"/>
      <c r="M357" s="120"/>
      <c r="N357" s="120"/>
    </row>
    <row r="358" spans="2:14">
      <c r="B358" s="119"/>
      <c r="C358" s="119"/>
      <c r="D358" s="119"/>
      <c r="E358" s="119"/>
      <c r="F358" s="119"/>
      <c r="G358" s="119"/>
      <c r="H358" s="120"/>
      <c r="I358" s="120"/>
      <c r="J358" s="120"/>
      <c r="K358" s="120"/>
      <c r="L358" s="120"/>
      <c r="M358" s="120"/>
      <c r="N358" s="120"/>
    </row>
    <row r="359" spans="2:14">
      <c r="B359" s="119"/>
      <c r="C359" s="119"/>
      <c r="D359" s="119"/>
      <c r="E359" s="119"/>
      <c r="F359" s="119"/>
      <c r="G359" s="119"/>
      <c r="H359" s="120"/>
      <c r="I359" s="120"/>
      <c r="J359" s="120"/>
      <c r="K359" s="120"/>
      <c r="L359" s="120"/>
      <c r="M359" s="120"/>
      <c r="N359" s="120"/>
    </row>
    <row r="360" spans="2:14">
      <c r="B360" s="119"/>
      <c r="C360" s="119"/>
      <c r="D360" s="119"/>
      <c r="E360" s="119"/>
      <c r="F360" s="119"/>
      <c r="G360" s="119"/>
      <c r="H360" s="120"/>
      <c r="I360" s="120"/>
      <c r="J360" s="120"/>
      <c r="K360" s="120"/>
      <c r="L360" s="120"/>
      <c r="M360" s="120"/>
      <c r="N360" s="120"/>
    </row>
    <row r="361" spans="2:14">
      <c r="B361" s="119"/>
      <c r="C361" s="119"/>
      <c r="D361" s="119"/>
      <c r="E361" s="119"/>
      <c r="F361" s="119"/>
      <c r="G361" s="119"/>
      <c r="H361" s="120"/>
      <c r="I361" s="120"/>
      <c r="J361" s="120"/>
      <c r="K361" s="120"/>
      <c r="L361" s="120"/>
      <c r="M361" s="120"/>
      <c r="N361" s="120"/>
    </row>
    <row r="362" spans="2:14">
      <c r="B362" s="119"/>
      <c r="C362" s="119"/>
      <c r="D362" s="119"/>
      <c r="E362" s="119"/>
      <c r="F362" s="119"/>
      <c r="G362" s="119"/>
      <c r="H362" s="120"/>
      <c r="I362" s="120"/>
      <c r="J362" s="120"/>
      <c r="K362" s="120"/>
      <c r="L362" s="120"/>
      <c r="M362" s="120"/>
      <c r="N362" s="120"/>
    </row>
    <row r="363" spans="2:14">
      <c r="B363" s="119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</row>
    <row r="364" spans="2:14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</row>
    <row r="365" spans="2:14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</row>
    <row r="366" spans="2:14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</row>
    <row r="367" spans="2:14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</row>
    <row r="368" spans="2:14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</row>
    <row r="369" spans="2:14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</row>
    <row r="370" spans="2:14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</row>
    <row r="371" spans="2:14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</row>
    <row r="372" spans="2:14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</row>
    <row r="373" spans="2:14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</row>
    <row r="374" spans="2:14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</row>
    <row r="375" spans="2:14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</row>
    <row r="376" spans="2:14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</row>
    <row r="377" spans="2:14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</row>
    <row r="378" spans="2:14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</row>
    <row r="379" spans="2:14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</row>
    <row r="380" spans="2:14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</row>
    <row r="381" spans="2:14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</row>
    <row r="382" spans="2:14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</row>
    <row r="383" spans="2:14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</row>
    <row r="384" spans="2:14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</row>
    <row r="385" spans="2:14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</row>
    <row r="386" spans="2:14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</row>
    <row r="387" spans="2:14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</row>
    <row r="388" spans="2:14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</row>
    <row r="389" spans="2:14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</row>
    <row r="390" spans="2:14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</row>
    <row r="391" spans="2:14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</row>
    <row r="392" spans="2:14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</row>
    <row r="393" spans="2:14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</row>
    <row r="394" spans="2:14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</row>
    <row r="395" spans="2:14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</row>
    <row r="396" spans="2:14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</row>
    <row r="397" spans="2:14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</row>
    <row r="398" spans="2:14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</row>
    <row r="399" spans="2:14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</row>
    <row r="400" spans="2:14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</row>
    <row r="401" spans="2:14">
      <c r="B401" s="119"/>
      <c r="C401" s="119"/>
      <c r="D401" s="119"/>
      <c r="E401" s="119"/>
      <c r="F401" s="119"/>
      <c r="G401" s="119"/>
      <c r="H401" s="120"/>
      <c r="I401" s="120"/>
      <c r="J401" s="120"/>
      <c r="K401" s="120"/>
      <c r="L401" s="120"/>
      <c r="M401" s="120"/>
      <c r="N401" s="120"/>
    </row>
    <row r="402" spans="2:14">
      <c r="B402" s="119"/>
      <c r="C402" s="119"/>
      <c r="D402" s="119"/>
      <c r="E402" s="119"/>
      <c r="F402" s="119"/>
      <c r="G402" s="119"/>
      <c r="H402" s="120"/>
      <c r="I402" s="120"/>
      <c r="J402" s="120"/>
      <c r="K402" s="120"/>
      <c r="L402" s="120"/>
      <c r="M402" s="120"/>
      <c r="N402" s="120"/>
    </row>
    <row r="403" spans="2:14">
      <c r="B403" s="119"/>
      <c r="C403" s="119"/>
      <c r="D403" s="119"/>
      <c r="E403" s="119"/>
      <c r="F403" s="119"/>
      <c r="G403" s="119"/>
      <c r="H403" s="120"/>
      <c r="I403" s="120"/>
      <c r="J403" s="120"/>
      <c r="K403" s="120"/>
      <c r="L403" s="120"/>
      <c r="M403" s="120"/>
      <c r="N403" s="120"/>
    </row>
    <row r="404" spans="2:14">
      <c r="B404" s="119"/>
      <c r="C404" s="119"/>
      <c r="D404" s="119"/>
      <c r="E404" s="119"/>
      <c r="F404" s="119"/>
      <c r="G404" s="119"/>
      <c r="H404" s="120"/>
      <c r="I404" s="120"/>
      <c r="J404" s="120"/>
      <c r="K404" s="120"/>
      <c r="L404" s="120"/>
      <c r="M404" s="120"/>
      <c r="N404" s="120"/>
    </row>
    <row r="405" spans="2:14">
      <c r="B405" s="119"/>
      <c r="C405" s="119"/>
      <c r="D405" s="119"/>
      <c r="E405" s="119"/>
      <c r="F405" s="119"/>
      <c r="G405" s="119"/>
      <c r="H405" s="120"/>
      <c r="I405" s="120"/>
      <c r="J405" s="120"/>
      <c r="K405" s="120"/>
      <c r="L405" s="120"/>
      <c r="M405" s="120"/>
      <c r="N405" s="120"/>
    </row>
    <row r="406" spans="2:14">
      <c r="B406" s="119"/>
      <c r="C406" s="119"/>
      <c r="D406" s="119"/>
      <c r="E406" s="119"/>
      <c r="F406" s="119"/>
      <c r="G406" s="119"/>
      <c r="H406" s="120"/>
      <c r="I406" s="120"/>
      <c r="J406" s="120"/>
      <c r="K406" s="120"/>
      <c r="L406" s="120"/>
      <c r="M406" s="120"/>
      <c r="N406" s="120"/>
    </row>
    <row r="407" spans="2:14">
      <c r="B407" s="119"/>
      <c r="C407" s="119"/>
      <c r="D407" s="119"/>
      <c r="E407" s="119"/>
      <c r="F407" s="119"/>
      <c r="G407" s="119"/>
      <c r="H407" s="120"/>
      <c r="I407" s="120"/>
      <c r="J407" s="120"/>
      <c r="K407" s="120"/>
      <c r="L407" s="120"/>
      <c r="M407" s="120"/>
      <c r="N407" s="120"/>
    </row>
    <row r="408" spans="2:14">
      <c r="B408" s="119"/>
      <c r="C408" s="119"/>
      <c r="D408" s="119"/>
      <c r="E408" s="119"/>
      <c r="F408" s="119"/>
      <c r="G408" s="119"/>
      <c r="H408" s="120"/>
      <c r="I408" s="120"/>
      <c r="J408" s="120"/>
      <c r="K408" s="120"/>
      <c r="L408" s="120"/>
      <c r="M408" s="120"/>
      <c r="N408" s="120"/>
    </row>
    <row r="409" spans="2:14">
      <c r="B409" s="119"/>
      <c r="C409" s="119"/>
      <c r="D409" s="119"/>
      <c r="E409" s="119"/>
      <c r="F409" s="119"/>
      <c r="G409" s="119"/>
      <c r="H409" s="120"/>
      <c r="I409" s="120"/>
      <c r="J409" s="120"/>
      <c r="K409" s="120"/>
      <c r="L409" s="120"/>
      <c r="M409" s="120"/>
      <c r="N409" s="120"/>
    </row>
    <row r="410" spans="2:14">
      <c r="B410" s="119"/>
      <c r="C410" s="119"/>
      <c r="D410" s="119"/>
      <c r="E410" s="119"/>
      <c r="F410" s="119"/>
      <c r="G410" s="119"/>
      <c r="H410" s="120"/>
      <c r="I410" s="120"/>
      <c r="J410" s="120"/>
      <c r="K410" s="120"/>
      <c r="L410" s="120"/>
      <c r="M410" s="120"/>
      <c r="N410" s="120"/>
    </row>
    <row r="411" spans="2:14">
      <c r="B411" s="119"/>
      <c r="C411" s="119"/>
      <c r="D411" s="119"/>
      <c r="E411" s="119"/>
      <c r="F411" s="119"/>
      <c r="G411" s="119"/>
      <c r="H411" s="120"/>
      <c r="I411" s="120"/>
      <c r="J411" s="120"/>
      <c r="K411" s="120"/>
      <c r="L411" s="120"/>
      <c r="M411" s="120"/>
      <c r="N411" s="120"/>
    </row>
    <row r="412" spans="2:14">
      <c r="B412" s="119"/>
      <c r="C412" s="119"/>
      <c r="D412" s="119"/>
      <c r="E412" s="119"/>
      <c r="F412" s="119"/>
      <c r="G412" s="119"/>
      <c r="H412" s="120"/>
      <c r="I412" s="120"/>
      <c r="J412" s="120"/>
      <c r="K412" s="120"/>
      <c r="L412" s="120"/>
      <c r="M412" s="120"/>
      <c r="N412" s="120"/>
    </row>
    <row r="413" spans="2:14">
      <c r="B413" s="119"/>
      <c r="C413" s="119"/>
      <c r="D413" s="119"/>
      <c r="E413" s="119"/>
      <c r="F413" s="119"/>
      <c r="G413" s="119"/>
      <c r="H413" s="120"/>
      <c r="I413" s="120"/>
      <c r="J413" s="120"/>
      <c r="K413" s="120"/>
      <c r="L413" s="120"/>
      <c r="M413" s="120"/>
      <c r="N413" s="120"/>
    </row>
    <row r="414" spans="2:14">
      <c r="B414" s="119"/>
      <c r="C414" s="119"/>
      <c r="D414" s="119"/>
      <c r="E414" s="119"/>
      <c r="F414" s="119"/>
      <c r="G414" s="119"/>
      <c r="H414" s="120"/>
      <c r="I414" s="120"/>
      <c r="J414" s="120"/>
      <c r="K414" s="120"/>
      <c r="L414" s="120"/>
      <c r="M414" s="120"/>
      <c r="N414" s="120"/>
    </row>
    <row r="415" spans="2:14">
      <c r="B415" s="119"/>
      <c r="C415" s="119"/>
      <c r="D415" s="119"/>
      <c r="E415" s="119"/>
      <c r="F415" s="119"/>
      <c r="G415" s="119"/>
      <c r="H415" s="120"/>
      <c r="I415" s="120"/>
      <c r="J415" s="120"/>
      <c r="K415" s="120"/>
      <c r="L415" s="120"/>
      <c r="M415" s="120"/>
      <c r="N415" s="120"/>
    </row>
    <row r="416" spans="2:14">
      <c r="B416" s="119"/>
      <c r="C416" s="119"/>
      <c r="D416" s="119"/>
      <c r="E416" s="119"/>
      <c r="F416" s="119"/>
      <c r="G416" s="119"/>
      <c r="H416" s="120"/>
      <c r="I416" s="120"/>
      <c r="J416" s="120"/>
      <c r="K416" s="120"/>
      <c r="L416" s="120"/>
      <c r="M416" s="120"/>
      <c r="N416" s="120"/>
    </row>
    <row r="417" spans="2:14">
      <c r="B417" s="119"/>
      <c r="C417" s="119"/>
      <c r="D417" s="119"/>
      <c r="E417" s="119"/>
      <c r="F417" s="119"/>
      <c r="G417" s="119"/>
      <c r="H417" s="120"/>
      <c r="I417" s="120"/>
      <c r="J417" s="120"/>
      <c r="K417" s="120"/>
      <c r="L417" s="120"/>
      <c r="M417" s="120"/>
      <c r="N417" s="120"/>
    </row>
    <row r="418" spans="2:14">
      <c r="B418" s="119"/>
      <c r="C418" s="119"/>
      <c r="D418" s="119"/>
      <c r="E418" s="119"/>
      <c r="F418" s="119"/>
      <c r="G418" s="119"/>
      <c r="H418" s="120"/>
      <c r="I418" s="120"/>
      <c r="J418" s="120"/>
      <c r="K418" s="120"/>
      <c r="L418" s="120"/>
      <c r="M418" s="120"/>
      <c r="N418" s="120"/>
    </row>
    <row r="419" spans="2:14">
      <c r="B419" s="119"/>
      <c r="C419" s="119"/>
      <c r="D419" s="119"/>
      <c r="E419" s="119"/>
      <c r="F419" s="119"/>
      <c r="G419" s="119"/>
      <c r="H419" s="120"/>
      <c r="I419" s="120"/>
      <c r="J419" s="120"/>
      <c r="K419" s="120"/>
      <c r="L419" s="120"/>
      <c r="M419" s="120"/>
      <c r="N419" s="120"/>
    </row>
    <row r="420" spans="2:14">
      <c r="B420" s="119"/>
      <c r="C420" s="119"/>
      <c r="D420" s="119"/>
      <c r="E420" s="119"/>
      <c r="F420" s="119"/>
      <c r="G420" s="119"/>
      <c r="H420" s="120"/>
      <c r="I420" s="120"/>
      <c r="J420" s="120"/>
      <c r="K420" s="120"/>
      <c r="L420" s="120"/>
      <c r="M420" s="120"/>
      <c r="N420" s="120"/>
    </row>
    <row r="421" spans="2:14">
      <c r="B421" s="119"/>
      <c r="C421" s="119"/>
      <c r="D421" s="119"/>
      <c r="E421" s="119"/>
      <c r="F421" s="119"/>
      <c r="G421" s="119"/>
      <c r="H421" s="120"/>
      <c r="I421" s="120"/>
      <c r="J421" s="120"/>
      <c r="K421" s="120"/>
      <c r="L421" s="120"/>
      <c r="M421" s="120"/>
      <c r="N421" s="120"/>
    </row>
    <row r="422" spans="2:14">
      <c r="B422" s="119"/>
      <c r="C422" s="119"/>
      <c r="D422" s="119"/>
      <c r="E422" s="119"/>
      <c r="F422" s="119"/>
      <c r="G422" s="119"/>
      <c r="H422" s="120"/>
      <c r="I422" s="120"/>
      <c r="J422" s="120"/>
      <c r="K422" s="120"/>
      <c r="L422" s="120"/>
      <c r="M422" s="120"/>
      <c r="N422" s="120"/>
    </row>
    <row r="423" spans="2:14">
      <c r="B423" s="119"/>
      <c r="C423" s="119"/>
      <c r="D423" s="119"/>
      <c r="E423" s="119"/>
      <c r="F423" s="119"/>
      <c r="G423" s="119"/>
      <c r="H423" s="120"/>
      <c r="I423" s="120"/>
      <c r="J423" s="120"/>
      <c r="K423" s="120"/>
      <c r="L423" s="120"/>
      <c r="M423" s="120"/>
      <c r="N423" s="120"/>
    </row>
    <row r="424" spans="2:14">
      <c r="B424" s="119"/>
      <c r="C424" s="119"/>
      <c r="D424" s="119"/>
      <c r="E424" s="119"/>
      <c r="F424" s="119"/>
      <c r="G424" s="119"/>
      <c r="H424" s="120"/>
      <c r="I424" s="120"/>
      <c r="J424" s="120"/>
      <c r="K424" s="120"/>
      <c r="L424" s="120"/>
      <c r="M424" s="120"/>
      <c r="N424" s="120"/>
    </row>
    <row r="425" spans="2:14">
      <c r="B425" s="119"/>
      <c r="C425" s="119"/>
      <c r="D425" s="119"/>
      <c r="E425" s="119"/>
      <c r="F425" s="119"/>
      <c r="G425" s="119"/>
      <c r="H425" s="120"/>
      <c r="I425" s="120"/>
      <c r="J425" s="120"/>
      <c r="K425" s="120"/>
      <c r="L425" s="120"/>
      <c r="M425" s="120"/>
      <c r="N425" s="120"/>
    </row>
    <row r="426" spans="2:14">
      <c r="B426" s="119"/>
      <c r="C426" s="119"/>
      <c r="D426" s="119"/>
      <c r="E426" s="119"/>
      <c r="F426" s="119"/>
      <c r="G426" s="119"/>
      <c r="H426" s="120"/>
      <c r="I426" s="120"/>
      <c r="J426" s="120"/>
      <c r="K426" s="120"/>
      <c r="L426" s="120"/>
      <c r="M426" s="120"/>
      <c r="N426" s="120"/>
    </row>
    <row r="427" spans="2:14">
      <c r="B427" s="119"/>
      <c r="C427" s="119"/>
      <c r="D427" s="119"/>
      <c r="E427" s="119"/>
      <c r="F427" s="119"/>
      <c r="G427" s="119"/>
      <c r="H427" s="120"/>
      <c r="I427" s="120"/>
      <c r="J427" s="120"/>
      <c r="K427" s="120"/>
      <c r="L427" s="120"/>
      <c r="M427" s="120"/>
      <c r="N427" s="120"/>
    </row>
    <row r="428" spans="2:14">
      <c r="B428" s="119"/>
      <c r="C428" s="119"/>
      <c r="D428" s="119"/>
      <c r="E428" s="119"/>
      <c r="F428" s="119"/>
      <c r="G428" s="119"/>
      <c r="H428" s="120"/>
      <c r="I428" s="120"/>
      <c r="J428" s="120"/>
      <c r="K428" s="120"/>
      <c r="L428" s="120"/>
      <c r="M428" s="120"/>
      <c r="N428" s="120"/>
    </row>
    <row r="429" spans="2:14">
      <c r="B429" s="119"/>
      <c r="C429" s="119"/>
      <c r="D429" s="119"/>
      <c r="E429" s="119"/>
      <c r="F429" s="119"/>
      <c r="G429" s="119"/>
      <c r="H429" s="120"/>
      <c r="I429" s="120"/>
      <c r="J429" s="120"/>
      <c r="K429" s="120"/>
      <c r="L429" s="120"/>
      <c r="M429" s="120"/>
      <c r="N429" s="120"/>
    </row>
    <row r="430" spans="2:14">
      <c r="B430" s="119"/>
      <c r="C430" s="119"/>
      <c r="D430" s="119"/>
      <c r="E430" s="119"/>
      <c r="F430" s="119"/>
      <c r="G430" s="119"/>
      <c r="H430" s="120"/>
      <c r="I430" s="120"/>
      <c r="J430" s="120"/>
      <c r="K430" s="120"/>
      <c r="L430" s="120"/>
      <c r="M430" s="120"/>
      <c r="N430" s="120"/>
    </row>
    <row r="431" spans="2:14">
      <c r="B431" s="119"/>
      <c r="C431" s="119"/>
      <c r="D431" s="119"/>
      <c r="E431" s="119"/>
      <c r="F431" s="119"/>
      <c r="G431" s="119"/>
      <c r="H431" s="120"/>
      <c r="I431" s="120"/>
      <c r="J431" s="120"/>
      <c r="K431" s="120"/>
      <c r="L431" s="120"/>
      <c r="M431" s="120"/>
      <c r="N431" s="120"/>
    </row>
    <row r="432" spans="2:14">
      <c r="B432" s="119"/>
      <c r="C432" s="119"/>
      <c r="D432" s="119"/>
      <c r="E432" s="119"/>
      <c r="F432" s="119"/>
      <c r="G432" s="119"/>
      <c r="H432" s="120"/>
      <c r="I432" s="120"/>
      <c r="J432" s="120"/>
      <c r="K432" s="120"/>
      <c r="L432" s="120"/>
      <c r="M432" s="120"/>
      <c r="N432" s="120"/>
    </row>
    <row r="433" spans="2:14">
      <c r="B433" s="119"/>
      <c r="C433" s="119"/>
      <c r="D433" s="119"/>
      <c r="E433" s="119"/>
      <c r="F433" s="119"/>
      <c r="G433" s="119"/>
      <c r="H433" s="120"/>
      <c r="I433" s="120"/>
      <c r="J433" s="120"/>
      <c r="K433" s="120"/>
      <c r="L433" s="120"/>
      <c r="M433" s="120"/>
      <c r="N433" s="120"/>
    </row>
    <row r="434" spans="2:14">
      <c r="B434" s="119"/>
      <c r="C434" s="119"/>
      <c r="D434" s="119"/>
      <c r="E434" s="119"/>
      <c r="F434" s="119"/>
      <c r="G434" s="119"/>
      <c r="H434" s="120"/>
      <c r="I434" s="120"/>
      <c r="J434" s="120"/>
      <c r="K434" s="120"/>
      <c r="L434" s="120"/>
      <c r="M434" s="120"/>
      <c r="N434" s="120"/>
    </row>
    <row r="435" spans="2:14">
      <c r="B435" s="119"/>
      <c r="C435" s="119"/>
      <c r="D435" s="119"/>
      <c r="E435" s="119"/>
      <c r="F435" s="119"/>
      <c r="G435" s="119"/>
      <c r="H435" s="120"/>
      <c r="I435" s="120"/>
      <c r="J435" s="120"/>
      <c r="K435" s="120"/>
      <c r="L435" s="120"/>
      <c r="M435" s="120"/>
      <c r="N435" s="120"/>
    </row>
    <row r="436" spans="2:14">
      <c r="B436" s="119"/>
      <c r="C436" s="119"/>
      <c r="D436" s="119"/>
      <c r="E436" s="119"/>
      <c r="F436" s="119"/>
      <c r="G436" s="119"/>
      <c r="H436" s="120"/>
      <c r="I436" s="120"/>
      <c r="J436" s="120"/>
      <c r="K436" s="120"/>
      <c r="L436" s="120"/>
      <c r="M436" s="120"/>
      <c r="N436" s="120"/>
    </row>
    <row r="437" spans="2:14">
      <c r="B437" s="119"/>
      <c r="C437" s="119"/>
      <c r="D437" s="119"/>
      <c r="E437" s="119"/>
      <c r="F437" s="119"/>
      <c r="G437" s="119"/>
      <c r="H437" s="120"/>
      <c r="I437" s="120"/>
      <c r="J437" s="120"/>
      <c r="K437" s="120"/>
      <c r="L437" s="120"/>
      <c r="M437" s="120"/>
      <c r="N437" s="120"/>
    </row>
    <row r="438" spans="2:14">
      <c r="B438" s="119"/>
      <c r="C438" s="119"/>
      <c r="D438" s="119"/>
      <c r="E438" s="119"/>
      <c r="F438" s="119"/>
      <c r="G438" s="119"/>
      <c r="H438" s="120"/>
      <c r="I438" s="120"/>
      <c r="J438" s="120"/>
      <c r="K438" s="120"/>
      <c r="L438" s="120"/>
      <c r="M438" s="120"/>
      <c r="N438" s="120"/>
    </row>
    <row r="439" spans="2:14">
      <c r="B439" s="119"/>
      <c r="C439" s="119"/>
      <c r="D439" s="119"/>
      <c r="E439" s="119"/>
      <c r="F439" s="119"/>
      <c r="G439" s="119"/>
      <c r="H439" s="120"/>
      <c r="I439" s="120"/>
      <c r="J439" s="120"/>
      <c r="K439" s="120"/>
      <c r="L439" s="120"/>
      <c r="M439" s="120"/>
      <c r="N439" s="120"/>
    </row>
    <row r="440" spans="2:14">
      <c r="B440" s="119"/>
      <c r="C440" s="119"/>
      <c r="D440" s="119"/>
      <c r="E440" s="119"/>
      <c r="F440" s="119"/>
      <c r="G440" s="119"/>
      <c r="H440" s="120"/>
      <c r="I440" s="120"/>
      <c r="J440" s="120"/>
      <c r="K440" s="120"/>
      <c r="L440" s="120"/>
      <c r="M440" s="120"/>
      <c r="N440" s="120"/>
    </row>
    <row r="441" spans="2:14">
      <c r="B441" s="119"/>
      <c r="C441" s="119"/>
      <c r="D441" s="119"/>
      <c r="E441" s="119"/>
      <c r="F441" s="119"/>
      <c r="G441" s="119"/>
      <c r="H441" s="120"/>
      <c r="I441" s="120"/>
      <c r="J441" s="120"/>
      <c r="K441" s="120"/>
      <c r="L441" s="120"/>
      <c r="M441" s="120"/>
      <c r="N441" s="120"/>
    </row>
    <row r="442" spans="2:14">
      <c r="B442" s="119"/>
      <c r="C442" s="119"/>
      <c r="D442" s="119"/>
      <c r="E442" s="119"/>
      <c r="F442" s="119"/>
      <c r="G442" s="119"/>
      <c r="H442" s="120"/>
      <c r="I442" s="120"/>
      <c r="J442" s="120"/>
      <c r="K442" s="120"/>
      <c r="L442" s="120"/>
      <c r="M442" s="120"/>
      <c r="N442" s="120"/>
    </row>
    <row r="443" spans="2:14">
      <c r="B443" s="119"/>
      <c r="C443" s="119"/>
      <c r="D443" s="119"/>
      <c r="E443" s="119"/>
      <c r="F443" s="119"/>
      <c r="G443" s="119"/>
      <c r="H443" s="120"/>
      <c r="I443" s="120"/>
      <c r="J443" s="120"/>
      <c r="K443" s="120"/>
      <c r="L443" s="120"/>
      <c r="M443" s="120"/>
      <c r="N443" s="120"/>
    </row>
    <row r="444" spans="2:14">
      <c r="B444" s="119"/>
      <c r="C444" s="119"/>
      <c r="D444" s="119"/>
      <c r="E444" s="119"/>
      <c r="F444" s="119"/>
      <c r="G444" s="119"/>
      <c r="H444" s="120"/>
      <c r="I444" s="120"/>
      <c r="J444" s="120"/>
      <c r="K444" s="120"/>
      <c r="L444" s="120"/>
      <c r="M444" s="120"/>
      <c r="N444" s="120"/>
    </row>
    <row r="445" spans="2:14">
      <c r="B445" s="119"/>
      <c r="C445" s="119"/>
      <c r="D445" s="119"/>
      <c r="E445" s="119"/>
      <c r="F445" s="119"/>
      <c r="G445" s="119"/>
      <c r="H445" s="120"/>
      <c r="I445" s="120"/>
      <c r="J445" s="120"/>
      <c r="K445" s="120"/>
      <c r="L445" s="120"/>
      <c r="M445" s="120"/>
      <c r="N445" s="120"/>
    </row>
    <row r="446" spans="2:14">
      <c r="B446" s="119"/>
      <c r="C446" s="119"/>
      <c r="D446" s="119"/>
      <c r="E446" s="119"/>
      <c r="F446" s="119"/>
      <c r="G446" s="119"/>
      <c r="H446" s="120"/>
      <c r="I446" s="120"/>
      <c r="J446" s="120"/>
      <c r="K446" s="120"/>
      <c r="L446" s="120"/>
      <c r="M446" s="120"/>
      <c r="N446" s="120"/>
    </row>
    <row r="447" spans="2:14">
      <c r="B447" s="119"/>
      <c r="C447" s="119"/>
      <c r="D447" s="119"/>
      <c r="E447" s="119"/>
      <c r="F447" s="119"/>
      <c r="G447" s="119"/>
      <c r="H447" s="120"/>
      <c r="I447" s="120"/>
      <c r="J447" s="120"/>
      <c r="K447" s="120"/>
      <c r="L447" s="120"/>
      <c r="M447" s="120"/>
      <c r="N447" s="120"/>
    </row>
    <row r="448" spans="2:14">
      <c r="B448" s="119"/>
      <c r="C448" s="119"/>
      <c r="D448" s="119"/>
      <c r="E448" s="119"/>
      <c r="F448" s="119"/>
      <c r="G448" s="119"/>
      <c r="H448" s="120"/>
      <c r="I448" s="120"/>
      <c r="J448" s="120"/>
      <c r="K448" s="120"/>
      <c r="L448" s="120"/>
      <c r="M448" s="120"/>
      <c r="N448" s="120"/>
    </row>
    <row r="449" spans="2:14">
      <c r="B449" s="119"/>
      <c r="C449" s="119"/>
      <c r="D449" s="119"/>
      <c r="E449" s="119"/>
      <c r="F449" s="119"/>
      <c r="G449" s="119"/>
      <c r="H449" s="120"/>
      <c r="I449" s="120"/>
      <c r="J449" s="120"/>
      <c r="K449" s="120"/>
      <c r="L449" s="120"/>
      <c r="M449" s="120"/>
      <c r="N449" s="120"/>
    </row>
    <row r="450" spans="2:14">
      <c r="B450" s="119"/>
      <c r="C450" s="119"/>
      <c r="D450" s="119"/>
      <c r="E450" s="119"/>
      <c r="F450" s="119"/>
      <c r="G450" s="119"/>
      <c r="H450" s="120"/>
      <c r="I450" s="120"/>
      <c r="J450" s="120"/>
      <c r="K450" s="120"/>
      <c r="L450" s="120"/>
      <c r="M450" s="120"/>
      <c r="N450" s="120"/>
    </row>
    <row r="451" spans="2:14">
      <c r="B451" s="119"/>
      <c r="C451" s="119"/>
      <c r="D451" s="119"/>
      <c r="E451" s="119"/>
      <c r="F451" s="119"/>
      <c r="G451" s="119"/>
      <c r="H451" s="120"/>
      <c r="I451" s="120"/>
      <c r="J451" s="120"/>
      <c r="K451" s="120"/>
      <c r="L451" s="120"/>
      <c r="M451" s="120"/>
      <c r="N451" s="120"/>
    </row>
    <row r="452" spans="2:14">
      <c r="B452" s="119"/>
      <c r="C452" s="119"/>
      <c r="D452" s="119"/>
      <c r="E452" s="119"/>
      <c r="F452" s="119"/>
      <c r="G452" s="119"/>
      <c r="H452" s="120"/>
      <c r="I452" s="120"/>
      <c r="J452" s="120"/>
      <c r="K452" s="120"/>
      <c r="L452" s="120"/>
      <c r="M452" s="120"/>
      <c r="N452" s="120"/>
    </row>
    <row r="453" spans="2:14">
      <c r="B453" s="119"/>
      <c r="C453" s="119"/>
      <c r="D453" s="119"/>
      <c r="E453" s="119"/>
      <c r="F453" s="119"/>
      <c r="G453" s="119"/>
      <c r="H453" s="120"/>
      <c r="I453" s="120"/>
      <c r="J453" s="120"/>
      <c r="K453" s="120"/>
      <c r="L453" s="120"/>
      <c r="M453" s="120"/>
      <c r="N453" s="120"/>
    </row>
    <row r="454" spans="2:14">
      <c r="B454" s="119"/>
      <c r="C454" s="119"/>
      <c r="D454" s="119"/>
      <c r="E454" s="119"/>
      <c r="F454" s="119"/>
      <c r="G454" s="119"/>
      <c r="H454" s="120"/>
      <c r="I454" s="120"/>
      <c r="J454" s="120"/>
      <c r="K454" s="120"/>
      <c r="L454" s="120"/>
      <c r="M454" s="120"/>
      <c r="N454" s="120"/>
    </row>
    <row r="455" spans="2:14">
      <c r="B455" s="119"/>
      <c r="C455" s="119"/>
      <c r="D455" s="119"/>
      <c r="E455" s="119"/>
      <c r="F455" s="119"/>
      <c r="G455" s="119"/>
      <c r="H455" s="120"/>
      <c r="I455" s="120"/>
      <c r="J455" s="120"/>
      <c r="K455" s="120"/>
      <c r="L455" s="120"/>
      <c r="M455" s="120"/>
      <c r="N455" s="120"/>
    </row>
    <row r="456" spans="2:14">
      <c r="B456" s="119"/>
      <c r="C456" s="119"/>
      <c r="D456" s="119"/>
      <c r="E456" s="119"/>
      <c r="F456" s="119"/>
      <c r="G456" s="119"/>
      <c r="H456" s="120"/>
      <c r="I456" s="120"/>
      <c r="J456" s="120"/>
      <c r="K456" s="120"/>
      <c r="L456" s="120"/>
      <c r="M456" s="120"/>
      <c r="N456" s="120"/>
    </row>
    <row r="457" spans="2:14">
      <c r="B457" s="119"/>
      <c r="C457" s="119"/>
      <c r="D457" s="119"/>
      <c r="E457" s="119"/>
      <c r="F457" s="119"/>
      <c r="G457" s="119"/>
      <c r="H457" s="120"/>
      <c r="I457" s="120"/>
      <c r="J457" s="120"/>
      <c r="K457" s="120"/>
      <c r="L457" s="120"/>
      <c r="M457" s="120"/>
      <c r="N457" s="120"/>
    </row>
    <row r="458" spans="2:14">
      <c r="B458" s="119"/>
      <c r="C458" s="119"/>
      <c r="D458" s="119"/>
      <c r="E458" s="119"/>
      <c r="F458" s="119"/>
      <c r="G458" s="119"/>
      <c r="H458" s="120"/>
      <c r="I458" s="120"/>
      <c r="J458" s="120"/>
      <c r="K458" s="120"/>
      <c r="L458" s="120"/>
      <c r="M458" s="120"/>
      <c r="N458" s="120"/>
    </row>
    <row r="459" spans="2:14">
      <c r="B459" s="119"/>
      <c r="C459" s="119"/>
      <c r="D459" s="119"/>
      <c r="E459" s="119"/>
      <c r="F459" s="119"/>
      <c r="G459" s="119"/>
      <c r="H459" s="120"/>
      <c r="I459" s="120"/>
      <c r="J459" s="120"/>
      <c r="K459" s="120"/>
      <c r="L459" s="120"/>
      <c r="M459" s="120"/>
      <c r="N459" s="120"/>
    </row>
    <row r="460" spans="2:14">
      <c r="B460" s="119"/>
      <c r="C460" s="119"/>
      <c r="D460" s="119"/>
      <c r="E460" s="119"/>
      <c r="F460" s="119"/>
      <c r="G460" s="119"/>
      <c r="H460" s="120"/>
      <c r="I460" s="120"/>
      <c r="J460" s="120"/>
      <c r="K460" s="120"/>
      <c r="L460" s="120"/>
      <c r="M460" s="120"/>
      <c r="N460" s="120"/>
    </row>
    <row r="461" spans="2:14">
      <c r="B461" s="119"/>
      <c r="C461" s="119"/>
      <c r="D461" s="119"/>
      <c r="E461" s="119"/>
      <c r="F461" s="119"/>
      <c r="G461" s="119"/>
      <c r="H461" s="120"/>
      <c r="I461" s="120"/>
      <c r="J461" s="120"/>
      <c r="K461" s="120"/>
      <c r="L461" s="120"/>
      <c r="M461" s="120"/>
      <c r="N461" s="120"/>
    </row>
    <row r="462" spans="2:14">
      <c r="B462" s="119"/>
      <c r="C462" s="119"/>
      <c r="D462" s="119"/>
      <c r="E462" s="119"/>
      <c r="F462" s="119"/>
      <c r="G462" s="119"/>
      <c r="H462" s="120"/>
      <c r="I462" s="120"/>
      <c r="J462" s="120"/>
      <c r="K462" s="120"/>
      <c r="L462" s="120"/>
      <c r="M462" s="120"/>
      <c r="N462" s="120"/>
    </row>
    <row r="463" spans="2:14">
      <c r="B463" s="119"/>
      <c r="C463" s="119"/>
      <c r="D463" s="119"/>
      <c r="E463" s="119"/>
      <c r="F463" s="119"/>
      <c r="G463" s="119"/>
      <c r="H463" s="120"/>
      <c r="I463" s="120"/>
      <c r="J463" s="120"/>
      <c r="K463" s="120"/>
      <c r="L463" s="120"/>
      <c r="M463" s="120"/>
      <c r="N463" s="120"/>
    </row>
    <row r="464" spans="2:14">
      <c r="B464" s="119"/>
      <c r="C464" s="119"/>
      <c r="D464" s="119"/>
      <c r="E464" s="119"/>
      <c r="F464" s="119"/>
      <c r="G464" s="119"/>
      <c r="H464" s="120"/>
      <c r="I464" s="120"/>
      <c r="J464" s="120"/>
      <c r="K464" s="120"/>
      <c r="L464" s="120"/>
      <c r="M464" s="120"/>
      <c r="N464" s="120"/>
    </row>
    <row r="465" spans="2:14">
      <c r="B465" s="119"/>
      <c r="C465" s="119"/>
      <c r="D465" s="119"/>
      <c r="E465" s="119"/>
      <c r="F465" s="119"/>
      <c r="G465" s="119"/>
      <c r="H465" s="120"/>
      <c r="I465" s="120"/>
      <c r="J465" s="120"/>
      <c r="K465" s="120"/>
      <c r="L465" s="120"/>
      <c r="M465" s="120"/>
      <c r="N465" s="120"/>
    </row>
    <row r="466" spans="2:14">
      <c r="B466" s="119"/>
      <c r="C466" s="119"/>
      <c r="D466" s="119"/>
      <c r="E466" s="119"/>
      <c r="F466" s="119"/>
      <c r="G466" s="119"/>
      <c r="H466" s="120"/>
      <c r="I466" s="120"/>
      <c r="J466" s="120"/>
      <c r="K466" s="120"/>
      <c r="L466" s="120"/>
      <c r="M466" s="120"/>
      <c r="N466" s="120"/>
    </row>
    <row r="467" spans="2:14">
      <c r="B467" s="119"/>
      <c r="C467" s="119"/>
      <c r="D467" s="119"/>
      <c r="E467" s="119"/>
      <c r="F467" s="119"/>
      <c r="G467" s="119"/>
      <c r="H467" s="120"/>
      <c r="I467" s="120"/>
      <c r="J467" s="120"/>
      <c r="K467" s="120"/>
      <c r="L467" s="120"/>
      <c r="M467" s="120"/>
      <c r="N467" s="120"/>
    </row>
    <row r="468" spans="2:14">
      <c r="B468" s="119"/>
      <c r="C468" s="119"/>
      <c r="D468" s="119"/>
      <c r="E468" s="119"/>
      <c r="F468" s="119"/>
      <c r="G468" s="119"/>
      <c r="H468" s="120"/>
      <c r="I468" s="120"/>
      <c r="J468" s="120"/>
      <c r="K468" s="120"/>
      <c r="L468" s="120"/>
      <c r="M468" s="120"/>
      <c r="N468" s="120"/>
    </row>
    <row r="469" spans="2:14">
      <c r="B469" s="119"/>
      <c r="C469" s="119"/>
      <c r="D469" s="119"/>
      <c r="E469" s="119"/>
      <c r="F469" s="119"/>
      <c r="G469" s="119"/>
      <c r="H469" s="120"/>
      <c r="I469" s="120"/>
      <c r="J469" s="120"/>
      <c r="K469" s="120"/>
      <c r="L469" s="120"/>
      <c r="M469" s="120"/>
      <c r="N469" s="120"/>
    </row>
    <row r="470" spans="2:14">
      <c r="B470" s="119"/>
      <c r="C470" s="119"/>
      <c r="D470" s="119"/>
      <c r="E470" s="119"/>
      <c r="F470" s="119"/>
      <c r="G470" s="119"/>
      <c r="H470" s="120"/>
      <c r="I470" s="120"/>
      <c r="J470" s="120"/>
      <c r="K470" s="120"/>
      <c r="L470" s="120"/>
      <c r="M470" s="120"/>
      <c r="N470" s="120"/>
    </row>
    <row r="471" spans="2:14">
      <c r="B471" s="119"/>
      <c r="C471" s="119"/>
      <c r="D471" s="119"/>
      <c r="E471" s="119"/>
      <c r="F471" s="119"/>
      <c r="G471" s="119"/>
      <c r="H471" s="120"/>
      <c r="I471" s="120"/>
      <c r="J471" s="120"/>
      <c r="K471" s="120"/>
      <c r="L471" s="120"/>
      <c r="M471" s="120"/>
      <c r="N471" s="120"/>
    </row>
    <row r="472" spans="2:14">
      <c r="B472" s="119"/>
      <c r="C472" s="119"/>
      <c r="D472" s="119"/>
      <c r="E472" s="119"/>
      <c r="F472" s="119"/>
      <c r="G472" s="119"/>
      <c r="H472" s="120"/>
      <c r="I472" s="120"/>
      <c r="J472" s="120"/>
      <c r="K472" s="120"/>
      <c r="L472" s="120"/>
      <c r="M472" s="120"/>
      <c r="N472" s="120"/>
    </row>
    <row r="473" spans="2:14">
      <c r="B473" s="119"/>
      <c r="C473" s="119"/>
      <c r="D473" s="119"/>
      <c r="E473" s="119"/>
      <c r="F473" s="119"/>
      <c r="G473" s="119"/>
      <c r="H473" s="120"/>
      <c r="I473" s="120"/>
      <c r="J473" s="120"/>
      <c r="K473" s="120"/>
      <c r="L473" s="120"/>
      <c r="M473" s="120"/>
      <c r="N473" s="120"/>
    </row>
    <row r="474" spans="2:14">
      <c r="B474" s="119"/>
      <c r="C474" s="119"/>
      <c r="D474" s="119"/>
      <c r="E474" s="119"/>
      <c r="F474" s="119"/>
      <c r="G474" s="119"/>
      <c r="H474" s="120"/>
      <c r="I474" s="120"/>
      <c r="J474" s="120"/>
      <c r="K474" s="120"/>
      <c r="L474" s="120"/>
      <c r="M474" s="120"/>
      <c r="N474" s="120"/>
    </row>
    <row r="475" spans="2:14">
      <c r="B475" s="119"/>
      <c r="C475" s="119"/>
      <c r="D475" s="119"/>
      <c r="E475" s="119"/>
      <c r="F475" s="119"/>
      <c r="G475" s="119"/>
      <c r="H475" s="120"/>
      <c r="I475" s="120"/>
      <c r="J475" s="120"/>
      <c r="K475" s="120"/>
      <c r="L475" s="120"/>
      <c r="M475" s="120"/>
      <c r="N475" s="120"/>
    </row>
    <row r="476" spans="2:14">
      <c r="B476" s="119"/>
      <c r="C476" s="119"/>
      <c r="D476" s="119"/>
      <c r="E476" s="119"/>
      <c r="F476" s="119"/>
      <c r="G476" s="119"/>
      <c r="H476" s="120"/>
      <c r="I476" s="120"/>
      <c r="J476" s="120"/>
      <c r="K476" s="120"/>
      <c r="L476" s="120"/>
      <c r="M476" s="120"/>
      <c r="N476" s="120"/>
    </row>
    <row r="477" spans="2:14">
      <c r="B477" s="119"/>
      <c r="C477" s="119"/>
      <c r="D477" s="119"/>
      <c r="E477" s="119"/>
      <c r="F477" s="119"/>
      <c r="G477" s="119"/>
      <c r="H477" s="120"/>
      <c r="I477" s="120"/>
      <c r="J477" s="120"/>
      <c r="K477" s="120"/>
      <c r="L477" s="120"/>
      <c r="M477" s="120"/>
      <c r="N477" s="120"/>
    </row>
    <row r="478" spans="2:14">
      <c r="B478" s="119"/>
      <c r="C478" s="119"/>
      <c r="D478" s="119"/>
      <c r="E478" s="119"/>
      <c r="F478" s="119"/>
      <c r="G478" s="119"/>
      <c r="H478" s="120"/>
      <c r="I478" s="120"/>
      <c r="J478" s="120"/>
      <c r="K478" s="120"/>
      <c r="L478" s="120"/>
      <c r="M478" s="120"/>
      <c r="N478" s="120"/>
    </row>
    <row r="479" spans="2:14">
      <c r="B479" s="119"/>
      <c r="C479" s="119"/>
      <c r="D479" s="119"/>
      <c r="E479" s="119"/>
      <c r="F479" s="119"/>
      <c r="G479" s="119"/>
      <c r="H479" s="120"/>
      <c r="I479" s="120"/>
      <c r="J479" s="120"/>
      <c r="K479" s="120"/>
      <c r="L479" s="120"/>
      <c r="M479" s="120"/>
      <c r="N479" s="120"/>
    </row>
    <row r="480" spans="2:14">
      <c r="B480" s="119"/>
      <c r="C480" s="119"/>
      <c r="D480" s="119"/>
      <c r="E480" s="119"/>
      <c r="F480" s="119"/>
      <c r="G480" s="119"/>
      <c r="H480" s="120"/>
      <c r="I480" s="120"/>
      <c r="J480" s="120"/>
      <c r="K480" s="120"/>
      <c r="L480" s="120"/>
      <c r="M480" s="120"/>
      <c r="N480" s="120"/>
    </row>
    <row r="481" spans="2:14">
      <c r="B481" s="119"/>
      <c r="C481" s="119"/>
      <c r="D481" s="119"/>
      <c r="E481" s="119"/>
      <c r="F481" s="119"/>
      <c r="G481" s="119"/>
      <c r="H481" s="120"/>
      <c r="I481" s="120"/>
      <c r="J481" s="120"/>
      <c r="K481" s="120"/>
      <c r="L481" s="120"/>
      <c r="M481" s="120"/>
      <c r="N481" s="120"/>
    </row>
    <row r="482" spans="2:14">
      <c r="B482" s="119"/>
      <c r="C482" s="119"/>
      <c r="D482" s="119"/>
      <c r="E482" s="119"/>
      <c r="F482" s="119"/>
      <c r="G482" s="119"/>
      <c r="H482" s="120"/>
      <c r="I482" s="120"/>
      <c r="J482" s="120"/>
      <c r="K482" s="120"/>
      <c r="L482" s="120"/>
      <c r="M482" s="120"/>
      <c r="N482" s="120"/>
    </row>
    <row r="483" spans="2:14">
      <c r="B483" s="119"/>
      <c r="C483" s="119"/>
      <c r="D483" s="119"/>
      <c r="E483" s="119"/>
      <c r="F483" s="119"/>
      <c r="G483" s="119"/>
      <c r="H483" s="120"/>
      <c r="I483" s="120"/>
      <c r="J483" s="120"/>
      <c r="K483" s="120"/>
      <c r="L483" s="120"/>
      <c r="M483" s="120"/>
      <c r="N483" s="120"/>
    </row>
    <row r="484" spans="2:14">
      <c r="B484" s="119"/>
      <c r="C484" s="119"/>
      <c r="D484" s="119"/>
      <c r="E484" s="119"/>
      <c r="F484" s="119"/>
      <c r="G484" s="119"/>
      <c r="H484" s="120"/>
      <c r="I484" s="120"/>
      <c r="J484" s="120"/>
      <c r="K484" s="120"/>
      <c r="L484" s="120"/>
      <c r="M484" s="120"/>
      <c r="N484" s="120"/>
    </row>
    <row r="485" spans="2:14">
      <c r="B485" s="119"/>
      <c r="C485" s="119"/>
      <c r="D485" s="119"/>
      <c r="E485" s="119"/>
      <c r="F485" s="119"/>
      <c r="G485" s="119"/>
      <c r="H485" s="120"/>
      <c r="I485" s="120"/>
      <c r="J485" s="120"/>
      <c r="K485" s="120"/>
      <c r="L485" s="120"/>
      <c r="M485" s="120"/>
      <c r="N485" s="120"/>
    </row>
    <row r="486" spans="2:14">
      <c r="B486" s="119"/>
      <c r="C486" s="119"/>
      <c r="D486" s="119"/>
      <c r="E486" s="119"/>
      <c r="F486" s="119"/>
      <c r="G486" s="119"/>
      <c r="H486" s="120"/>
      <c r="I486" s="120"/>
      <c r="J486" s="120"/>
      <c r="K486" s="120"/>
      <c r="L486" s="120"/>
      <c r="M486" s="120"/>
      <c r="N486" s="120"/>
    </row>
    <row r="487" spans="2:14">
      <c r="B487" s="119"/>
      <c r="C487" s="119"/>
      <c r="D487" s="119"/>
      <c r="E487" s="119"/>
      <c r="F487" s="119"/>
      <c r="G487" s="119"/>
      <c r="H487" s="120"/>
      <c r="I487" s="120"/>
      <c r="J487" s="120"/>
      <c r="K487" s="120"/>
      <c r="L487" s="120"/>
      <c r="M487" s="120"/>
      <c r="N487" s="120"/>
    </row>
    <row r="488" spans="2:14">
      <c r="B488" s="119"/>
      <c r="C488" s="119"/>
      <c r="D488" s="119"/>
      <c r="E488" s="119"/>
      <c r="F488" s="119"/>
      <c r="G488" s="119"/>
      <c r="H488" s="120"/>
      <c r="I488" s="120"/>
      <c r="J488" s="120"/>
      <c r="K488" s="120"/>
      <c r="L488" s="120"/>
      <c r="M488" s="120"/>
      <c r="N488" s="120"/>
    </row>
    <row r="489" spans="2:14">
      <c r="B489" s="119"/>
      <c r="C489" s="119"/>
      <c r="D489" s="119"/>
      <c r="E489" s="119"/>
      <c r="F489" s="119"/>
      <c r="G489" s="119"/>
      <c r="H489" s="120"/>
      <c r="I489" s="120"/>
      <c r="J489" s="120"/>
      <c r="K489" s="120"/>
      <c r="L489" s="120"/>
      <c r="M489" s="120"/>
      <c r="N489" s="120"/>
    </row>
    <row r="490" spans="2:14">
      <c r="B490" s="119"/>
      <c r="C490" s="119"/>
      <c r="D490" s="119"/>
      <c r="E490" s="119"/>
      <c r="F490" s="119"/>
      <c r="G490" s="119"/>
      <c r="H490" s="120"/>
      <c r="I490" s="120"/>
      <c r="J490" s="120"/>
      <c r="K490" s="120"/>
      <c r="L490" s="120"/>
      <c r="M490" s="120"/>
      <c r="N490" s="120"/>
    </row>
    <row r="491" spans="2:14">
      <c r="B491" s="119"/>
      <c r="C491" s="119"/>
      <c r="D491" s="119"/>
      <c r="E491" s="119"/>
      <c r="F491" s="119"/>
      <c r="G491" s="119"/>
      <c r="H491" s="120"/>
      <c r="I491" s="120"/>
      <c r="J491" s="120"/>
      <c r="K491" s="120"/>
      <c r="L491" s="120"/>
      <c r="M491" s="120"/>
      <c r="N491" s="120"/>
    </row>
    <row r="492" spans="2:14">
      <c r="B492" s="119"/>
      <c r="C492" s="119"/>
      <c r="D492" s="119"/>
      <c r="E492" s="119"/>
      <c r="F492" s="119"/>
      <c r="G492" s="119"/>
      <c r="H492" s="120"/>
      <c r="I492" s="120"/>
      <c r="J492" s="120"/>
      <c r="K492" s="120"/>
      <c r="L492" s="120"/>
      <c r="M492" s="120"/>
      <c r="N492" s="120"/>
    </row>
    <row r="493" spans="2:14">
      <c r="B493" s="119"/>
      <c r="C493" s="119"/>
      <c r="D493" s="119"/>
      <c r="E493" s="119"/>
      <c r="F493" s="119"/>
      <c r="G493" s="119"/>
      <c r="H493" s="120"/>
      <c r="I493" s="120"/>
      <c r="J493" s="120"/>
      <c r="K493" s="120"/>
      <c r="L493" s="120"/>
      <c r="M493" s="120"/>
      <c r="N493" s="120"/>
    </row>
    <row r="494" spans="2:14">
      <c r="B494" s="119"/>
      <c r="C494" s="119"/>
      <c r="D494" s="119"/>
      <c r="E494" s="119"/>
      <c r="F494" s="119"/>
      <c r="G494" s="119"/>
      <c r="H494" s="120"/>
      <c r="I494" s="120"/>
      <c r="J494" s="120"/>
      <c r="K494" s="120"/>
      <c r="L494" s="120"/>
      <c r="M494" s="120"/>
      <c r="N494" s="120"/>
    </row>
    <row r="495" spans="2:14">
      <c r="B495" s="119"/>
      <c r="C495" s="119"/>
      <c r="D495" s="119"/>
      <c r="E495" s="119"/>
      <c r="F495" s="119"/>
      <c r="G495" s="119"/>
      <c r="H495" s="120"/>
      <c r="I495" s="120"/>
      <c r="J495" s="120"/>
      <c r="K495" s="120"/>
      <c r="L495" s="120"/>
      <c r="M495" s="120"/>
      <c r="N495" s="120"/>
    </row>
    <row r="496" spans="2:14">
      <c r="B496" s="119"/>
      <c r="C496" s="119"/>
      <c r="D496" s="119"/>
      <c r="E496" s="119"/>
      <c r="F496" s="119"/>
      <c r="G496" s="119"/>
      <c r="H496" s="120"/>
      <c r="I496" s="120"/>
      <c r="J496" s="120"/>
      <c r="K496" s="120"/>
      <c r="L496" s="120"/>
      <c r="M496" s="120"/>
      <c r="N496" s="120"/>
    </row>
    <row r="497" spans="2:14">
      <c r="B497" s="119"/>
      <c r="C497" s="119"/>
      <c r="D497" s="119"/>
      <c r="E497" s="119"/>
      <c r="F497" s="119"/>
      <c r="G497" s="119"/>
      <c r="H497" s="120"/>
      <c r="I497" s="120"/>
      <c r="J497" s="120"/>
      <c r="K497" s="120"/>
      <c r="L497" s="120"/>
      <c r="M497" s="120"/>
      <c r="N497" s="120"/>
    </row>
    <row r="498" spans="2:14">
      <c r="B498" s="119"/>
      <c r="C498" s="119"/>
      <c r="D498" s="119"/>
      <c r="E498" s="119"/>
      <c r="F498" s="119"/>
      <c r="G498" s="119"/>
      <c r="H498" s="120"/>
      <c r="I498" s="120"/>
      <c r="J498" s="120"/>
      <c r="K498" s="120"/>
      <c r="L498" s="120"/>
      <c r="M498" s="120"/>
      <c r="N498" s="120"/>
    </row>
    <row r="499" spans="2:14">
      <c r="B499" s="119"/>
      <c r="C499" s="119"/>
      <c r="D499" s="119"/>
      <c r="E499" s="119"/>
      <c r="F499" s="119"/>
      <c r="G499" s="119"/>
      <c r="H499" s="120"/>
      <c r="I499" s="120"/>
      <c r="J499" s="120"/>
      <c r="K499" s="120"/>
      <c r="L499" s="120"/>
      <c r="M499" s="120"/>
      <c r="N499" s="120"/>
    </row>
    <row r="500" spans="2:14">
      <c r="B500" s="119"/>
      <c r="C500" s="119"/>
      <c r="D500" s="119"/>
      <c r="E500" s="119"/>
      <c r="F500" s="119"/>
      <c r="G500" s="119"/>
      <c r="H500" s="120"/>
      <c r="I500" s="120"/>
      <c r="J500" s="120"/>
      <c r="K500" s="120"/>
      <c r="L500" s="120"/>
      <c r="M500" s="120"/>
      <c r="N500" s="120"/>
    </row>
    <row r="501" spans="2:14">
      <c r="B501" s="119"/>
      <c r="C501" s="119"/>
      <c r="D501" s="119"/>
      <c r="E501" s="119"/>
      <c r="F501" s="119"/>
      <c r="G501" s="119"/>
      <c r="H501" s="120"/>
      <c r="I501" s="120"/>
      <c r="J501" s="120"/>
      <c r="K501" s="120"/>
      <c r="L501" s="120"/>
      <c r="M501" s="120"/>
      <c r="N501" s="120"/>
    </row>
    <row r="502" spans="2:14">
      <c r="B502" s="119"/>
      <c r="C502" s="119"/>
      <c r="D502" s="119"/>
      <c r="E502" s="119"/>
      <c r="F502" s="119"/>
      <c r="G502" s="119"/>
      <c r="H502" s="120"/>
      <c r="I502" s="120"/>
      <c r="J502" s="120"/>
      <c r="K502" s="120"/>
      <c r="L502" s="120"/>
      <c r="M502" s="120"/>
      <c r="N502" s="120"/>
    </row>
    <row r="503" spans="2:14">
      <c r="B503" s="119"/>
      <c r="C503" s="119"/>
      <c r="D503" s="119"/>
      <c r="E503" s="119"/>
      <c r="F503" s="119"/>
      <c r="G503" s="119"/>
      <c r="H503" s="120"/>
      <c r="I503" s="120"/>
      <c r="J503" s="120"/>
      <c r="K503" s="120"/>
      <c r="L503" s="120"/>
      <c r="M503" s="120"/>
      <c r="N503" s="120"/>
    </row>
    <row r="504" spans="2:14">
      <c r="B504" s="119"/>
      <c r="C504" s="119"/>
      <c r="D504" s="119"/>
      <c r="E504" s="119"/>
      <c r="F504" s="119"/>
      <c r="G504" s="119"/>
      <c r="H504" s="120"/>
      <c r="I504" s="120"/>
      <c r="J504" s="120"/>
      <c r="K504" s="120"/>
      <c r="L504" s="120"/>
      <c r="M504" s="120"/>
      <c r="N504" s="120"/>
    </row>
    <row r="505" spans="2:14">
      <c r="B505" s="119"/>
      <c r="C505" s="119"/>
      <c r="D505" s="119"/>
      <c r="E505" s="119"/>
      <c r="F505" s="119"/>
      <c r="G505" s="119"/>
      <c r="H505" s="120"/>
      <c r="I505" s="120"/>
      <c r="J505" s="120"/>
      <c r="K505" s="120"/>
      <c r="L505" s="120"/>
      <c r="M505" s="120"/>
      <c r="N505" s="120"/>
    </row>
    <row r="506" spans="2:14">
      <c r="B506" s="119"/>
      <c r="C506" s="119"/>
      <c r="D506" s="119"/>
      <c r="E506" s="119"/>
      <c r="F506" s="119"/>
      <c r="G506" s="119"/>
      <c r="H506" s="120"/>
      <c r="I506" s="120"/>
      <c r="J506" s="120"/>
      <c r="K506" s="120"/>
      <c r="L506" s="120"/>
      <c r="M506" s="120"/>
      <c r="N506" s="120"/>
    </row>
    <row r="507" spans="2:14">
      <c r="B507" s="119"/>
      <c r="C507" s="119"/>
      <c r="D507" s="119"/>
      <c r="E507" s="119"/>
      <c r="F507" s="119"/>
      <c r="G507" s="119"/>
      <c r="H507" s="120"/>
      <c r="I507" s="120"/>
      <c r="J507" s="120"/>
      <c r="K507" s="120"/>
      <c r="L507" s="120"/>
      <c r="M507" s="120"/>
      <c r="N507" s="120"/>
    </row>
    <row r="508" spans="2:14">
      <c r="B508" s="119"/>
      <c r="C508" s="119"/>
      <c r="D508" s="119"/>
      <c r="E508" s="119"/>
      <c r="F508" s="119"/>
      <c r="G508" s="119"/>
      <c r="H508" s="120"/>
      <c r="I508" s="120"/>
      <c r="J508" s="120"/>
      <c r="K508" s="120"/>
      <c r="L508" s="120"/>
      <c r="M508" s="120"/>
      <c r="N508" s="120"/>
    </row>
    <row r="509" spans="2:14">
      <c r="B509" s="119"/>
      <c r="C509" s="119"/>
      <c r="D509" s="119"/>
      <c r="E509" s="119"/>
      <c r="F509" s="119"/>
      <c r="G509" s="119"/>
      <c r="H509" s="120"/>
      <c r="I509" s="120"/>
      <c r="J509" s="120"/>
      <c r="K509" s="120"/>
      <c r="L509" s="120"/>
      <c r="M509" s="120"/>
      <c r="N509" s="120"/>
    </row>
    <row r="510" spans="2:14">
      <c r="B510" s="119"/>
      <c r="C510" s="119"/>
      <c r="D510" s="119"/>
      <c r="E510" s="119"/>
      <c r="F510" s="119"/>
      <c r="G510" s="119"/>
      <c r="H510" s="120"/>
      <c r="I510" s="120"/>
      <c r="J510" s="120"/>
      <c r="K510" s="120"/>
      <c r="L510" s="120"/>
      <c r="M510" s="120"/>
      <c r="N510" s="120"/>
    </row>
    <row r="511" spans="2:14">
      <c r="B511" s="119"/>
      <c r="C511" s="119"/>
      <c r="D511" s="119"/>
      <c r="E511" s="119"/>
      <c r="F511" s="119"/>
      <c r="G511" s="119"/>
      <c r="H511" s="120"/>
      <c r="I511" s="120"/>
      <c r="J511" s="120"/>
      <c r="K511" s="120"/>
      <c r="L511" s="120"/>
      <c r="M511" s="120"/>
      <c r="N511" s="120"/>
    </row>
    <row r="512" spans="2:14">
      <c r="B512" s="119"/>
      <c r="C512" s="119"/>
      <c r="D512" s="119"/>
      <c r="E512" s="119"/>
      <c r="F512" s="119"/>
      <c r="G512" s="119"/>
      <c r="H512" s="120"/>
      <c r="I512" s="120"/>
      <c r="J512" s="120"/>
      <c r="K512" s="120"/>
      <c r="L512" s="120"/>
      <c r="M512" s="120"/>
      <c r="N512" s="120"/>
    </row>
    <row r="513" spans="2:14">
      <c r="B513" s="119"/>
      <c r="C513" s="119"/>
      <c r="D513" s="119"/>
      <c r="E513" s="119"/>
      <c r="F513" s="119"/>
      <c r="G513" s="119"/>
      <c r="H513" s="120"/>
      <c r="I513" s="120"/>
      <c r="J513" s="120"/>
      <c r="K513" s="120"/>
      <c r="L513" s="120"/>
      <c r="M513" s="120"/>
      <c r="N513" s="120"/>
    </row>
    <row r="514" spans="2:14">
      <c r="B514" s="119"/>
      <c r="C514" s="119"/>
      <c r="D514" s="119"/>
      <c r="E514" s="119"/>
      <c r="F514" s="119"/>
      <c r="G514" s="119"/>
      <c r="H514" s="120"/>
      <c r="I514" s="120"/>
      <c r="J514" s="120"/>
      <c r="K514" s="120"/>
      <c r="L514" s="120"/>
      <c r="M514" s="120"/>
      <c r="N514" s="120"/>
    </row>
    <row r="515" spans="2:14">
      <c r="B515" s="119"/>
      <c r="C515" s="119"/>
      <c r="D515" s="119"/>
      <c r="E515" s="119"/>
      <c r="F515" s="119"/>
      <c r="G515" s="119"/>
      <c r="H515" s="120"/>
      <c r="I515" s="120"/>
      <c r="J515" s="120"/>
      <c r="K515" s="120"/>
      <c r="L515" s="120"/>
      <c r="M515" s="120"/>
      <c r="N515" s="120"/>
    </row>
    <row r="516" spans="2:14">
      <c r="B516" s="119"/>
      <c r="C516" s="119"/>
      <c r="D516" s="119"/>
      <c r="E516" s="119"/>
      <c r="F516" s="119"/>
      <c r="G516" s="119"/>
      <c r="H516" s="120"/>
      <c r="I516" s="120"/>
      <c r="J516" s="120"/>
      <c r="K516" s="120"/>
      <c r="L516" s="120"/>
      <c r="M516" s="120"/>
      <c r="N516" s="120"/>
    </row>
    <row r="517" spans="2:14">
      <c r="B517" s="119"/>
      <c r="C517" s="119"/>
      <c r="D517" s="119"/>
      <c r="E517" s="119"/>
      <c r="F517" s="119"/>
      <c r="G517" s="119"/>
      <c r="H517" s="120"/>
      <c r="I517" s="120"/>
      <c r="J517" s="120"/>
      <c r="K517" s="120"/>
      <c r="L517" s="120"/>
      <c r="M517" s="120"/>
      <c r="N517" s="120"/>
    </row>
    <row r="518" spans="2:14">
      <c r="B518" s="119"/>
      <c r="C518" s="119"/>
      <c r="D518" s="119"/>
      <c r="E518" s="119"/>
      <c r="F518" s="119"/>
      <c r="G518" s="119"/>
      <c r="H518" s="120"/>
      <c r="I518" s="120"/>
      <c r="J518" s="120"/>
      <c r="K518" s="120"/>
      <c r="L518" s="120"/>
      <c r="M518" s="120"/>
      <c r="N518" s="120"/>
    </row>
    <row r="519" spans="2:14">
      <c r="B519" s="119"/>
      <c r="C519" s="119"/>
      <c r="D519" s="119"/>
      <c r="E519" s="119"/>
      <c r="F519" s="119"/>
      <c r="G519" s="119"/>
      <c r="H519" s="120"/>
      <c r="I519" s="120"/>
      <c r="J519" s="120"/>
      <c r="K519" s="120"/>
      <c r="L519" s="120"/>
      <c r="M519" s="120"/>
      <c r="N519" s="120"/>
    </row>
    <row r="520" spans="2:14">
      <c r="B520" s="119"/>
      <c r="C520" s="119"/>
      <c r="D520" s="119"/>
      <c r="E520" s="119"/>
      <c r="F520" s="119"/>
      <c r="G520" s="119"/>
      <c r="H520" s="120"/>
      <c r="I520" s="120"/>
      <c r="J520" s="120"/>
      <c r="K520" s="120"/>
      <c r="L520" s="120"/>
      <c r="M520" s="120"/>
      <c r="N520" s="120"/>
    </row>
    <row r="521" spans="2:14">
      <c r="B521" s="119"/>
      <c r="C521" s="119"/>
      <c r="D521" s="119"/>
      <c r="E521" s="119"/>
      <c r="F521" s="119"/>
      <c r="G521" s="119"/>
      <c r="H521" s="120"/>
      <c r="I521" s="120"/>
      <c r="J521" s="120"/>
      <c r="K521" s="120"/>
      <c r="L521" s="120"/>
      <c r="M521" s="120"/>
      <c r="N521" s="120"/>
    </row>
    <row r="522" spans="2:14">
      <c r="B522" s="119"/>
      <c r="C522" s="119"/>
      <c r="D522" s="119"/>
      <c r="E522" s="119"/>
      <c r="F522" s="119"/>
      <c r="G522" s="119"/>
      <c r="H522" s="120"/>
      <c r="I522" s="120"/>
      <c r="J522" s="120"/>
      <c r="K522" s="120"/>
      <c r="L522" s="120"/>
      <c r="M522" s="120"/>
      <c r="N522" s="120"/>
    </row>
    <row r="523" spans="2:14">
      <c r="B523" s="119"/>
      <c r="C523" s="119"/>
      <c r="D523" s="119"/>
      <c r="E523" s="119"/>
      <c r="F523" s="119"/>
      <c r="G523" s="119"/>
      <c r="H523" s="120"/>
      <c r="I523" s="120"/>
      <c r="J523" s="120"/>
      <c r="K523" s="120"/>
      <c r="L523" s="120"/>
      <c r="M523" s="120"/>
      <c r="N523" s="120"/>
    </row>
    <row r="524" spans="2:14">
      <c r="B524" s="119"/>
      <c r="C524" s="119"/>
      <c r="D524" s="119"/>
      <c r="E524" s="119"/>
      <c r="F524" s="119"/>
      <c r="G524" s="119"/>
      <c r="H524" s="120"/>
      <c r="I524" s="120"/>
      <c r="J524" s="120"/>
      <c r="K524" s="120"/>
      <c r="L524" s="120"/>
      <c r="M524" s="120"/>
      <c r="N524" s="120"/>
    </row>
    <row r="525" spans="2:14">
      <c r="B525" s="119"/>
      <c r="C525" s="119"/>
      <c r="D525" s="119"/>
      <c r="E525" s="119"/>
      <c r="F525" s="119"/>
      <c r="G525" s="119"/>
      <c r="H525" s="120"/>
      <c r="I525" s="120"/>
      <c r="J525" s="120"/>
      <c r="K525" s="120"/>
      <c r="L525" s="120"/>
      <c r="M525" s="120"/>
      <c r="N525" s="120"/>
    </row>
    <row r="526" spans="2:14">
      <c r="B526" s="119"/>
      <c r="C526" s="119"/>
      <c r="D526" s="119"/>
      <c r="E526" s="119"/>
      <c r="F526" s="119"/>
      <c r="G526" s="119"/>
      <c r="H526" s="120"/>
      <c r="I526" s="120"/>
      <c r="J526" s="120"/>
      <c r="K526" s="120"/>
      <c r="L526" s="120"/>
      <c r="M526" s="120"/>
      <c r="N526" s="120"/>
    </row>
    <row r="527" spans="2:14">
      <c r="B527" s="119"/>
      <c r="C527" s="119"/>
      <c r="D527" s="119"/>
      <c r="E527" s="119"/>
      <c r="F527" s="119"/>
      <c r="G527" s="119"/>
      <c r="H527" s="120"/>
      <c r="I527" s="120"/>
      <c r="J527" s="120"/>
      <c r="K527" s="120"/>
      <c r="L527" s="120"/>
      <c r="M527" s="120"/>
      <c r="N527" s="120"/>
    </row>
    <row r="528" spans="2:14">
      <c r="B528" s="119"/>
      <c r="C528" s="119"/>
      <c r="D528" s="119"/>
      <c r="E528" s="119"/>
      <c r="F528" s="119"/>
      <c r="G528" s="119"/>
      <c r="H528" s="120"/>
      <c r="I528" s="120"/>
      <c r="J528" s="120"/>
      <c r="K528" s="120"/>
      <c r="L528" s="120"/>
      <c r="M528" s="120"/>
      <c r="N528" s="120"/>
    </row>
    <row r="529" spans="2:14">
      <c r="B529" s="119"/>
      <c r="C529" s="119"/>
      <c r="D529" s="119"/>
      <c r="E529" s="119"/>
      <c r="F529" s="119"/>
      <c r="G529" s="119"/>
      <c r="H529" s="120"/>
      <c r="I529" s="120"/>
      <c r="J529" s="120"/>
      <c r="K529" s="120"/>
      <c r="L529" s="120"/>
      <c r="M529" s="120"/>
      <c r="N529" s="120"/>
    </row>
    <row r="530" spans="2:14">
      <c r="B530" s="119"/>
      <c r="C530" s="119"/>
      <c r="D530" s="119"/>
      <c r="E530" s="119"/>
      <c r="F530" s="119"/>
      <c r="G530" s="119"/>
      <c r="H530" s="120"/>
      <c r="I530" s="120"/>
      <c r="J530" s="120"/>
      <c r="K530" s="120"/>
      <c r="L530" s="120"/>
      <c r="M530" s="120"/>
      <c r="N530" s="120"/>
    </row>
    <row r="531" spans="2:14">
      <c r="B531" s="119"/>
      <c r="C531" s="119"/>
      <c r="D531" s="119"/>
      <c r="E531" s="119"/>
      <c r="F531" s="119"/>
      <c r="G531" s="119"/>
      <c r="H531" s="120"/>
      <c r="I531" s="120"/>
      <c r="J531" s="120"/>
      <c r="K531" s="120"/>
      <c r="L531" s="120"/>
      <c r="M531" s="120"/>
      <c r="N531" s="120"/>
    </row>
    <row r="532" spans="2:14">
      <c r="B532" s="119"/>
      <c r="C532" s="119"/>
      <c r="D532" s="119"/>
      <c r="E532" s="119"/>
      <c r="F532" s="119"/>
      <c r="G532" s="119"/>
      <c r="H532" s="120"/>
      <c r="I532" s="120"/>
      <c r="J532" s="120"/>
      <c r="K532" s="120"/>
      <c r="L532" s="120"/>
      <c r="M532" s="120"/>
      <c r="N532" s="120"/>
    </row>
    <row r="533" spans="2:14">
      <c r="B533" s="119"/>
      <c r="C533" s="119"/>
      <c r="D533" s="119"/>
      <c r="E533" s="119"/>
      <c r="F533" s="119"/>
      <c r="G533" s="119"/>
      <c r="H533" s="120"/>
      <c r="I533" s="120"/>
      <c r="J533" s="120"/>
      <c r="K533" s="120"/>
      <c r="L533" s="120"/>
      <c r="M533" s="120"/>
      <c r="N533" s="120"/>
    </row>
    <row r="534" spans="2:14">
      <c r="B534" s="119"/>
      <c r="C534" s="119"/>
      <c r="D534" s="119"/>
      <c r="E534" s="119"/>
      <c r="F534" s="119"/>
      <c r="G534" s="119"/>
      <c r="H534" s="120"/>
      <c r="I534" s="120"/>
      <c r="J534" s="120"/>
      <c r="K534" s="120"/>
      <c r="L534" s="120"/>
      <c r="M534" s="120"/>
      <c r="N534" s="120"/>
    </row>
    <row r="535" spans="2:14">
      <c r="B535" s="119"/>
      <c r="C535" s="119"/>
      <c r="D535" s="119"/>
      <c r="E535" s="119"/>
      <c r="F535" s="119"/>
      <c r="G535" s="119"/>
      <c r="H535" s="120"/>
      <c r="I535" s="120"/>
      <c r="J535" s="120"/>
      <c r="K535" s="120"/>
      <c r="L535" s="120"/>
      <c r="M535" s="120"/>
      <c r="N535" s="120"/>
    </row>
    <row r="536" spans="2:14">
      <c r="B536" s="119"/>
      <c r="C536" s="119"/>
      <c r="D536" s="119"/>
      <c r="E536" s="119"/>
      <c r="F536" s="119"/>
      <c r="G536" s="119"/>
      <c r="H536" s="120"/>
      <c r="I536" s="120"/>
      <c r="J536" s="120"/>
      <c r="K536" s="120"/>
      <c r="L536" s="120"/>
      <c r="M536" s="120"/>
      <c r="N536" s="120"/>
    </row>
    <row r="537" spans="2:14">
      <c r="B537" s="119"/>
      <c r="C537" s="119"/>
      <c r="D537" s="119"/>
      <c r="E537" s="119"/>
      <c r="F537" s="119"/>
      <c r="G537" s="119"/>
      <c r="H537" s="120"/>
      <c r="I537" s="120"/>
      <c r="J537" s="120"/>
      <c r="K537" s="120"/>
      <c r="L537" s="120"/>
      <c r="M537" s="120"/>
      <c r="N537" s="120"/>
    </row>
    <row r="538" spans="2:14">
      <c r="B538" s="119"/>
      <c r="C538" s="119"/>
      <c r="D538" s="119"/>
      <c r="E538" s="119"/>
      <c r="F538" s="119"/>
      <c r="G538" s="119"/>
      <c r="H538" s="120"/>
      <c r="I538" s="120"/>
      <c r="J538" s="120"/>
      <c r="K538" s="120"/>
      <c r="L538" s="120"/>
      <c r="M538" s="120"/>
      <c r="N538" s="120"/>
    </row>
    <row r="539" spans="2:14">
      <c r="B539" s="119"/>
      <c r="C539" s="119"/>
      <c r="D539" s="119"/>
      <c r="E539" s="119"/>
      <c r="F539" s="119"/>
      <c r="G539" s="119"/>
      <c r="H539" s="120"/>
      <c r="I539" s="120"/>
      <c r="J539" s="120"/>
      <c r="K539" s="120"/>
      <c r="L539" s="120"/>
      <c r="M539" s="120"/>
      <c r="N539" s="120"/>
    </row>
    <row r="540" spans="2:14">
      <c r="B540" s="119"/>
      <c r="C540" s="119"/>
      <c r="D540" s="119"/>
      <c r="E540" s="119"/>
      <c r="F540" s="119"/>
      <c r="G540" s="119"/>
      <c r="H540" s="120"/>
      <c r="I540" s="120"/>
      <c r="J540" s="120"/>
      <c r="K540" s="120"/>
      <c r="L540" s="120"/>
      <c r="M540" s="120"/>
      <c r="N540" s="120"/>
    </row>
    <row r="541" spans="2:14">
      <c r="B541" s="119"/>
      <c r="C541" s="119"/>
      <c r="D541" s="119"/>
      <c r="E541" s="119"/>
      <c r="F541" s="119"/>
      <c r="G541" s="119"/>
      <c r="H541" s="120"/>
      <c r="I541" s="120"/>
      <c r="J541" s="120"/>
      <c r="K541" s="120"/>
      <c r="L541" s="120"/>
      <c r="M541" s="120"/>
      <c r="N541" s="120"/>
    </row>
    <row r="542" spans="2:14">
      <c r="B542" s="119"/>
      <c r="C542" s="119"/>
      <c r="D542" s="119"/>
      <c r="E542" s="119"/>
      <c r="F542" s="119"/>
      <c r="G542" s="119"/>
      <c r="H542" s="120"/>
      <c r="I542" s="120"/>
      <c r="J542" s="120"/>
      <c r="K542" s="120"/>
      <c r="L542" s="120"/>
      <c r="M542" s="120"/>
      <c r="N542" s="120"/>
    </row>
    <row r="543" spans="2:14">
      <c r="B543" s="119"/>
      <c r="C543" s="119"/>
      <c r="D543" s="119"/>
      <c r="E543" s="119"/>
      <c r="F543" s="119"/>
      <c r="G543" s="119"/>
      <c r="H543" s="120"/>
      <c r="I543" s="120"/>
      <c r="J543" s="120"/>
      <c r="K543" s="120"/>
      <c r="L543" s="120"/>
      <c r="M543" s="120"/>
      <c r="N543" s="120"/>
    </row>
    <row r="544" spans="2:14">
      <c r="B544" s="119"/>
      <c r="C544" s="119"/>
      <c r="D544" s="119"/>
      <c r="E544" s="119"/>
      <c r="F544" s="119"/>
      <c r="G544" s="119"/>
      <c r="H544" s="120"/>
      <c r="I544" s="120"/>
      <c r="J544" s="120"/>
      <c r="K544" s="120"/>
      <c r="L544" s="120"/>
      <c r="M544" s="120"/>
      <c r="N544" s="120"/>
    </row>
    <row r="545" spans="2:14">
      <c r="B545" s="119"/>
      <c r="C545" s="119"/>
      <c r="D545" s="119"/>
      <c r="E545" s="119"/>
      <c r="F545" s="119"/>
      <c r="G545" s="119"/>
      <c r="H545" s="120"/>
      <c r="I545" s="120"/>
      <c r="J545" s="120"/>
      <c r="K545" s="120"/>
      <c r="L545" s="120"/>
      <c r="M545" s="120"/>
      <c r="N545" s="120"/>
    </row>
    <row r="546" spans="2:14">
      <c r="B546" s="119"/>
      <c r="C546" s="119"/>
      <c r="D546" s="119"/>
      <c r="E546" s="119"/>
      <c r="F546" s="119"/>
      <c r="G546" s="119"/>
      <c r="H546" s="120"/>
      <c r="I546" s="120"/>
      <c r="J546" s="120"/>
      <c r="K546" s="120"/>
      <c r="L546" s="120"/>
      <c r="M546" s="120"/>
      <c r="N546" s="120"/>
    </row>
    <row r="547" spans="2:14">
      <c r="B547" s="119"/>
      <c r="C547" s="119"/>
      <c r="D547" s="119"/>
      <c r="E547" s="119"/>
      <c r="F547" s="119"/>
      <c r="G547" s="119"/>
      <c r="H547" s="120"/>
      <c r="I547" s="120"/>
      <c r="J547" s="120"/>
      <c r="K547" s="120"/>
      <c r="L547" s="120"/>
      <c r="M547" s="120"/>
      <c r="N547" s="120"/>
    </row>
    <row r="548" spans="2:14">
      <c r="B548" s="119"/>
      <c r="C548" s="119"/>
      <c r="D548" s="119"/>
      <c r="E548" s="119"/>
      <c r="F548" s="119"/>
      <c r="G548" s="119"/>
      <c r="H548" s="120"/>
      <c r="I548" s="120"/>
      <c r="J548" s="120"/>
      <c r="K548" s="120"/>
      <c r="L548" s="120"/>
      <c r="M548" s="120"/>
      <c r="N548" s="120"/>
    </row>
    <row r="549" spans="2:14">
      <c r="B549" s="119"/>
      <c r="C549" s="119"/>
      <c r="D549" s="119"/>
      <c r="E549" s="119"/>
      <c r="F549" s="119"/>
      <c r="G549" s="119"/>
      <c r="H549" s="120"/>
      <c r="I549" s="120"/>
      <c r="J549" s="120"/>
      <c r="K549" s="120"/>
      <c r="L549" s="120"/>
      <c r="M549" s="120"/>
      <c r="N549" s="120"/>
    </row>
    <row r="550" spans="2:14">
      <c r="B550" s="119"/>
      <c r="C550" s="119"/>
      <c r="D550" s="119"/>
      <c r="E550" s="119"/>
      <c r="F550" s="119"/>
      <c r="G550" s="119"/>
      <c r="H550" s="120"/>
      <c r="I550" s="120"/>
      <c r="J550" s="120"/>
      <c r="K550" s="120"/>
      <c r="L550" s="120"/>
      <c r="M550" s="120"/>
      <c r="N550" s="120"/>
    </row>
    <row r="551" spans="2:14">
      <c r="B551" s="119"/>
      <c r="C551" s="119"/>
      <c r="D551" s="119"/>
      <c r="E551" s="119"/>
      <c r="F551" s="119"/>
      <c r="G551" s="119"/>
      <c r="H551" s="120"/>
      <c r="I551" s="120"/>
      <c r="J551" s="120"/>
      <c r="K551" s="120"/>
      <c r="L551" s="120"/>
      <c r="M551" s="120"/>
      <c r="N551" s="120"/>
    </row>
    <row r="552" spans="2:14">
      <c r="B552" s="119"/>
      <c r="C552" s="119"/>
      <c r="D552" s="119"/>
      <c r="E552" s="119"/>
      <c r="F552" s="119"/>
      <c r="G552" s="119"/>
      <c r="H552" s="120"/>
      <c r="I552" s="120"/>
      <c r="J552" s="120"/>
      <c r="K552" s="120"/>
      <c r="L552" s="120"/>
      <c r="M552" s="120"/>
      <c r="N552" s="120"/>
    </row>
    <row r="553" spans="2:14">
      <c r="B553" s="119"/>
      <c r="C553" s="119"/>
      <c r="D553" s="119"/>
      <c r="E553" s="119"/>
      <c r="F553" s="119"/>
      <c r="G553" s="119"/>
      <c r="H553" s="120"/>
      <c r="I553" s="120"/>
      <c r="J553" s="120"/>
      <c r="K553" s="120"/>
      <c r="L553" s="120"/>
      <c r="M553" s="120"/>
      <c r="N553" s="120"/>
    </row>
    <row r="554" spans="2:14">
      <c r="B554" s="119"/>
      <c r="C554" s="119"/>
      <c r="D554" s="119"/>
      <c r="E554" s="119"/>
      <c r="F554" s="119"/>
      <c r="G554" s="119"/>
      <c r="H554" s="120"/>
      <c r="I554" s="120"/>
      <c r="J554" s="120"/>
      <c r="K554" s="120"/>
      <c r="L554" s="120"/>
      <c r="M554" s="120"/>
      <c r="N554" s="120"/>
    </row>
    <row r="555" spans="2:14">
      <c r="B555" s="119"/>
      <c r="C555" s="119"/>
      <c r="D555" s="119"/>
      <c r="E555" s="119"/>
      <c r="F555" s="119"/>
      <c r="G555" s="119"/>
      <c r="H555" s="120"/>
      <c r="I555" s="120"/>
      <c r="J555" s="120"/>
      <c r="K555" s="120"/>
      <c r="L555" s="120"/>
      <c r="M555" s="120"/>
      <c r="N555" s="120"/>
    </row>
    <row r="556" spans="2:14">
      <c r="B556" s="119"/>
      <c r="C556" s="119"/>
      <c r="D556" s="119"/>
      <c r="E556" s="119"/>
      <c r="F556" s="119"/>
      <c r="G556" s="119"/>
      <c r="H556" s="120"/>
      <c r="I556" s="120"/>
      <c r="J556" s="120"/>
      <c r="K556" s="120"/>
      <c r="L556" s="120"/>
      <c r="M556" s="120"/>
      <c r="N556" s="120"/>
    </row>
    <row r="557" spans="2:14">
      <c r="B557" s="119"/>
      <c r="C557" s="119"/>
      <c r="D557" s="119"/>
      <c r="E557" s="119"/>
      <c r="F557" s="119"/>
      <c r="G557" s="119"/>
      <c r="H557" s="120"/>
      <c r="I557" s="120"/>
      <c r="J557" s="120"/>
      <c r="K557" s="120"/>
      <c r="L557" s="120"/>
      <c r="M557" s="120"/>
      <c r="N557" s="120"/>
    </row>
    <row r="558" spans="2:14">
      <c r="B558" s="119"/>
      <c r="C558" s="119"/>
      <c r="D558" s="119"/>
      <c r="E558" s="119"/>
      <c r="F558" s="119"/>
      <c r="G558" s="119"/>
      <c r="H558" s="120"/>
      <c r="I558" s="120"/>
      <c r="J558" s="120"/>
      <c r="K558" s="120"/>
      <c r="L558" s="120"/>
      <c r="M558" s="120"/>
      <c r="N558" s="120"/>
    </row>
    <row r="559" spans="2:14">
      <c r="B559" s="119"/>
      <c r="C559" s="119"/>
      <c r="D559" s="119"/>
      <c r="E559" s="119"/>
      <c r="F559" s="119"/>
      <c r="G559" s="119"/>
      <c r="H559" s="120"/>
      <c r="I559" s="120"/>
      <c r="J559" s="120"/>
      <c r="K559" s="120"/>
      <c r="L559" s="120"/>
      <c r="M559" s="120"/>
      <c r="N559" s="120"/>
    </row>
    <row r="560" spans="2:14">
      <c r="B560" s="119"/>
      <c r="C560" s="119"/>
      <c r="D560" s="119"/>
      <c r="E560" s="119"/>
      <c r="F560" s="119"/>
      <c r="G560" s="119"/>
      <c r="H560" s="120"/>
      <c r="I560" s="120"/>
      <c r="J560" s="120"/>
      <c r="K560" s="120"/>
      <c r="L560" s="120"/>
      <c r="M560" s="120"/>
      <c r="N560" s="120"/>
    </row>
    <row r="561" spans="2:14">
      <c r="B561" s="119"/>
      <c r="C561" s="119"/>
      <c r="D561" s="119"/>
      <c r="E561" s="119"/>
      <c r="F561" s="119"/>
      <c r="G561" s="119"/>
      <c r="H561" s="120"/>
      <c r="I561" s="120"/>
      <c r="J561" s="120"/>
      <c r="K561" s="120"/>
      <c r="L561" s="120"/>
      <c r="M561" s="120"/>
      <c r="N561" s="120"/>
    </row>
    <row r="562" spans="2:14">
      <c r="B562" s="119"/>
      <c r="C562" s="119"/>
      <c r="D562" s="119"/>
      <c r="E562" s="119"/>
      <c r="F562" s="119"/>
      <c r="G562" s="119"/>
      <c r="H562" s="120"/>
      <c r="I562" s="120"/>
      <c r="J562" s="120"/>
      <c r="K562" s="120"/>
      <c r="L562" s="120"/>
      <c r="M562" s="120"/>
      <c r="N562" s="120"/>
    </row>
    <row r="563" spans="2:14">
      <c r="B563" s="119"/>
      <c r="C563" s="119"/>
      <c r="D563" s="119"/>
      <c r="E563" s="119"/>
      <c r="F563" s="119"/>
      <c r="G563" s="119"/>
      <c r="H563" s="120"/>
      <c r="I563" s="120"/>
      <c r="J563" s="120"/>
      <c r="K563" s="120"/>
      <c r="L563" s="120"/>
      <c r="M563" s="120"/>
      <c r="N563" s="120"/>
    </row>
    <row r="564" spans="2:14">
      <c r="B564" s="119"/>
      <c r="C564" s="119"/>
      <c r="D564" s="119"/>
      <c r="E564" s="119"/>
      <c r="F564" s="119"/>
      <c r="G564" s="119"/>
      <c r="H564" s="120"/>
      <c r="I564" s="120"/>
      <c r="J564" s="120"/>
      <c r="K564" s="120"/>
      <c r="L564" s="120"/>
      <c r="M564" s="120"/>
      <c r="N564" s="120"/>
    </row>
    <row r="565" spans="2:14">
      <c r="B565" s="119"/>
      <c r="C565" s="119"/>
      <c r="D565" s="119"/>
      <c r="E565" s="119"/>
      <c r="F565" s="119"/>
      <c r="G565" s="119"/>
      <c r="H565" s="120"/>
      <c r="I565" s="120"/>
      <c r="J565" s="120"/>
      <c r="K565" s="120"/>
      <c r="L565" s="120"/>
      <c r="M565" s="120"/>
      <c r="N565" s="120"/>
    </row>
    <row r="566" spans="2:14">
      <c r="B566" s="119"/>
      <c r="C566" s="119"/>
      <c r="D566" s="119"/>
      <c r="E566" s="119"/>
      <c r="F566" s="119"/>
      <c r="G566" s="119"/>
      <c r="H566" s="120"/>
      <c r="I566" s="120"/>
      <c r="J566" s="120"/>
      <c r="K566" s="120"/>
      <c r="L566" s="120"/>
      <c r="M566" s="120"/>
      <c r="N566" s="120"/>
    </row>
    <row r="567" spans="2:14">
      <c r="B567" s="119"/>
      <c r="C567" s="119"/>
      <c r="D567" s="119"/>
      <c r="E567" s="119"/>
      <c r="F567" s="119"/>
      <c r="G567" s="119"/>
      <c r="H567" s="120"/>
      <c r="I567" s="120"/>
      <c r="J567" s="120"/>
      <c r="K567" s="120"/>
      <c r="L567" s="120"/>
      <c r="M567" s="120"/>
      <c r="N567" s="120"/>
    </row>
    <row r="568" spans="2:14">
      <c r="B568" s="119"/>
      <c r="C568" s="119"/>
      <c r="D568" s="119"/>
      <c r="E568" s="119"/>
      <c r="F568" s="119"/>
      <c r="G568" s="119"/>
      <c r="H568" s="120"/>
      <c r="I568" s="120"/>
      <c r="J568" s="120"/>
      <c r="K568" s="120"/>
      <c r="L568" s="120"/>
      <c r="M568" s="120"/>
      <c r="N568" s="120"/>
    </row>
    <row r="569" spans="2:14">
      <c r="B569" s="119"/>
      <c r="C569" s="119"/>
      <c r="D569" s="119"/>
      <c r="E569" s="119"/>
      <c r="F569" s="119"/>
      <c r="G569" s="119"/>
      <c r="H569" s="120"/>
      <c r="I569" s="120"/>
      <c r="J569" s="120"/>
      <c r="K569" s="120"/>
      <c r="L569" s="120"/>
      <c r="M569" s="120"/>
      <c r="N569" s="120"/>
    </row>
    <row r="570" spans="2:14">
      <c r="B570" s="119"/>
      <c r="C570" s="119"/>
      <c r="D570" s="119"/>
      <c r="E570" s="119"/>
      <c r="F570" s="119"/>
      <c r="G570" s="119"/>
      <c r="H570" s="120"/>
      <c r="I570" s="120"/>
      <c r="J570" s="120"/>
      <c r="K570" s="120"/>
      <c r="L570" s="120"/>
      <c r="M570" s="120"/>
      <c r="N570" s="120"/>
    </row>
    <row r="571" spans="2:14">
      <c r="B571" s="119"/>
      <c r="C571" s="119"/>
      <c r="D571" s="119"/>
      <c r="E571" s="119"/>
      <c r="F571" s="119"/>
      <c r="G571" s="119"/>
      <c r="H571" s="120"/>
      <c r="I571" s="120"/>
      <c r="J571" s="120"/>
      <c r="K571" s="120"/>
      <c r="L571" s="120"/>
      <c r="M571" s="120"/>
      <c r="N571" s="120"/>
    </row>
    <row r="572" spans="2:14">
      <c r="B572" s="119"/>
      <c r="C572" s="119"/>
      <c r="D572" s="119"/>
      <c r="E572" s="119"/>
      <c r="F572" s="119"/>
      <c r="G572" s="119"/>
      <c r="H572" s="120"/>
      <c r="I572" s="120"/>
      <c r="J572" s="120"/>
      <c r="K572" s="120"/>
      <c r="L572" s="120"/>
      <c r="M572" s="120"/>
      <c r="N572" s="120"/>
    </row>
    <row r="573" spans="2:14">
      <c r="B573" s="119"/>
      <c r="C573" s="119"/>
      <c r="D573" s="119"/>
      <c r="E573" s="119"/>
      <c r="F573" s="119"/>
      <c r="G573" s="119"/>
      <c r="H573" s="120"/>
      <c r="I573" s="120"/>
      <c r="J573" s="120"/>
      <c r="K573" s="120"/>
      <c r="L573" s="120"/>
      <c r="M573" s="120"/>
      <c r="N573" s="120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79 B8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1.425781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8802</v>
      </c>
    </row>
    <row r="6" spans="2:15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ht="26.25" customHeight="1"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s="3" customFormat="1" ht="78.75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74517.801211661019</v>
      </c>
      <c r="M11" s="73"/>
      <c r="N11" s="84">
        <f>IFERROR(L11/$L$11,0)</f>
        <v>1</v>
      </c>
      <c r="O11" s="84">
        <f>L11/'סכום נכסי הקרן'!$C$42</f>
        <v>1.2993569851871629E-2</v>
      </c>
    </row>
    <row r="12" spans="2:15" s="4" customFormat="1" ht="18" customHeight="1">
      <c r="B12" s="90" t="s">
        <v>200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74517.801211661004</v>
      </c>
      <c r="M12" s="73"/>
      <c r="N12" s="84">
        <f t="shared" ref="N12:N25" si="0">IFERROR(L12/$L$11,0)</f>
        <v>0.99999999999999978</v>
      </c>
      <c r="O12" s="84">
        <f>L12/'סכום נכסי הקרן'!$C$42</f>
        <v>1.2993569851871625E-2</v>
      </c>
    </row>
    <row r="13" spans="2:15">
      <c r="B13" s="92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45926.613768945004</v>
      </c>
      <c r="M13" s="71"/>
      <c r="N13" s="81">
        <f t="shared" si="0"/>
        <v>0.61631734997782139</v>
      </c>
      <c r="O13" s="81">
        <f>L13/'סכום נכסי הקרן'!$C$42</f>
        <v>8.0081625378572354E-3</v>
      </c>
    </row>
    <row r="14" spans="2:15">
      <c r="B14" s="76" t="s">
        <v>1671</v>
      </c>
      <c r="C14" s="73" t="s">
        <v>1672</v>
      </c>
      <c r="D14" s="86" t="s">
        <v>28</v>
      </c>
      <c r="E14" s="73"/>
      <c r="F14" s="86" t="s">
        <v>1585</v>
      </c>
      <c r="G14" s="73" t="s">
        <v>659</v>
      </c>
      <c r="H14" s="73" t="s">
        <v>660</v>
      </c>
      <c r="I14" s="86" t="s">
        <v>135</v>
      </c>
      <c r="J14" s="83">
        <v>885.05687900000009</v>
      </c>
      <c r="K14" s="85">
        <v>106693.59239999999</v>
      </c>
      <c r="L14" s="83">
        <v>3827.3381927980008</v>
      </c>
      <c r="M14" s="84">
        <v>2.2806107810326103E-3</v>
      </c>
      <c r="N14" s="84">
        <f t="shared" si="0"/>
        <v>5.1361394600557199E-2</v>
      </c>
      <c r="O14" s="84">
        <f>L14/'סכום נכסי הקרן'!$C$42</f>
        <v>6.6736786843188227E-4</v>
      </c>
    </row>
    <row r="15" spans="2:15">
      <c r="B15" s="76" t="s">
        <v>1673</v>
      </c>
      <c r="C15" s="73" t="s">
        <v>1674</v>
      </c>
      <c r="D15" s="86" t="s">
        <v>28</v>
      </c>
      <c r="E15" s="73"/>
      <c r="F15" s="86" t="s">
        <v>1585</v>
      </c>
      <c r="G15" s="73" t="s">
        <v>670</v>
      </c>
      <c r="H15" s="73" t="s">
        <v>660</v>
      </c>
      <c r="I15" s="86" t="s">
        <v>133</v>
      </c>
      <c r="J15" s="83">
        <v>154.69713700000003</v>
      </c>
      <c r="K15" s="85">
        <v>1007522</v>
      </c>
      <c r="L15" s="83">
        <v>5960.1132624020011</v>
      </c>
      <c r="M15" s="84">
        <v>1.0780448263534746E-3</v>
      </c>
      <c r="N15" s="84">
        <f t="shared" si="0"/>
        <v>7.9982409108836194E-2</v>
      </c>
      <c r="O15" s="84">
        <f>L15/'סכום נכסי הקרן'!$C$42</f>
        <v>1.0392570196766367E-3</v>
      </c>
    </row>
    <row r="16" spans="2:15">
      <c r="B16" s="76" t="s">
        <v>1675</v>
      </c>
      <c r="C16" s="73" t="s">
        <v>1676</v>
      </c>
      <c r="D16" s="86" t="s">
        <v>28</v>
      </c>
      <c r="E16" s="73"/>
      <c r="F16" s="86" t="s">
        <v>1585</v>
      </c>
      <c r="G16" s="73" t="s">
        <v>889</v>
      </c>
      <c r="H16" s="73" t="s">
        <v>660</v>
      </c>
      <c r="I16" s="86" t="s">
        <v>133</v>
      </c>
      <c r="J16" s="83">
        <v>3642.8097550000007</v>
      </c>
      <c r="K16" s="85">
        <v>34912.99</v>
      </c>
      <c r="L16" s="83">
        <v>4863.4159916780018</v>
      </c>
      <c r="M16" s="84">
        <v>4.3656712349364896E-4</v>
      </c>
      <c r="N16" s="84">
        <f t="shared" si="0"/>
        <v>6.5265156950403191E-2</v>
      </c>
      <c r="O16" s="84">
        <f>L16/'סכום נכסי הקרן'!$C$42</f>
        <v>8.4802737572842906E-4</v>
      </c>
    </row>
    <row r="17" spans="2:15">
      <c r="B17" s="76" t="s">
        <v>1677</v>
      </c>
      <c r="C17" s="73" t="s">
        <v>1678</v>
      </c>
      <c r="D17" s="86" t="s">
        <v>28</v>
      </c>
      <c r="E17" s="73"/>
      <c r="F17" s="86" t="s">
        <v>1585</v>
      </c>
      <c r="G17" s="73" t="s">
        <v>1679</v>
      </c>
      <c r="H17" s="73" t="s">
        <v>660</v>
      </c>
      <c r="I17" s="86" t="s">
        <v>135</v>
      </c>
      <c r="J17" s="83">
        <v>850.75255900000013</v>
      </c>
      <c r="K17" s="85">
        <v>236239</v>
      </c>
      <c r="L17" s="83">
        <v>8145.9582271170011</v>
      </c>
      <c r="M17" s="84">
        <v>3.2539679820043992E-3</v>
      </c>
      <c r="N17" s="84">
        <f t="shared" si="0"/>
        <v>0.10931560103308939</v>
      </c>
      <c r="O17" s="84">
        <f>L17/'סכום נכסי הקרן'!$C$42</f>
        <v>1.4203998979227773E-3</v>
      </c>
    </row>
    <row r="18" spans="2:15">
      <c r="B18" s="76" t="s">
        <v>1680</v>
      </c>
      <c r="C18" s="73" t="s">
        <v>1681</v>
      </c>
      <c r="D18" s="86" t="s">
        <v>28</v>
      </c>
      <c r="E18" s="73"/>
      <c r="F18" s="86" t="s">
        <v>1585</v>
      </c>
      <c r="G18" s="73" t="s">
        <v>1682</v>
      </c>
      <c r="H18" s="73" t="s">
        <v>660</v>
      </c>
      <c r="I18" s="86" t="s">
        <v>133</v>
      </c>
      <c r="J18" s="83">
        <v>2086.4003110000003</v>
      </c>
      <c r="K18" s="85">
        <v>122601.60000000001</v>
      </c>
      <c r="L18" s="83">
        <v>9781.6391718120012</v>
      </c>
      <c r="M18" s="84">
        <v>3.5578846619110614E-3</v>
      </c>
      <c r="N18" s="84">
        <f t="shared" si="0"/>
        <v>0.13126580511988198</v>
      </c>
      <c r="O18" s="84">
        <f>L18/'סכום נכסי הקרן'!$C$42</f>
        <v>1.7056114079873552E-3</v>
      </c>
    </row>
    <row r="19" spans="2:15">
      <c r="B19" s="76" t="s">
        <v>1683</v>
      </c>
      <c r="C19" s="73" t="s">
        <v>1684</v>
      </c>
      <c r="D19" s="86" t="s">
        <v>28</v>
      </c>
      <c r="E19" s="73"/>
      <c r="F19" s="86" t="s">
        <v>1585</v>
      </c>
      <c r="G19" s="73" t="s">
        <v>1682</v>
      </c>
      <c r="H19" s="73" t="s">
        <v>660</v>
      </c>
      <c r="I19" s="86" t="s">
        <v>136</v>
      </c>
      <c r="J19" s="83">
        <v>363104.08391600003</v>
      </c>
      <c r="K19" s="85">
        <v>131.5</v>
      </c>
      <c r="L19" s="83">
        <v>2233.6124419339999</v>
      </c>
      <c r="M19" s="84">
        <v>1.6084642728013373E-3</v>
      </c>
      <c r="N19" s="84">
        <f t="shared" si="0"/>
        <v>2.9974212947985777E-2</v>
      </c>
      <c r="O19" s="84">
        <f>L19/'סכום נכסי הקרן'!$C$42</f>
        <v>3.8947202969452817E-4</v>
      </c>
    </row>
    <row r="20" spans="2:15">
      <c r="B20" s="76" t="s">
        <v>1685</v>
      </c>
      <c r="C20" s="73" t="s">
        <v>1686</v>
      </c>
      <c r="D20" s="86" t="s">
        <v>28</v>
      </c>
      <c r="E20" s="73"/>
      <c r="F20" s="86" t="s">
        <v>1585</v>
      </c>
      <c r="G20" s="73" t="s">
        <v>529</v>
      </c>
      <c r="H20" s="73"/>
      <c r="I20" s="86" t="s">
        <v>136</v>
      </c>
      <c r="J20" s="83">
        <v>14231.429896000001</v>
      </c>
      <c r="K20" s="85">
        <v>16695.21</v>
      </c>
      <c r="L20" s="83">
        <v>11114.536481204001</v>
      </c>
      <c r="M20" s="84">
        <v>1.4524687681628569E-2</v>
      </c>
      <c r="N20" s="84">
        <f t="shared" si="0"/>
        <v>0.14915277021706763</v>
      </c>
      <c r="O20" s="84">
        <f>L20/'סכום נכסי הקרן'!$C$42</f>
        <v>1.9380269384156267E-3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92" t="s">
        <v>30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28591.187442716007</v>
      </c>
      <c r="M22" s="71"/>
      <c r="N22" s="81">
        <f t="shared" si="0"/>
        <v>0.38368265002217855</v>
      </c>
      <c r="O22" s="81">
        <f>L22/'סכום נכסי הקרן'!$C$42</f>
        <v>4.9854073140143925E-3</v>
      </c>
    </row>
    <row r="23" spans="2:15">
      <c r="B23" s="76" t="s">
        <v>1687</v>
      </c>
      <c r="C23" s="73" t="s">
        <v>1688</v>
      </c>
      <c r="D23" s="86" t="s">
        <v>28</v>
      </c>
      <c r="E23" s="73"/>
      <c r="F23" s="86" t="s">
        <v>1555</v>
      </c>
      <c r="G23" s="73" t="s">
        <v>529</v>
      </c>
      <c r="H23" s="73"/>
      <c r="I23" s="86" t="s">
        <v>133</v>
      </c>
      <c r="J23" s="83">
        <v>4006.0657830000005</v>
      </c>
      <c r="K23" s="85">
        <v>20511</v>
      </c>
      <c r="L23" s="83">
        <v>3142.1202000630005</v>
      </c>
      <c r="M23" s="84">
        <v>5.2579238494103377E-4</v>
      </c>
      <c r="N23" s="84">
        <f t="shared" si="0"/>
        <v>4.216603481278379E-2</v>
      </c>
      <c r="O23" s="84">
        <f>L23/'סכום נכסי הקרן'!$C$42</f>
        <v>5.4788731871635696E-4</v>
      </c>
    </row>
    <row r="24" spans="2:15">
      <c r="B24" s="76" t="s">
        <v>1689</v>
      </c>
      <c r="C24" s="73" t="s">
        <v>1690</v>
      </c>
      <c r="D24" s="86" t="s">
        <v>28</v>
      </c>
      <c r="E24" s="73"/>
      <c r="F24" s="86" t="s">
        <v>1555</v>
      </c>
      <c r="G24" s="73" t="s">
        <v>529</v>
      </c>
      <c r="H24" s="73"/>
      <c r="I24" s="86" t="s">
        <v>133</v>
      </c>
      <c r="J24" s="83">
        <v>22526.072962999999</v>
      </c>
      <c r="K24" s="85">
        <v>3721</v>
      </c>
      <c r="L24" s="83">
        <v>3205.258349013</v>
      </c>
      <c r="M24" s="84">
        <v>3.5184962432683432E-4</v>
      </c>
      <c r="N24" s="84">
        <f t="shared" si="0"/>
        <v>4.301332429158445E-2</v>
      </c>
      <c r="O24" s="84">
        <f>L24/'סכום נכסי הקרן'!$C$42</f>
        <v>5.5889663374390926E-4</v>
      </c>
    </row>
    <row r="25" spans="2:15">
      <c r="B25" s="76" t="s">
        <v>1691</v>
      </c>
      <c r="C25" s="73" t="s">
        <v>1692</v>
      </c>
      <c r="D25" s="86" t="s">
        <v>125</v>
      </c>
      <c r="E25" s="73"/>
      <c r="F25" s="86" t="s">
        <v>1555</v>
      </c>
      <c r="G25" s="73" t="s">
        <v>529</v>
      </c>
      <c r="H25" s="73"/>
      <c r="I25" s="86" t="s">
        <v>133</v>
      </c>
      <c r="J25" s="83">
        <v>49061.146883000009</v>
      </c>
      <c r="K25" s="85">
        <v>11856.42</v>
      </c>
      <c r="L25" s="83">
        <v>22243.808893640009</v>
      </c>
      <c r="M25" s="84">
        <v>4.9567464610496108E-4</v>
      </c>
      <c r="N25" s="84">
        <f t="shared" si="0"/>
        <v>0.29850329091781036</v>
      </c>
      <c r="O25" s="84">
        <f>L25/'סכום נכסי הקרן'!$C$42</f>
        <v>3.8786233615541264E-3</v>
      </c>
    </row>
    <row r="26" spans="2:15">
      <c r="B26" s="72"/>
      <c r="C26" s="73"/>
      <c r="D26" s="73"/>
      <c r="E26" s="73"/>
      <c r="F26" s="73"/>
      <c r="G26" s="73"/>
      <c r="H26" s="73"/>
      <c r="I26" s="73"/>
      <c r="J26" s="83"/>
      <c r="K26" s="85"/>
      <c r="L26" s="73"/>
      <c r="M26" s="73"/>
      <c r="N26" s="84"/>
      <c r="O26" s="73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124" t="s">
        <v>224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124" t="s">
        <v>113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124" t="s">
        <v>207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124" t="s">
        <v>215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28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28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2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19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19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19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19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19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19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19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19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19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19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19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19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19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19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19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19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19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19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19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19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19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19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19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19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19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19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19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19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19"/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19"/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</row>
    <row r="406" spans="2:15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</row>
    <row r="407" spans="2:15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</row>
    <row r="408" spans="2:15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</row>
    <row r="409" spans="2:15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</row>
    <row r="410" spans="2:15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</row>
    <row r="411" spans="2:15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</row>
    <row r="412" spans="2:15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</row>
    <row r="413" spans="2:15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</row>
    <row r="414" spans="2:15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</row>
    <row r="415" spans="2:15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</row>
    <row r="416" spans="2:15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</row>
    <row r="417" spans="2:15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</row>
    <row r="418" spans="2:15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</row>
    <row r="419" spans="2:15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</row>
    <row r="420" spans="2:15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</row>
    <row r="421" spans="2:15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</row>
    <row r="422" spans="2:15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</row>
    <row r="423" spans="2:15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</row>
    <row r="424" spans="2:15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</row>
    <row r="425" spans="2:15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</row>
    <row r="426" spans="2:15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</row>
    <row r="427" spans="2:15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</row>
    <row r="428" spans="2:15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</row>
    <row r="429" spans="2:15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</row>
    <row r="430" spans="2:15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</row>
    <row r="431" spans="2:15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</row>
    <row r="432" spans="2:15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</row>
    <row r="433" spans="2:15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</row>
    <row r="434" spans="2:15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</row>
    <row r="435" spans="2:15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</row>
    <row r="436" spans="2:15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</row>
    <row r="437" spans="2:15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</row>
    <row r="438" spans="2:15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</row>
    <row r="439" spans="2:15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</row>
    <row r="440" spans="2:15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</row>
    <row r="441" spans="2:15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</row>
    <row r="442" spans="2:15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</row>
    <row r="443" spans="2:15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</row>
    <row r="444" spans="2:15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</row>
    <row r="445" spans="2:15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</row>
    <row r="446" spans="2:15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</row>
    <row r="447" spans="2:15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</row>
    <row r="448" spans="2:15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</row>
    <row r="449" spans="2:15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</row>
    <row r="450" spans="2:15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</row>
    <row r="451" spans="2:15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</row>
    <row r="452" spans="2:15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</row>
    <row r="453" spans="2:15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</row>
    <row r="454" spans="2:15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</row>
    <row r="455" spans="2:15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</row>
    <row r="456" spans="2:15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</row>
    <row r="457" spans="2:15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</row>
    <row r="458" spans="2:15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</row>
    <row r="459" spans="2:15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2:15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2:15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2:15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2:15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2:15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2:15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2:15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2:15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2:15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2:15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2:15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2:15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28 B3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8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8802</v>
      </c>
    </row>
    <row r="6" spans="2:12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95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</row>
    <row r="9" spans="2:12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1" t="s">
        <v>50</v>
      </c>
      <c r="C11" s="73"/>
      <c r="D11" s="73"/>
      <c r="E11" s="73"/>
      <c r="F11" s="73"/>
      <c r="G11" s="83"/>
      <c r="H11" s="85"/>
      <c r="I11" s="83">
        <v>42.10939809300001</v>
      </c>
      <c r="J11" s="73"/>
      <c r="K11" s="84">
        <f>IFERROR(I11/$I$11,0)</f>
        <v>1</v>
      </c>
      <c r="L11" s="84">
        <f>I11/'סכום נכסי הקרן'!$C$42</f>
        <v>7.3425597192210747E-6</v>
      </c>
    </row>
    <row r="12" spans="2:12" s="4" customFormat="1" ht="18" customHeight="1">
      <c r="B12" s="90" t="s">
        <v>26</v>
      </c>
      <c r="C12" s="73"/>
      <c r="D12" s="73"/>
      <c r="E12" s="73"/>
      <c r="F12" s="73"/>
      <c r="G12" s="83"/>
      <c r="H12" s="85"/>
      <c r="I12" s="83">
        <v>31.143521010000004</v>
      </c>
      <c r="J12" s="73"/>
      <c r="K12" s="84">
        <f t="shared" ref="K12:K20" si="0">IFERROR(I12/$I$11,0)</f>
        <v>0.73958599316044604</v>
      </c>
      <c r="L12" s="84">
        <f>I12/'סכום נכסי הקרן'!$C$42</f>
        <v>5.4304543222800037E-6</v>
      </c>
    </row>
    <row r="13" spans="2:12">
      <c r="B13" s="92" t="s">
        <v>1693</v>
      </c>
      <c r="C13" s="71"/>
      <c r="D13" s="71"/>
      <c r="E13" s="71"/>
      <c r="F13" s="71"/>
      <c r="G13" s="80"/>
      <c r="H13" s="82"/>
      <c r="I13" s="80">
        <v>31.143521010000004</v>
      </c>
      <c r="J13" s="71"/>
      <c r="K13" s="81">
        <f t="shared" si="0"/>
        <v>0.73958599316044604</v>
      </c>
      <c r="L13" s="81">
        <f>I13/'סכום נכסי הקרן'!$C$42</f>
        <v>5.4304543222800037E-6</v>
      </c>
    </row>
    <row r="14" spans="2:12">
      <c r="B14" s="76" t="s">
        <v>1694</v>
      </c>
      <c r="C14" s="73" t="s">
        <v>1695</v>
      </c>
      <c r="D14" s="86" t="s">
        <v>121</v>
      </c>
      <c r="E14" s="86" t="s">
        <v>321</v>
      </c>
      <c r="F14" s="86" t="s">
        <v>134</v>
      </c>
      <c r="G14" s="83">
        <v>284699.56241100008</v>
      </c>
      <c r="H14" s="85">
        <v>8.1999999999999993</v>
      </c>
      <c r="I14" s="83">
        <v>23.345364118000006</v>
      </c>
      <c r="J14" s="84">
        <v>3.2603753549943835E-3</v>
      </c>
      <c r="K14" s="84">
        <f t="shared" si="0"/>
        <v>0.55439795331296327</v>
      </c>
      <c r="L14" s="84">
        <f>I14/'סכום נכסי הקרן'!$C$42</f>
        <v>4.0707000804143703E-6</v>
      </c>
    </row>
    <row r="15" spans="2:12">
      <c r="B15" s="76" t="s">
        <v>1696</v>
      </c>
      <c r="C15" s="73" t="s">
        <v>1697</v>
      </c>
      <c r="D15" s="86" t="s">
        <v>121</v>
      </c>
      <c r="E15" s="86" t="s">
        <v>159</v>
      </c>
      <c r="F15" s="86" t="s">
        <v>134</v>
      </c>
      <c r="G15" s="83">
        <v>76452.518550000008</v>
      </c>
      <c r="H15" s="85">
        <v>10.199999999999999</v>
      </c>
      <c r="I15" s="83">
        <v>7.7981568920000015</v>
      </c>
      <c r="J15" s="84">
        <v>5.0984157586739572E-3</v>
      </c>
      <c r="K15" s="84">
        <f t="shared" si="0"/>
        <v>0.18518803984748278</v>
      </c>
      <c r="L15" s="84">
        <f>I15/'סכום נכסי הקרן'!$C$42</f>
        <v>1.3597542418656344E-6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0" t="s">
        <v>41</v>
      </c>
      <c r="C17" s="73"/>
      <c r="D17" s="73"/>
      <c r="E17" s="73"/>
      <c r="F17" s="73"/>
      <c r="G17" s="83"/>
      <c r="H17" s="85"/>
      <c r="I17" s="83">
        <v>10.965877083000002</v>
      </c>
      <c r="J17" s="73"/>
      <c r="K17" s="84">
        <f t="shared" si="0"/>
        <v>0.2604140068395539</v>
      </c>
      <c r="L17" s="84">
        <f>I17/'סכום נכסי הקרן'!$C$42</f>
        <v>1.9121053969410697E-6</v>
      </c>
    </row>
    <row r="18" spans="2:12">
      <c r="B18" s="92" t="s">
        <v>1698</v>
      </c>
      <c r="C18" s="71"/>
      <c r="D18" s="71"/>
      <c r="E18" s="71"/>
      <c r="F18" s="71"/>
      <c r="G18" s="80"/>
      <c r="H18" s="82"/>
      <c r="I18" s="80">
        <v>10.965877083000002</v>
      </c>
      <c r="J18" s="71"/>
      <c r="K18" s="81">
        <f t="shared" si="0"/>
        <v>0.2604140068395539</v>
      </c>
      <c r="L18" s="81">
        <f>I18/'סכום נכסי הקרן'!$C$42</f>
        <v>1.9121053969410697E-6</v>
      </c>
    </row>
    <row r="19" spans="2:12">
      <c r="B19" s="76" t="s">
        <v>1699</v>
      </c>
      <c r="C19" s="73" t="s">
        <v>1700</v>
      </c>
      <c r="D19" s="86" t="s">
        <v>1371</v>
      </c>
      <c r="E19" s="86" t="s">
        <v>734</v>
      </c>
      <c r="F19" s="86" t="s">
        <v>133</v>
      </c>
      <c r="G19" s="83">
        <v>11540.002800000002</v>
      </c>
      <c r="H19" s="85">
        <v>23</v>
      </c>
      <c r="I19" s="83">
        <v>10.149663263000003</v>
      </c>
      <c r="J19" s="84">
        <v>3.4550906586826351E-4</v>
      </c>
      <c r="K19" s="84">
        <f t="shared" si="0"/>
        <v>0.24103083213358056</v>
      </c>
      <c r="L19" s="84">
        <f>I19/'סכום נכסי הקרן'!$C$42</f>
        <v>1.7697832791143651E-6</v>
      </c>
    </row>
    <row r="20" spans="2:12">
      <c r="B20" s="76" t="s">
        <v>1701</v>
      </c>
      <c r="C20" s="73" t="s">
        <v>1702</v>
      </c>
      <c r="D20" s="86" t="s">
        <v>1393</v>
      </c>
      <c r="E20" s="86" t="s">
        <v>801</v>
      </c>
      <c r="F20" s="86" t="s">
        <v>133</v>
      </c>
      <c r="G20" s="83">
        <v>3049.2149399999998</v>
      </c>
      <c r="H20" s="85">
        <v>7</v>
      </c>
      <c r="I20" s="83">
        <v>0.8162138200000002</v>
      </c>
      <c r="J20" s="84">
        <v>1.2052232964426877E-4</v>
      </c>
      <c r="K20" s="84">
        <f t="shared" si="0"/>
        <v>1.9383174705973349E-2</v>
      </c>
      <c r="L20" s="84">
        <f>I20/'סכום נכסי הקרן'!$C$42</f>
        <v>1.4232211782670471E-7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24" t="s">
        <v>224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24" t="s">
        <v>113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24" t="s">
        <v>207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24" t="s">
        <v>215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