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9-23\קבצים לאינטרנט 09-23\"/>
    </mc:Choice>
  </mc:AlternateContent>
  <xr:revisionPtr revIDLastSave="0" documentId="8_{06EC4337-DE95-4A2C-894F-18894322FA1A}" xr6:coauthVersionLast="47" xr6:coauthVersionMax="47" xr10:uidLastSave="{00000000-0000-0000-0000-000000000000}"/>
  <workbookProtection lockStructure="1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  <externalReference r:id="rId35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הלוואות!$B$7:$R$980</definedName>
    <definedName name="_xlnm._FilterDatabase" localSheetId="25" hidden="1">'השקעות אחרות '!$B$7:$K$610</definedName>
    <definedName name="_xlnm._FilterDatabase" localSheetId="23" hidden="1">'זכויות מקרקעין'!$B$7:$I$101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השקעה'!$A$10:$K$229</definedName>
    <definedName name="_xlnm._FilterDatabase" localSheetId="1" hidden="1">מזומנים!$B$7:$L$200</definedName>
    <definedName name="_xlnm._FilterDatabase" localSheetId="5" hidden="1">מניות!$B$8:$O$496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'!$B$6:$K$14</definedName>
    <definedName name="Print_Area" localSheetId="23">'זכויות מקרקעין'!$B$6:$J$25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קונצרני'!$B$6:$S$34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השקעה'!$B$6:$K$37</definedName>
    <definedName name="Print_Area" localSheetId="13">'לא סחיר - תעודות חוב מסחריות'!$B$6:$S$25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80" l="1"/>
  <c r="G12" i="80"/>
  <c r="G11" i="80"/>
  <c r="G10" i="80" s="1"/>
  <c r="P11" i="71"/>
  <c r="P12" i="71"/>
  <c r="P13" i="71"/>
  <c r="P26" i="71"/>
  <c r="P35" i="71"/>
  <c r="H13" i="73"/>
  <c r="C43" i="88" l="1"/>
  <c r="I11" i="81"/>
  <c r="I10" i="81" s="1"/>
  <c r="C37" i="88" s="1"/>
  <c r="M14" i="70"/>
  <c r="J12" i="81" l="1"/>
  <c r="J10" i="81"/>
  <c r="J13" i="81"/>
  <c r="J11" i="81"/>
  <c r="O33" i="78"/>
  <c r="P41" i="78"/>
  <c r="P12" i="78" l="1"/>
  <c r="P11" i="78" s="1"/>
  <c r="P10" i="78" s="1"/>
  <c r="C33" i="88" s="1"/>
  <c r="H12" i="73" l="1"/>
  <c r="L14" i="72"/>
  <c r="L15" i="72"/>
  <c r="L16" i="72"/>
  <c r="L17" i="72"/>
  <c r="L18" i="72"/>
  <c r="S14" i="70"/>
  <c r="R13" i="70"/>
  <c r="S13" i="70" s="1"/>
  <c r="S11" i="70"/>
  <c r="H11" i="73" l="1"/>
  <c r="R12" i="70"/>
  <c r="S12" i="70" s="1"/>
  <c r="C28" i="88" l="1"/>
  <c r="P13" i="70"/>
  <c r="P12" i="70" s="1"/>
  <c r="P11" i="70" s="1"/>
  <c r="L189" i="62"/>
  <c r="L188" i="62" s="1"/>
  <c r="L220" i="62"/>
  <c r="L118" i="62"/>
  <c r="L49" i="62"/>
  <c r="L13" i="62"/>
  <c r="L12" i="62" s="1"/>
  <c r="R13" i="61"/>
  <c r="R12" i="61" s="1"/>
  <c r="R11" i="61" s="1"/>
  <c r="C15" i="88" s="1"/>
  <c r="L11" i="62" l="1"/>
  <c r="C16" i="88"/>
  <c r="J21" i="58" l="1"/>
  <c r="J11" i="58" s="1"/>
  <c r="J57" i="58"/>
  <c r="J56" i="58" s="1"/>
  <c r="J12" i="58"/>
  <c r="H15" i="80"/>
  <c r="H20" i="80"/>
  <c r="H19" i="80"/>
  <c r="H18" i="80"/>
  <c r="H17" i="80"/>
  <c r="H14" i="80"/>
  <c r="H13" i="80"/>
  <c r="H12" i="80"/>
  <c r="H11" i="80"/>
  <c r="H10" i="80"/>
  <c r="Q357" i="78"/>
  <c r="Q356" i="78"/>
  <c r="Q355" i="78"/>
  <c r="Q354" i="78"/>
  <c r="Q353" i="78"/>
  <c r="Q352" i="78"/>
  <c r="Q351" i="78"/>
  <c r="Q350" i="78"/>
  <c r="Q349" i="78"/>
  <c r="Q348" i="78"/>
  <c r="Q347" i="78"/>
  <c r="Q346" i="78"/>
  <c r="Q345" i="78"/>
  <c r="Q344" i="78"/>
  <c r="Q343" i="78"/>
  <c r="Q342" i="78"/>
  <c r="Q341" i="78"/>
  <c r="Q340" i="78"/>
  <c r="Q339" i="78"/>
  <c r="Q338" i="78"/>
  <c r="Q337" i="78"/>
  <c r="Q336" i="78"/>
  <c r="Q335" i="78"/>
  <c r="Q334" i="78"/>
  <c r="Q333" i="78"/>
  <c r="Q332" i="78"/>
  <c r="Q331" i="78"/>
  <c r="Q330" i="78"/>
  <c r="Q329" i="78"/>
  <c r="Q328" i="78"/>
  <c r="Q327" i="78"/>
  <c r="Q326" i="78"/>
  <c r="Q325" i="78"/>
  <c r="Q324" i="78"/>
  <c r="Q323" i="78"/>
  <c r="Q322" i="78"/>
  <c r="Q321" i="78"/>
  <c r="Q320" i="78"/>
  <c r="Q319" i="78"/>
  <c r="Q318" i="78"/>
  <c r="Q317" i="78"/>
  <c r="Q316" i="78"/>
  <c r="Q315" i="78"/>
  <c r="Q314" i="78"/>
  <c r="Q313" i="78"/>
  <c r="Q312" i="78"/>
  <c r="Q311" i="78"/>
  <c r="Q310" i="78"/>
  <c r="Q309" i="78"/>
  <c r="Q308" i="78"/>
  <c r="Q307" i="78"/>
  <c r="Q306" i="78"/>
  <c r="Q305" i="78"/>
  <c r="Q304" i="78"/>
  <c r="Q303" i="78"/>
  <c r="Q302" i="78"/>
  <c r="Q301" i="78"/>
  <c r="Q300" i="78"/>
  <c r="Q299" i="78"/>
  <c r="Q298" i="78"/>
  <c r="Q297" i="78"/>
  <c r="Q296" i="78"/>
  <c r="Q295" i="78"/>
  <c r="Q294" i="78"/>
  <c r="Q293" i="78"/>
  <c r="Q292" i="78"/>
  <c r="Q291" i="78"/>
  <c r="Q290" i="78"/>
  <c r="Q289" i="78"/>
  <c r="Q288" i="78"/>
  <c r="Q287" i="78"/>
  <c r="Q286" i="78"/>
  <c r="Q285" i="78"/>
  <c r="Q284" i="78"/>
  <c r="Q283" i="78"/>
  <c r="Q282" i="78"/>
  <c r="Q281" i="78"/>
  <c r="Q280" i="78"/>
  <c r="Q279" i="78"/>
  <c r="Q278" i="78"/>
  <c r="Q277" i="78"/>
  <c r="Q276" i="78"/>
  <c r="Q275" i="78"/>
  <c r="Q274" i="78"/>
  <c r="Q273" i="78"/>
  <c r="Q272" i="78"/>
  <c r="Q271" i="78"/>
  <c r="Q270" i="78"/>
  <c r="Q269" i="78"/>
  <c r="Q268" i="78"/>
  <c r="Q267" i="78"/>
  <c r="Q266" i="78"/>
  <c r="Q264" i="78"/>
  <c r="Q263" i="78"/>
  <c r="Q262" i="78"/>
  <c r="Q261" i="78"/>
  <c r="Q260" i="78"/>
  <c r="Q259" i="78"/>
  <c r="Q258" i="78"/>
  <c r="Q257" i="78"/>
  <c r="Q256" i="78"/>
  <c r="Q255" i="78"/>
  <c r="Q254" i="78"/>
  <c r="Q253" i="78"/>
  <c r="Q252" i="78"/>
  <c r="Q251" i="78"/>
  <c r="Q250" i="78"/>
  <c r="Q249" i="78"/>
  <c r="Q248" i="78"/>
  <c r="Q247" i="78"/>
  <c r="Q246" i="78"/>
  <c r="Q245" i="78"/>
  <c r="Q244" i="78"/>
  <c r="Q243" i="78"/>
  <c r="Q242" i="78"/>
  <c r="Q241" i="78"/>
  <c r="Q240" i="78"/>
  <c r="Q239" i="78"/>
  <c r="Q238" i="78"/>
  <c r="Q237" i="78"/>
  <c r="Q236" i="78"/>
  <c r="Q235" i="78"/>
  <c r="Q234" i="78"/>
  <c r="Q233" i="78"/>
  <c r="Q232" i="78"/>
  <c r="Q231" i="78"/>
  <c r="Q230" i="78"/>
  <c r="Q229" i="78"/>
  <c r="Q228" i="78"/>
  <c r="Q227" i="78"/>
  <c r="Q226" i="78"/>
  <c r="Q225" i="78"/>
  <c r="Q224" i="78"/>
  <c r="Q223" i="78"/>
  <c r="Q222" i="78"/>
  <c r="Q221" i="78"/>
  <c r="Q220" i="78"/>
  <c r="Q219" i="78"/>
  <c r="Q218" i="78"/>
  <c r="Q217" i="78"/>
  <c r="Q216" i="78"/>
  <c r="Q215" i="78"/>
  <c r="Q214" i="78"/>
  <c r="Q213" i="78"/>
  <c r="Q212" i="78"/>
  <c r="Q211" i="78"/>
  <c r="Q210" i="78"/>
  <c r="Q209" i="78"/>
  <c r="Q208" i="78"/>
  <c r="Q207" i="78"/>
  <c r="Q206" i="78"/>
  <c r="Q205" i="78"/>
  <c r="Q204" i="78"/>
  <c r="Q203" i="78"/>
  <c r="Q202" i="78"/>
  <c r="Q201" i="78"/>
  <c r="Q200" i="78"/>
  <c r="Q199" i="78"/>
  <c r="Q198" i="78"/>
  <c r="Q197" i="78"/>
  <c r="Q196" i="78"/>
  <c r="Q195" i="78"/>
  <c r="Q194" i="78"/>
  <c r="Q193" i="78"/>
  <c r="Q192" i="78"/>
  <c r="Q191" i="78"/>
  <c r="Q190" i="78"/>
  <c r="Q189" i="78"/>
  <c r="Q188" i="78"/>
  <c r="Q187" i="78"/>
  <c r="Q186" i="78"/>
  <c r="Q185" i="78"/>
  <c r="Q184" i="78"/>
  <c r="Q183" i="78"/>
  <c r="Q182" i="78"/>
  <c r="Q181" i="78"/>
  <c r="Q180" i="78"/>
  <c r="Q179" i="78"/>
  <c r="Q178" i="78"/>
  <c r="Q177" i="78"/>
  <c r="Q176" i="78"/>
  <c r="Q175" i="78"/>
  <c r="Q174" i="78"/>
  <c r="Q173" i="78"/>
  <c r="Q172" i="78"/>
  <c r="Q171" i="78"/>
  <c r="Q170" i="78"/>
  <c r="Q169" i="78"/>
  <c r="Q168" i="78"/>
  <c r="Q167" i="78"/>
  <c r="Q166" i="78"/>
  <c r="Q165" i="78"/>
  <c r="Q164" i="78"/>
  <c r="Q163" i="78"/>
  <c r="Q162" i="78"/>
  <c r="Q161" i="78"/>
  <c r="Q160" i="78"/>
  <c r="Q159" i="78"/>
  <c r="Q158" i="78"/>
  <c r="Q157" i="78"/>
  <c r="Q156" i="78"/>
  <c r="Q155" i="78"/>
  <c r="Q154" i="78"/>
  <c r="Q153" i="78"/>
  <c r="Q152" i="78"/>
  <c r="Q151" i="78"/>
  <c r="Q150" i="78"/>
  <c r="Q149" i="78"/>
  <c r="Q148" i="78"/>
  <c r="Q147" i="78"/>
  <c r="Q146" i="78"/>
  <c r="Q145" i="78"/>
  <c r="Q144" i="78"/>
  <c r="Q143" i="78"/>
  <c r="Q142" i="78"/>
  <c r="Q141" i="78"/>
  <c r="Q140" i="78"/>
  <c r="Q139" i="78"/>
  <c r="Q138" i="78"/>
  <c r="Q137" i="78"/>
  <c r="Q136" i="78"/>
  <c r="Q135" i="78"/>
  <c r="Q134" i="78"/>
  <c r="Q133" i="78"/>
  <c r="Q132" i="78"/>
  <c r="Q131" i="78"/>
  <c r="Q130" i="78"/>
  <c r="Q129" i="78"/>
  <c r="Q128" i="78"/>
  <c r="Q127" i="78"/>
  <c r="Q126" i="78"/>
  <c r="Q125" i="78"/>
  <c r="Q124" i="78"/>
  <c r="Q123" i="78"/>
  <c r="Q122" i="78"/>
  <c r="Q121" i="78"/>
  <c r="Q120" i="78"/>
  <c r="Q119" i="78"/>
  <c r="Q118" i="78"/>
  <c r="Q117" i="78"/>
  <c r="Q116" i="78"/>
  <c r="Q115" i="78"/>
  <c r="Q114" i="78"/>
  <c r="Q113" i="78"/>
  <c r="Q112" i="78"/>
  <c r="Q111" i="78"/>
  <c r="Q110" i="78"/>
  <c r="Q109" i="78"/>
  <c r="Q108" i="78"/>
  <c r="Q107" i="78"/>
  <c r="Q106" i="78"/>
  <c r="Q105" i="78"/>
  <c r="Q104" i="78"/>
  <c r="Q103" i="78"/>
  <c r="Q102" i="78"/>
  <c r="Q101" i="78"/>
  <c r="Q100" i="78"/>
  <c r="Q99" i="78"/>
  <c r="Q98" i="78"/>
  <c r="Q97" i="78"/>
  <c r="Q96" i="78"/>
  <c r="Q95" i="78"/>
  <c r="Q94" i="78"/>
  <c r="Q93" i="78"/>
  <c r="Q92" i="78"/>
  <c r="Q91" i="78"/>
  <c r="Q90" i="78"/>
  <c r="Q89" i="78"/>
  <c r="Q88" i="78"/>
  <c r="Q87" i="78"/>
  <c r="Q86" i="78"/>
  <c r="Q85" i="78"/>
  <c r="Q84" i="78"/>
  <c r="Q83" i="78"/>
  <c r="Q82" i="78"/>
  <c r="Q81" i="78"/>
  <c r="Q80" i="78"/>
  <c r="Q79" i="78"/>
  <c r="Q78" i="78"/>
  <c r="Q77" i="78"/>
  <c r="Q76" i="78"/>
  <c r="Q75" i="78"/>
  <c r="Q74" i="78"/>
  <c r="Q73" i="78"/>
  <c r="Q72" i="78"/>
  <c r="Q71" i="78"/>
  <c r="Q70" i="78"/>
  <c r="Q69" i="78"/>
  <c r="Q68" i="78"/>
  <c r="Q67" i="78"/>
  <c r="Q66" i="78"/>
  <c r="Q65" i="78"/>
  <c r="Q64" i="78"/>
  <c r="Q63" i="78"/>
  <c r="Q62" i="78"/>
  <c r="Q61" i="78"/>
  <c r="Q60" i="78"/>
  <c r="Q59" i="78"/>
  <c r="Q58" i="78"/>
  <c r="Q57" i="78"/>
  <c r="Q56" i="78"/>
  <c r="Q55" i="78"/>
  <c r="Q54" i="78"/>
  <c r="Q53" i="78"/>
  <c r="Q52" i="78"/>
  <c r="Q51" i="78"/>
  <c r="Q50" i="78"/>
  <c r="Q49" i="78"/>
  <c r="Q48" i="78"/>
  <c r="Q47" i="78"/>
  <c r="Q46" i="78"/>
  <c r="Q45" i="78"/>
  <c r="Q44" i="78"/>
  <c r="Q43" i="78"/>
  <c r="Q42" i="78"/>
  <c r="Q41" i="78"/>
  <c r="Q39" i="78"/>
  <c r="Q38" i="78"/>
  <c r="Q37" i="78"/>
  <c r="Q36" i="78"/>
  <c r="Q35" i="78"/>
  <c r="Q34" i="78"/>
  <c r="Q33" i="78"/>
  <c r="Q32" i="78"/>
  <c r="Q31" i="78"/>
  <c r="Q30" i="78"/>
  <c r="Q29" i="78"/>
  <c r="Q28" i="78"/>
  <c r="Q27" i="78"/>
  <c r="Q26" i="78"/>
  <c r="Q25" i="78"/>
  <c r="Q24" i="78"/>
  <c r="Q23" i="78"/>
  <c r="Q22" i="78"/>
  <c r="Q21" i="78"/>
  <c r="Q20" i="78"/>
  <c r="Q19" i="78"/>
  <c r="Q18" i="78"/>
  <c r="Q17" i="78"/>
  <c r="Q16" i="78"/>
  <c r="Q15" i="78"/>
  <c r="Q14" i="78"/>
  <c r="Q13" i="78"/>
  <c r="Q12" i="78"/>
  <c r="Q11" i="78"/>
  <c r="Q10" i="78"/>
  <c r="J391" i="76"/>
  <c r="J390" i="76"/>
  <c r="J388" i="76"/>
  <c r="J387" i="76"/>
  <c r="J386" i="76"/>
  <c r="J385" i="76"/>
  <c r="J384" i="76"/>
  <c r="J383" i="76"/>
  <c r="J382" i="76"/>
  <c r="J381" i="76"/>
  <c r="J380" i="76"/>
  <c r="J379" i="76"/>
  <c r="J378" i="76"/>
  <c r="J376" i="76"/>
  <c r="J375" i="76"/>
  <c r="J374" i="76"/>
  <c r="J373" i="76"/>
  <c r="J371" i="76"/>
  <c r="J370" i="76"/>
  <c r="J369" i="76"/>
  <c r="J368" i="76"/>
  <c r="J367" i="76"/>
  <c r="J366" i="76"/>
  <c r="J365" i="76"/>
  <c r="J364" i="76"/>
  <c r="J363" i="76"/>
  <c r="J362" i="76"/>
  <c r="J361" i="76"/>
  <c r="J360" i="76"/>
  <c r="J359" i="76"/>
  <c r="J358" i="76"/>
  <c r="J357" i="76"/>
  <c r="J356" i="76"/>
  <c r="J355" i="76"/>
  <c r="J354" i="76"/>
  <c r="J353" i="76"/>
  <c r="J352" i="76"/>
  <c r="J351" i="76"/>
  <c r="J350" i="76"/>
  <c r="J349" i="76"/>
  <c r="J348" i="76"/>
  <c r="J347" i="76"/>
  <c r="J346" i="76"/>
  <c r="J345" i="76"/>
  <c r="J344" i="76"/>
  <c r="J343" i="76"/>
  <c r="J342" i="76"/>
  <c r="J341" i="76"/>
  <c r="J340" i="76"/>
  <c r="J339" i="76"/>
  <c r="J338" i="76"/>
  <c r="J337" i="76"/>
  <c r="J336" i="76"/>
  <c r="J335" i="76"/>
  <c r="J334" i="76"/>
  <c r="J333" i="76"/>
  <c r="J332" i="76"/>
  <c r="J331" i="76"/>
  <c r="J330" i="76"/>
  <c r="J329" i="76"/>
  <c r="J328" i="76"/>
  <c r="J327" i="76"/>
  <c r="J326" i="76"/>
  <c r="J325" i="76"/>
  <c r="J324" i="76"/>
  <c r="J323" i="76"/>
  <c r="J322" i="76"/>
  <c r="J321" i="76"/>
  <c r="J320" i="76"/>
  <c r="J319" i="76"/>
  <c r="J318" i="76"/>
  <c r="J317" i="76"/>
  <c r="J316" i="76"/>
  <c r="J315" i="76"/>
  <c r="J314" i="76"/>
  <c r="J313" i="76"/>
  <c r="J312" i="76"/>
  <c r="J311" i="76"/>
  <c r="J310" i="76"/>
  <c r="J309" i="76"/>
  <c r="J308" i="76"/>
  <c r="J307" i="76"/>
  <c r="J306" i="76"/>
  <c r="J305" i="76"/>
  <c r="J304" i="76"/>
  <c r="J303" i="76"/>
  <c r="J302" i="76"/>
  <c r="J301" i="76"/>
  <c r="J300" i="76"/>
  <c r="J299" i="76"/>
  <c r="J298" i="76"/>
  <c r="J297" i="76"/>
  <c r="J296" i="76"/>
  <c r="J295" i="76"/>
  <c r="J294" i="76"/>
  <c r="J293" i="76"/>
  <c r="J291" i="76"/>
  <c r="J290" i="76"/>
  <c r="J289" i="76"/>
  <c r="J288" i="76"/>
  <c r="J287" i="76"/>
  <c r="J286" i="76"/>
  <c r="J285" i="76"/>
  <c r="J284" i="76"/>
  <c r="J283" i="76"/>
  <c r="J282" i="76"/>
  <c r="J281" i="76"/>
  <c r="J280" i="76"/>
  <c r="J279" i="76"/>
  <c r="J278" i="76"/>
  <c r="J277" i="76"/>
  <c r="J276" i="76"/>
  <c r="J275" i="76"/>
  <c r="J274" i="76"/>
  <c r="J273" i="76"/>
  <c r="J272" i="76"/>
  <c r="J271" i="76"/>
  <c r="J270" i="76"/>
  <c r="J269" i="76"/>
  <c r="J268" i="76"/>
  <c r="J267" i="76"/>
  <c r="J266" i="76"/>
  <c r="J265" i="76"/>
  <c r="J264" i="76"/>
  <c r="J263" i="76"/>
  <c r="J262" i="76"/>
  <c r="J261" i="76"/>
  <c r="J260" i="76"/>
  <c r="J259" i="76"/>
  <c r="J258" i="76"/>
  <c r="J257" i="76"/>
  <c r="J256" i="76"/>
  <c r="J255" i="76"/>
  <c r="J254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1" i="76"/>
  <c r="J240" i="76"/>
  <c r="J239" i="76"/>
  <c r="J238" i="76"/>
  <c r="J237" i="76"/>
  <c r="J236" i="76"/>
  <c r="J235" i="76"/>
  <c r="J234" i="76"/>
  <c r="J233" i="76"/>
  <c r="J232" i="76"/>
  <c r="J231" i="76"/>
  <c r="J230" i="76"/>
  <c r="J229" i="76"/>
  <c r="J228" i="76"/>
  <c r="J227" i="76"/>
  <c r="J226" i="76"/>
  <c r="J225" i="76"/>
  <c r="J224" i="76"/>
  <c r="J223" i="76"/>
  <c r="J222" i="76"/>
  <c r="J221" i="76"/>
  <c r="J220" i="76"/>
  <c r="J219" i="76"/>
  <c r="J218" i="76"/>
  <c r="J217" i="76"/>
  <c r="J216" i="76"/>
  <c r="J215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K19" i="75"/>
  <c r="K18" i="75"/>
  <c r="K17" i="75"/>
  <c r="K16" i="75"/>
  <c r="K15" i="75"/>
  <c r="K14" i="75"/>
  <c r="K13" i="75"/>
  <c r="K12" i="75"/>
  <c r="K11" i="75"/>
  <c r="K16" i="74"/>
  <c r="K15" i="74"/>
  <c r="K14" i="74"/>
  <c r="K13" i="74"/>
  <c r="K12" i="74"/>
  <c r="K11" i="74"/>
  <c r="J176" i="73"/>
  <c r="J175" i="73"/>
  <c r="J174" i="73"/>
  <c r="J173" i="73"/>
  <c r="J172" i="73"/>
  <c r="J171" i="73"/>
  <c r="J170" i="73"/>
  <c r="J169" i="73"/>
  <c r="J168" i="73"/>
  <c r="J167" i="73"/>
  <c r="J166" i="73"/>
  <c r="J165" i="73"/>
  <c r="J164" i="73"/>
  <c r="J163" i="73"/>
  <c r="J162" i="73"/>
  <c r="J161" i="73"/>
  <c r="J160" i="73"/>
  <c r="J159" i="73"/>
  <c r="J158" i="73"/>
  <c r="J157" i="73"/>
  <c r="J156" i="73"/>
  <c r="J155" i="73"/>
  <c r="J154" i="73"/>
  <c r="J153" i="73"/>
  <c r="J152" i="73"/>
  <c r="J151" i="73"/>
  <c r="J150" i="73"/>
  <c r="J149" i="73"/>
  <c r="J148" i="73"/>
  <c r="J147" i="73"/>
  <c r="J146" i="73"/>
  <c r="J145" i="73"/>
  <c r="J144" i="73"/>
  <c r="J143" i="73"/>
  <c r="J142" i="73"/>
  <c r="J141" i="73"/>
  <c r="J140" i="73"/>
  <c r="J139" i="73"/>
  <c r="J138" i="73"/>
  <c r="J137" i="73"/>
  <c r="J136" i="73"/>
  <c r="J135" i="73"/>
  <c r="J134" i="73"/>
  <c r="J133" i="73"/>
  <c r="J132" i="73"/>
  <c r="J131" i="73"/>
  <c r="J130" i="73"/>
  <c r="J129" i="73"/>
  <c r="J128" i="73"/>
  <c r="J127" i="73"/>
  <c r="J126" i="73"/>
  <c r="J125" i="73"/>
  <c r="J124" i="73"/>
  <c r="J123" i="73"/>
  <c r="J122" i="73"/>
  <c r="J121" i="73"/>
  <c r="J120" i="73"/>
  <c r="J119" i="73"/>
  <c r="J118" i="73"/>
  <c r="J117" i="73"/>
  <c r="J116" i="73"/>
  <c r="J115" i="73"/>
  <c r="J114" i="73"/>
  <c r="J113" i="73"/>
  <c r="J112" i="73"/>
  <c r="J111" i="73"/>
  <c r="J110" i="73"/>
  <c r="J109" i="73"/>
  <c r="J108" i="73"/>
  <c r="J107" i="73"/>
  <c r="J106" i="73"/>
  <c r="J105" i="73"/>
  <c r="J104" i="73"/>
  <c r="J103" i="73"/>
  <c r="J102" i="73"/>
  <c r="J101" i="73"/>
  <c r="J100" i="73"/>
  <c r="J99" i="73"/>
  <c r="J98" i="73"/>
  <c r="J97" i="73"/>
  <c r="J96" i="73"/>
  <c r="J95" i="73"/>
  <c r="J94" i="73"/>
  <c r="J93" i="73"/>
  <c r="J92" i="73"/>
  <c r="J91" i="73"/>
  <c r="J90" i="73"/>
  <c r="J89" i="73"/>
  <c r="J88" i="73"/>
  <c r="J87" i="73"/>
  <c r="J86" i="73"/>
  <c r="J85" i="73"/>
  <c r="J84" i="73"/>
  <c r="J83" i="73"/>
  <c r="J82" i="73"/>
  <c r="J81" i="73"/>
  <c r="J79" i="73"/>
  <c r="J78" i="73"/>
  <c r="J77" i="73"/>
  <c r="J76" i="73"/>
  <c r="J75" i="73"/>
  <c r="J74" i="73"/>
  <c r="J73" i="73"/>
  <c r="J72" i="73"/>
  <c r="J71" i="73"/>
  <c r="J70" i="73"/>
  <c r="J69" i="73"/>
  <c r="J67" i="73"/>
  <c r="J66" i="73"/>
  <c r="J65" i="73"/>
  <c r="J64" i="73"/>
  <c r="J62" i="73"/>
  <c r="J61" i="73"/>
  <c r="J60" i="73"/>
  <c r="J59" i="73"/>
  <c r="J57" i="73"/>
  <c r="J56" i="73"/>
  <c r="J55" i="73"/>
  <c r="J54" i="73"/>
  <c r="J53" i="73"/>
  <c r="J52" i="73"/>
  <c r="J51" i="73"/>
  <c r="J50" i="73"/>
  <c r="J49" i="73"/>
  <c r="J48" i="73"/>
  <c r="J47" i="73"/>
  <c r="J46" i="73"/>
  <c r="J45" i="73"/>
  <c r="J44" i="73"/>
  <c r="J43" i="73"/>
  <c r="J42" i="73"/>
  <c r="J41" i="73"/>
  <c r="J39" i="73"/>
  <c r="J38" i="73"/>
  <c r="J37" i="73"/>
  <c r="J36" i="73"/>
  <c r="J35" i="73"/>
  <c r="J34" i="73"/>
  <c r="J33" i="73"/>
  <c r="J32" i="73"/>
  <c r="J31" i="73"/>
  <c r="J30" i="73"/>
  <c r="J29" i="73"/>
  <c r="J28" i="73"/>
  <c r="J27" i="73"/>
  <c r="J25" i="73"/>
  <c r="J24" i="73"/>
  <c r="J22" i="73"/>
  <c r="J21" i="73"/>
  <c r="J19" i="73"/>
  <c r="J18" i="73"/>
  <c r="J17" i="73"/>
  <c r="J16" i="73"/>
  <c r="J15" i="73"/>
  <c r="J14" i="73"/>
  <c r="J13" i="73"/>
  <c r="J12" i="73"/>
  <c r="J11" i="73"/>
  <c r="L57" i="72"/>
  <c r="L56" i="72"/>
  <c r="L55" i="72"/>
  <c r="L54" i="72"/>
  <c r="L53" i="72"/>
  <c r="L52" i="72"/>
  <c r="L51" i="72"/>
  <c r="L50" i="72"/>
  <c r="L49" i="72"/>
  <c r="L48" i="72"/>
  <c r="L47" i="72"/>
  <c r="L46" i="72"/>
  <c r="L45" i="72"/>
  <c r="L44" i="72"/>
  <c r="L43" i="72"/>
  <c r="L42" i="72"/>
  <c r="L41" i="72"/>
  <c r="L40" i="72"/>
  <c r="L39" i="72"/>
  <c r="L38" i="72"/>
  <c r="L36" i="72"/>
  <c r="L35" i="72"/>
  <c r="L34" i="72"/>
  <c r="L33" i="72"/>
  <c r="L32" i="72"/>
  <c r="L31" i="72"/>
  <c r="L30" i="72"/>
  <c r="L29" i="72"/>
  <c r="L28" i="72"/>
  <c r="L27" i="72"/>
  <c r="L26" i="72"/>
  <c r="L25" i="72"/>
  <c r="L24" i="72"/>
  <c r="L23" i="72"/>
  <c r="L22" i="72"/>
  <c r="L21" i="72"/>
  <c r="L20" i="72"/>
  <c r="L19" i="72"/>
  <c r="L13" i="72"/>
  <c r="L12" i="72"/>
  <c r="L11" i="72"/>
  <c r="R41" i="71"/>
  <c r="R40" i="71"/>
  <c r="R39" i="71"/>
  <c r="R38" i="71"/>
  <c r="R22" i="71"/>
  <c r="R21" i="71"/>
  <c r="R36" i="71"/>
  <c r="R35" i="71"/>
  <c r="R33" i="71"/>
  <c r="R32" i="71"/>
  <c r="R31" i="71"/>
  <c r="R30" i="71"/>
  <c r="R29" i="71"/>
  <c r="R28" i="71"/>
  <c r="R27" i="71"/>
  <c r="R26" i="71"/>
  <c r="R24" i="71"/>
  <c r="R23" i="71"/>
  <c r="R20" i="71"/>
  <c r="R19" i="71"/>
  <c r="R18" i="71"/>
  <c r="R17" i="71"/>
  <c r="R16" i="71"/>
  <c r="R15" i="71"/>
  <c r="R14" i="71"/>
  <c r="R13" i="71"/>
  <c r="R12" i="71"/>
  <c r="R11" i="71"/>
  <c r="J17" i="67"/>
  <c r="J16" i="67"/>
  <c r="J15" i="67"/>
  <c r="J14" i="67"/>
  <c r="J13" i="67"/>
  <c r="J12" i="67"/>
  <c r="J11" i="67"/>
  <c r="K23" i="66"/>
  <c r="K22" i="66"/>
  <c r="K21" i="66"/>
  <c r="K20" i="66"/>
  <c r="K19" i="66"/>
  <c r="K17" i="66"/>
  <c r="K16" i="66"/>
  <c r="K15" i="66"/>
  <c r="K14" i="66"/>
  <c r="K13" i="66"/>
  <c r="K12" i="66"/>
  <c r="K11" i="66"/>
  <c r="K20" i="65"/>
  <c r="K19" i="65"/>
  <c r="K18" i="65"/>
  <c r="K17" i="65"/>
  <c r="K15" i="65"/>
  <c r="K14" i="65"/>
  <c r="K13" i="65"/>
  <c r="K12" i="65"/>
  <c r="K11" i="65"/>
  <c r="N25" i="64"/>
  <c r="N24" i="64"/>
  <c r="N23" i="64"/>
  <c r="N22" i="64"/>
  <c r="N20" i="64"/>
  <c r="N19" i="64"/>
  <c r="N18" i="64"/>
  <c r="N17" i="64"/>
  <c r="N16" i="64"/>
  <c r="N15" i="64"/>
  <c r="N14" i="64"/>
  <c r="N13" i="64"/>
  <c r="N12" i="64"/>
  <c r="N11" i="64"/>
  <c r="M76" i="63"/>
  <c r="M75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5" i="63"/>
  <c r="M34" i="63"/>
  <c r="M32" i="63"/>
  <c r="M31" i="63"/>
  <c r="M30" i="63"/>
  <c r="M29" i="63"/>
  <c r="M28" i="63"/>
  <c r="M26" i="63"/>
  <c r="M25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N268" i="62"/>
  <c r="N267" i="62"/>
  <c r="N265" i="62"/>
  <c r="N264" i="62"/>
  <c r="N263" i="62"/>
  <c r="N262" i="62"/>
  <c r="N261" i="62"/>
  <c r="N260" i="62"/>
  <c r="N259" i="62"/>
  <c r="N258" i="62"/>
  <c r="N257" i="62"/>
  <c r="N256" i="62"/>
  <c r="N254" i="62"/>
  <c r="N253" i="62"/>
  <c r="N252" i="62"/>
  <c r="N251" i="62"/>
  <c r="N250" i="62"/>
  <c r="N249" i="62"/>
  <c r="N248" i="62"/>
  <c r="N247" i="62"/>
  <c r="N246" i="62"/>
  <c r="N245" i="62"/>
  <c r="N244" i="62"/>
  <c r="N243" i="62"/>
  <c r="N241" i="62"/>
  <c r="N240" i="62"/>
  <c r="N239" i="62"/>
  <c r="N238" i="62"/>
  <c r="N237" i="62"/>
  <c r="N236" i="62"/>
  <c r="N235" i="62"/>
  <c r="N234" i="62"/>
  <c r="N233" i="62"/>
  <c r="N232" i="62"/>
  <c r="N231" i="62"/>
  <c r="N230" i="62"/>
  <c r="N229" i="62"/>
  <c r="N228" i="62"/>
  <c r="N227" i="62"/>
  <c r="N226" i="62"/>
  <c r="N225" i="62"/>
  <c r="N224" i="62"/>
  <c r="N223" i="62"/>
  <c r="N222" i="62"/>
  <c r="N221" i="62"/>
  <c r="N220" i="62"/>
  <c r="N218" i="62"/>
  <c r="N217" i="62"/>
  <c r="N266" i="62"/>
  <c r="N216" i="62"/>
  <c r="N215" i="62"/>
  <c r="N214" i="62"/>
  <c r="N213" i="62"/>
  <c r="N212" i="62"/>
  <c r="N211" i="62"/>
  <c r="N210" i="62"/>
  <c r="N209" i="62"/>
  <c r="N208" i="62"/>
  <c r="N207" i="62"/>
  <c r="N255" i="62"/>
  <c r="N206" i="62"/>
  <c r="N205" i="62"/>
  <c r="N204" i="62"/>
  <c r="N203" i="62"/>
  <c r="N202" i="62"/>
  <c r="N201" i="62"/>
  <c r="N200" i="62"/>
  <c r="N199" i="62"/>
  <c r="N198" i="62"/>
  <c r="N197" i="62"/>
  <c r="N196" i="62"/>
  <c r="N242" i="62"/>
  <c r="N195" i="62"/>
  <c r="N194" i="62"/>
  <c r="N193" i="62"/>
  <c r="N192" i="62"/>
  <c r="N191" i="62"/>
  <c r="N190" i="62"/>
  <c r="N189" i="62"/>
  <c r="N188" i="62"/>
  <c r="N186" i="62"/>
  <c r="N185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50" i="62"/>
  <c r="N149" i="62"/>
  <c r="N148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2" i="62"/>
  <c r="N121" i="62"/>
  <c r="N120" i="62"/>
  <c r="N119" i="62"/>
  <c r="N118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7" i="62"/>
  <c r="N46" i="62"/>
  <c r="N45" i="62"/>
  <c r="N44" i="62"/>
  <c r="N43" i="62"/>
  <c r="N42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T361" i="61"/>
  <c r="T360" i="61"/>
  <c r="T359" i="61"/>
  <c r="T358" i="61"/>
  <c r="T357" i="61"/>
  <c r="T356" i="61"/>
  <c r="T355" i="61"/>
  <c r="T354" i="61"/>
  <c r="T353" i="61"/>
  <c r="T352" i="61"/>
  <c r="T351" i="61"/>
  <c r="T350" i="61"/>
  <c r="T349" i="61"/>
  <c r="T348" i="61"/>
  <c r="T347" i="61"/>
  <c r="T346" i="61"/>
  <c r="T345" i="61"/>
  <c r="T344" i="61"/>
  <c r="T343" i="61"/>
  <c r="T342" i="61"/>
  <c r="T341" i="61"/>
  <c r="T340" i="61"/>
  <c r="T339" i="61"/>
  <c r="T338" i="61"/>
  <c r="T337" i="61"/>
  <c r="T336" i="61"/>
  <c r="T335" i="61"/>
  <c r="T334" i="61"/>
  <c r="T333" i="61"/>
  <c r="T332" i="61"/>
  <c r="T331" i="61"/>
  <c r="T330" i="61"/>
  <c r="T329" i="61"/>
  <c r="T328" i="61"/>
  <c r="T327" i="61"/>
  <c r="T326" i="61"/>
  <c r="T325" i="61"/>
  <c r="T324" i="61"/>
  <c r="T323" i="61"/>
  <c r="T322" i="61"/>
  <c r="T321" i="61"/>
  <c r="T320" i="61"/>
  <c r="T319" i="61"/>
  <c r="T318" i="61"/>
  <c r="T317" i="61"/>
  <c r="T316" i="61"/>
  <c r="T315" i="61"/>
  <c r="T314" i="61"/>
  <c r="T313" i="61"/>
  <c r="T312" i="61"/>
  <c r="T311" i="61"/>
  <c r="T310" i="61"/>
  <c r="T309" i="61"/>
  <c r="T308" i="61"/>
  <c r="T307" i="61"/>
  <c r="T306" i="61"/>
  <c r="T305" i="61"/>
  <c r="T304" i="61"/>
  <c r="T303" i="61"/>
  <c r="T302" i="61"/>
  <c r="T301" i="61"/>
  <c r="T300" i="61"/>
  <c r="T299" i="61"/>
  <c r="T298" i="61"/>
  <c r="T297" i="61"/>
  <c r="T296" i="61"/>
  <c r="T295" i="61"/>
  <c r="T294" i="61"/>
  <c r="T293" i="61"/>
  <c r="T292" i="61"/>
  <c r="T291" i="61"/>
  <c r="T290" i="61"/>
  <c r="T289" i="61"/>
  <c r="T288" i="61"/>
  <c r="T287" i="61"/>
  <c r="T286" i="61"/>
  <c r="T285" i="61"/>
  <c r="T284" i="61"/>
  <c r="T283" i="61"/>
  <c r="T282" i="61"/>
  <c r="T281" i="61"/>
  <c r="T280" i="61"/>
  <c r="T279" i="61"/>
  <c r="T278" i="61"/>
  <c r="T277" i="61"/>
  <c r="T276" i="61"/>
  <c r="T275" i="61"/>
  <c r="T274" i="61"/>
  <c r="T273" i="61"/>
  <c r="T272" i="61"/>
  <c r="T271" i="61"/>
  <c r="T269" i="61"/>
  <c r="T268" i="61"/>
  <c r="T267" i="61"/>
  <c r="T266" i="61"/>
  <c r="T265" i="61"/>
  <c r="T264" i="61"/>
  <c r="T263" i="61"/>
  <c r="T262" i="61"/>
  <c r="T261" i="61"/>
  <c r="T260" i="61"/>
  <c r="T259" i="61"/>
  <c r="T258" i="61"/>
  <c r="T256" i="61"/>
  <c r="T255" i="61"/>
  <c r="T254" i="61"/>
  <c r="T253" i="61"/>
  <c r="T252" i="61"/>
  <c r="T250" i="61"/>
  <c r="T249" i="61"/>
  <c r="T248" i="61"/>
  <c r="T247" i="61"/>
  <c r="T246" i="61"/>
  <c r="T245" i="61"/>
  <c r="T244" i="61"/>
  <c r="T243" i="61"/>
  <c r="T242" i="61"/>
  <c r="T241" i="61"/>
  <c r="T240" i="61"/>
  <c r="T239" i="61"/>
  <c r="T238" i="61"/>
  <c r="T237" i="61"/>
  <c r="T236" i="61"/>
  <c r="T235" i="61"/>
  <c r="T234" i="61"/>
  <c r="T233" i="61"/>
  <c r="T232" i="61"/>
  <c r="T231" i="61"/>
  <c r="T230" i="61"/>
  <c r="T229" i="61"/>
  <c r="T228" i="61"/>
  <c r="T227" i="61"/>
  <c r="T226" i="61"/>
  <c r="T225" i="61"/>
  <c r="T224" i="61"/>
  <c r="T223" i="61"/>
  <c r="T222" i="61"/>
  <c r="T221" i="61"/>
  <c r="T220" i="61"/>
  <c r="T219" i="61"/>
  <c r="T218" i="61"/>
  <c r="T217" i="61"/>
  <c r="T216" i="61"/>
  <c r="T215" i="61"/>
  <c r="T214" i="61"/>
  <c r="T213" i="61"/>
  <c r="T212" i="61"/>
  <c r="T211" i="61"/>
  <c r="T210" i="61"/>
  <c r="T209" i="61"/>
  <c r="T208" i="61"/>
  <c r="T207" i="61"/>
  <c r="T206" i="61"/>
  <c r="T205" i="61"/>
  <c r="T204" i="61"/>
  <c r="T203" i="61"/>
  <c r="T202" i="61"/>
  <c r="T201" i="61"/>
  <c r="T200" i="61"/>
  <c r="T199" i="61"/>
  <c r="T198" i="61"/>
  <c r="T197" i="61"/>
  <c r="T196" i="61"/>
  <c r="T195" i="61"/>
  <c r="T194" i="61"/>
  <c r="T193" i="61"/>
  <c r="T192" i="61"/>
  <c r="T191" i="61"/>
  <c r="T190" i="61"/>
  <c r="T189" i="61"/>
  <c r="T188" i="61"/>
  <c r="T187" i="61"/>
  <c r="T186" i="61"/>
  <c r="T185" i="61"/>
  <c r="T184" i="61"/>
  <c r="T183" i="61"/>
  <c r="T182" i="61"/>
  <c r="T181" i="61"/>
  <c r="T180" i="61"/>
  <c r="T179" i="61"/>
  <c r="T178" i="61"/>
  <c r="T177" i="61"/>
  <c r="T176" i="61"/>
  <c r="T175" i="61"/>
  <c r="T174" i="61"/>
  <c r="T173" i="61"/>
  <c r="T172" i="61"/>
  <c r="T171" i="61"/>
  <c r="T170" i="61"/>
  <c r="T169" i="61"/>
  <c r="T168" i="61"/>
  <c r="T166" i="61"/>
  <c r="T165" i="61"/>
  <c r="T164" i="61"/>
  <c r="T163" i="61"/>
  <c r="T162" i="61"/>
  <c r="T161" i="61"/>
  <c r="T160" i="61"/>
  <c r="T159" i="61"/>
  <c r="T158" i="61"/>
  <c r="T157" i="61"/>
  <c r="T156" i="61"/>
  <c r="T155" i="61"/>
  <c r="T154" i="61"/>
  <c r="T153" i="61"/>
  <c r="T152" i="61"/>
  <c r="T151" i="61"/>
  <c r="T150" i="61"/>
  <c r="T149" i="61"/>
  <c r="T148" i="61"/>
  <c r="T147" i="61"/>
  <c r="T146" i="61"/>
  <c r="T145" i="61"/>
  <c r="T144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Q59" i="59"/>
  <c r="Q58" i="59"/>
  <c r="Q57" i="59"/>
  <c r="Q55" i="59"/>
  <c r="Q54" i="59"/>
  <c r="Q53" i="59"/>
  <c r="Q52" i="59"/>
  <c r="Q51" i="59"/>
  <c r="Q50" i="59"/>
  <c r="Q49" i="59"/>
  <c r="Q48" i="59"/>
  <c r="Q47" i="59"/>
  <c r="Q46" i="59"/>
  <c r="Q45" i="59"/>
  <c r="Q44" i="59"/>
  <c r="Q43" i="59"/>
  <c r="Q42" i="59"/>
  <c r="Q41" i="59"/>
  <c r="Q40" i="59"/>
  <c r="Q39" i="59"/>
  <c r="Q37" i="59"/>
  <c r="Q36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C23" i="88"/>
  <c r="C12" i="88"/>
  <c r="J10" i="58" l="1"/>
  <c r="K56" i="58" s="1"/>
  <c r="K54" i="58"/>
  <c r="K57" i="58"/>
  <c r="K36" i="58" l="1"/>
  <c r="K17" i="58"/>
  <c r="K41" i="58"/>
  <c r="K13" i="58"/>
  <c r="K28" i="58"/>
  <c r="K12" i="58"/>
  <c r="K53" i="58"/>
  <c r="K14" i="58"/>
  <c r="K15" i="58"/>
  <c r="K48" i="58"/>
  <c r="K11" i="58"/>
  <c r="K37" i="58"/>
  <c r="K34" i="58"/>
  <c r="K26" i="58"/>
  <c r="K27" i="58"/>
  <c r="K29" i="58"/>
  <c r="K52" i="58"/>
  <c r="K59" i="58"/>
  <c r="K10" i="58"/>
  <c r="K42" i="58"/>
  <c r="K24" i="58"/>
  <c r="K47" i="58"/>
  <c r="K23" i="58"/>
  <c r="K22" i="58"/>
  <c r="K49" i="58"/>
  <c r="C11" i="88"/>
  <c r="C10" i="88" s="1"/>
  <c r="C42" i="88" s="1"/>
  <c r="K51" i="58"/>
  <c r="K33" i="58"/>
  <c r="K38" i="58"/>
  <c r="K18" i="58"/>
  <c r="K46" i="58"/>
  <c r="K35" i="58"/>
  <c r="K30" i="58"/>
  <c r="K32" i="58"/>
  <c r="K43" i="58"/>
  <c r="K45" i="58"/>
  <c r="K50" i="58"/>
  <c r="K58" i="58"/>
  <c r="K31" i="58"/>
  <c r="K16" i="58"/>
  <c r="K60" i="58"/>
  <c r="K39" i="58"/>
  <c r="K21" i="58"/>
  <c r="K44" i="58"/>
  <c r="K19" i="58"/>
  <c r="K40" i="58"/>
  <c r="K25" i="58"/>
  <c r="K80" i="73" l="1"/>
  <c r="K81" i="73"/>
  <c r="K82" i="73"/>
  <c r="K83" i="73"/>
  <c r="K84" i="73"/>
  <c r="K11" i="81"/>
  <c r="K13" i="81"/>
  <c r="K10" i="81"/>
  <c r="K12" i="81"/>
  <c r="M15" i="72"/>
  <c r="M18" i="72"/>
  <c r="M16" i="72"/>
  <c r="M14" i="72"/>
  <c r="M17" i="72"/>
  <c r="R353" i="78"/>
  <c r="R335" i="78"/>
  <c r="R317" i="78"/>
  <c r="R299" i="78"/>
  <c r="R281" i="78"/>
  <c r="R262" i="78"/>
  <c r="R244" i="78"/>
  <c r="R228" i="78"/>
  <c r="R210" i="78"/>
  <c r="R192" i="78"/>
  <c r="R174" i="78"/>
  <c r="R355" i="78"/>
  <c r="R337" i="78"/>
  <c r="R319" i="78"/>
  <c r="R301" i="78"/>
  <c r="R283" i="78"/>
  <c r="R264" i="78"/>
  <c r="R246" i="78"/>
  <c r="R230" i="78"/>
  <c r="R212" i="78"/>
  <c r="R194" i="78"/>
  <c r="R176" i="78"/>
  <c r="R158" i="78"/>
  <c r="R140" i="78"/>
  <c r="R357" i="78"/>
  <c r="R339" i="78"/>
  <c r="R321" i="78"/>
  <c r="R297" i="78"/>
  <c r="R208" i="78"/>
  <c r="R154" i="78"/>
  <c r="R124" i="78"/>
  <c r="R106" i="78"/>
  <c r="R88" i="78"/>
  <c r="R70" i="78"/>
  <c r="R52" i="78"/>
  <c r="R33" i="78"/>
  <c r="R15" i="78"/>
  <c r="K378" i="76"/>
  <c r="K358" i="76"/>
  <c r="K340" i="76"/>
  <c r="L53" i="58"/>
  <c r="R156" i="78"/>
  <c r="L29" i="58"/>
  <c r="R267" i="78"/>
  <c r="R232" i="78"/>
  <c r="R178" i="78"/>
  <c r="R131" i="78"/>
  <c r="R113" i="78"/>
  <c r="R95" i="78"/>
  <c r="R77" i="78"/>
  <c r="R59" i="78"/>
  <c r="R41" i="78"/>
  <c r="R22" i="78"/>
  <c r="K385" i="76"/>
  <c r="K365" i="76"/>
  <c r="K347" i="76"/>
  <c r="K326" i="76"/>
  <c r="R117" i="78"/>
  <c r="R63" i="78"/>
  <c r="K390" i="76"/>
  <c r="K338" i="76"/>
  <c r="L27" i="58"/>
  <c r="K243" i="76"/>
  <c r="K225" i="76"/>
  <c r="K207" i="76"/>
  <c r="K189" i="76"/>
  <c r="K171" i="76"/>
  <c r="R350" i="78"/>
  <c r="R332" i="78"/>
  <c r="R314" i="78"/>
  <c r="R296" i="78"/>
  <c r="R278" i="78"/>
  <c r="R259" i="78"/>
  <c r="R225" i="78"/>
  <c r="R207" i="78"/>
  <c r="R189" i="78"/>
  <c r="L56" i="58"/>
  <c r="R352" i="78"/>
  <c r="R334" i="78"/>
  <c r="R316" i="78"/>
  <c r="R298" i="78"/>
  <c r="R280" i="78"/>
  <c r="R261" i="78"/>
  <c r="R243" i="78"/>
  <c r="R227" i="78"/>
  <c r="R209" i="78"/>
  <c r="R191" i="78"/>
  <c r="R173" i="78"/>
  <c r="R155" i="78"/>
  <c r="R137" i="78"/>
  <c r="R354" i="78"/>
  <c r="R336" i="78"/>
  <c r="R318" i="78"/>
  <c r="R288" i="78"/>
  <c r="R199" i="78"/>
  <c r="R147" i="78"/>
  <c r="R121" i="78"/>
  <c r="R103" i="78"/>
  <c r="R85" i="78"/>
  <c r="R67" i="78"/>
  <c r="R49" i="78"/>
  <c r="R30" i="78"/>
  <c r="R12" i="78"/>
  <c r="K374" i="76"/>
  <c r="K355" i="76"/>
  <c r="K337" i="76"/>
  <c r="L44" i="58"/>
  <c r="R145" i="78"/>
  <c r="L19" i="58"/>
  <c r="R257" i="78"/>
  <c r="R223" i="78"/>
  <c r="R166" i="78"/>
  <c r="R128" i="78"/>
  <c r="R110" i="78"/>
  <c r="R92" i="78"/>
  <c r="R74" i="78"/>
  <c r="R56" i="78"/>
  <c r="R37" i="78"/>
  <c r="R19" i="78"/>
  <c r="K382" i="76"/>
  <c r="K362" i="76"/>
  <c r="K344" i="76"/>
  <c r="K323" i="76"/>
  <c r="R108" i="78"/>
  <c r="R54" i="78"/>
  <c r="K380" i="76"/>
  <c r="K334" i="76"/>
  <c r="K258" i="76"/>
  <c r="K240" i="76"/>
  <c r="K222" i="76"/>
  <c r="K204" i="76"/>
  <c r="K186" i="76"/>
  <c r="K168" i="76"/>
  <c r="I19" i="80"/>
  <c r="R347" i="78"/>
  <c r="R329" i="78"/>
  <c r="R311" i="78"/>
  <c r="R293" i="78"/>
  <c r="R275" i="78"/>
  <c r="R256" i="78"/>
  <c r="R240" i="78"/>
  <c r="R222" i="78"/>
  <c r="R204" i="78"/>
  <c r="R186" i="78"/>
  <c r="I15" i="80"/>
  <c r="R349" i="78"/>
  <c r="R331" i="78"/>
  <c r="R313" i="78"/>
  <c r="R295" i="78"/>
  <c r="R277" i="78"/>
  <c r="R258" i="78"/>
  <c r="R242" i="78"/>
  <c r="R224" i="78"/>
  <c r="R206" i="78"/>
  <c r="R188" i="78"/>
  <c r="R170" i="78"/>
  <c r="R152" i="78"/>
  <c r="L57" i="58"/>
  <c r="R351" i="78"/>
  <c r="R333" i="78"/>
  <c r="R315" i="78"/>
  <c r="R279" i="78"/>
  <c r="R190" i="78"/>
  <c r="R136" i="78"/>
  <c r="R118" i="78"/>
  <c r="R100" i="78"/>
  <c r="R82" i="78"/>
  <c r="R64" i="78"/>
  <c r="R46" i="78"/>
  <c r="R27" i="78"/>
  <c r="K391" i="76"/>
  <c r="K370" i="76"/>
  <c r="K352" i="76"/>
  <c r="R168" i="78"/>
  <c r="L35" i="58"/>
  <c r="R138" i="78"/>
  <c r="R303" i="78"/>
  <c r="R248" i="78"/>
  <c r="R214" i="78"/>
  <c r="R159" i="78"/>
  <c r="R125" i="78"/>
  <c r="R107" i="78"/>
  <c r="R89" i="78"/>
  <c r="R71" i="78"/>
  <c r="R53" i="78"/>
  <c r="R34" i="78"/>
  <c r="R16" i="78"/>
  <c r="K379" i="76"/>
  <c r="K359" i="76"/>
  <c r="K341" i="76"/>
  <c r="K320" i="76"/>
  <c r="R99" i="78"/>
  <c r="R45" i="78"/>
  <c r="K369" i="76"/>
  <c r="K327" i="76"/>
  <c r="K255" i="76"/>
  <c r="K237" i="76"/>
  <c r="K219" i="76"/>
  <c r="K201" i="76"/>
  <c r="K183" i="76"/>
  <c r="K165" i="76"/>
  <c r="K147" i="76"/>
  <c r="K129" i="76"/>
  <c r="K111" i="76"/>
  <c r="K93" i="76"/>
  <c r="R211" i="78"/>
  <c r="K316" i="76"/>
  <c r="K298" i="76"/>
  <c r="K279" i="76"/>
  <c r="K261" i="76"/>
  <c r="R93" i="78"/>
  <c r="R38" i="78"/>
  <c r="K363" i="76"/>
  <c r="L41" i="58"/>
  <c r="K92" i="76"/>
  <c r="I14" i="80"/>
  <c r="R344" i="78"/>
  <c r="R326" i="78"/>
  <c r="R308" i="78"/>
  <c r="R290" i="78"/>
  <c r="R272" i="78"/>
  <c r="R253" i="78"/>
  <c r="R237" i="78"/>
  <c r="R219" i="78"/>
  <c r="R201" i="78"/>
  <c r="R183" i="78"/>
  <c r="I18" i="80"/>
  <c r="R346" i="78"/>
  <c r="R328" i="78"/>
  <c r="R310" i="78"/>
  <c r="R292" i="78"/>
  <c r="R274" i="78"/>
  <c r="R255" i="78"/>
  <c r="R239" i="78"/>
  <c r="R221" i="78"/>
  <c r="R203" i="78"/>
  <c r="R185" i="78"/>
  <c r="R167" i="78"/>
  <c r="R149" i="78"/>
  <c r="I20" i="80"/>
  <c r="R348" i="78"/>
  <c r="R330" i="78"/>
  <c r="R312" i="78"/>
  <c r="R270" i="78"/>
  <c r="R235" i="78"/>
  <c r="R181" i="78"/>
  <c r="R133" i="78"/>
  <c r="R115" i="78"/>
  <c r="R97" i="78"/>
  <c r="R79" i="78"/>
  <c r="R61" i="78"/>
  <c r="R43" i="78"/>
  <c r="R24" i="78"/>
  <c r="K387" i="76"/>
  <c r="K367" i="76"/>
  <c r="K349" i="76"/>
  <c r="R157" i="78"/>
  <c r="L26" i="58"/>
  <c r="L59" i="58"/>
  <c r="R294" i="78"/>
  <c r="R205" i="78"/>
  <c r="R148" i="78"/>
  <c r="R122" i="78"/>
  <c r="R104" i="78"/>
  <c r="R86" i="78"/>
  <c r="R68" i="78"/>
  <c r="R50" i="78"/>
  <c r="R31" i="78"/>
  <c r="R13" i="78"/>
  <c r="K375" i="76"/>
  <c r="K356" i="76"/>
  <c r="K335" i="76"/>
  <c r="R160" i="78"/>
  <c r="R90" i="78"/>
  <c r="R35" i="78"/>
  <c r="K360" i="76"/>
  <c r="L54" i="58"/>
  <c r="K252" i="76"/>
  <c r="K234" i="76"/>
  <c r="K216" i="76"/>
  <c r="K198" i="76"/>
  <c r="K180" i="76"/>
  <c r="K162" i="76"/>
  <c r="K144" i="76"/>
  <c r="K126" i="76"/>
  <c r="K108" i="76"/>
  <c r="K90" i="76"/>
  <c r="R184" i="78"/>
  <c r="K313" i="76"/>
  <c r="K295" i="76"/>
  <c r="K276" i="76"/>
  <c r="R153" i="78"/>
  <c r="R84" i="78"/>
  <c r="R29" i="78"/>
  <c r="K354" i="76"/>
  <c r="L36" i="58"/>
  <c r="K86" i="76"/>
  <c r="R323" i="78"/>
  <c r="R269" i="78"/>
  <c r="R234" i="78"/>
  <c r="R180" i="78"/>
  <c r="R325" i="78"/>
  <c r="R271" i="78"/>
  <c r="R236" i="78"/>
  <c r="R182" i="78"/>
  <c r="I17" i="80"/>
  <c r="R309" i="78"/>
  <c r="R172" i="78"/>
  <c r="R94" i="78"/>
  <c r="R39" i="78"/>
  <c r="K364" i="76"/>
  <c r="L16" i="58"/>
  <c r="R119" i="78"/>
  <c r="R65" i="78"/>
  <c r="R10" i="78"/>
  <c r="K332" i="76"/>
  <c r="R26" i="78"/>
  <c r="K249" i="76"/>
  <c r="K195" i="76"/>
  <c r="K153" i="76"/>
  <c r="K123" i="76"/>
  <c r="K99" i="76"/>
  <c r="R169" i="78"/>
  <c r="K304" i="76"/>
  <c r="K273" i="76"/>
  <c r="R111" i="78"/>
  <c r="R20" i="78"/>
  <c r="K322" i="76"/>
  <c r="K83" i="76"/>
  <c r="R162" i="78"/>
  <c r="K309" i="76"/>
  <c r="K290" i="76"/>
  <c r="K272" i="76"/>
  <c r="K254" i="76"/>
  <c r="K236" i="76"/>
  <c r="K218" i="76"/>
  <c r="K197" i="76"/>
  <c r="K179" i="76"/>
  <c r="K161" i="76"/>
  <c r="K143" i="76"/>
  <c r="K125" i="76"/>
  <c r="K107" i="76"/>
  <c r="R175" i="78"/>
  <c r="K289" i="76"/>
  <c r="K235" i="76"/>
  <c r="K181" i="76"/>
  <c r="K127" i="76"/>
  <c r="K80" i="76"/>
  <c r="K62" i="76"/>
  <c r="K44" i="76"/>
  <c r="K26" i="76"/>
  <c r="L16" i="75"/>
  <c r="K170" i="73"/>
  <c r="K153" i="73"/>
  <c r="K136" i="73"/>
  <c r="K118" i="73"/>
  <c r="K100" i="73"/>
  <c r="K65" i="73"/>
  <c r="K29" i="73"/>
  <c r="M56" i="72"/>
  <c r="M38" i="72"/>
  <c r="R320" i="78"/>
  <c r="R266" i="78"/>
  <c r="R231" i="78"/>
  <c r="R177" i="78"/>
  <c r="R322" i="78"/>
  <c r="R268" i="78"/>
  <c r="R233" i="78"/>
  <c r="R179" i="78"/>
  <c r="I12" i="80"/>
  <c r="R306" i="78"/>
  <c r="R165" i="78"/>
  <c r="R91" i="78"/>
  <c r="R36" i="78"/>
  <c r="K361" i="76"/>
  <c r="R163" i="78"/>
  <c r="R241" i="78"/>
  <c r="R116" i="78"/>
  <c r="R62" i="78"/>
  <c r="K388" i="76"/>
  <c r="K329" i="76"/>
  <c r="R17" i="78"/>
  <c r="K246" i="76"/>
  <c r="K192" i="76"/>
  <c r="K150" i="76"/>
  <c r="K120" i="76"/>
  <c r="K96" i="76"/>
  <c r="R144" i="78"/>
  <c r="K301" i="76"/>
  <c r="K270" i="76"/>
  <c r="R102" i="78"/>
  <c r="R11" i="78"/>
  <c r="L46" i="58"/>
  <c r="R282" i="78"/>
  <c r="K336" i="76"/>
  <c r="K306" i="76"/>
  <c r="K287" i="76"/>
  <c r="K269" i="76"/>
  <c r="K251" i="76"/>
  <c r="K233" i="76"/>
  <c r="K215" i="76"/>
  <c r="K194" i="76"/>
  <c r="K176" i="76"/>
  <c r="K158" i="76"/>
  <c r="K140" i="76"/>
  <c r="K122" i="76"/>
  <c r="K101" i="76"/>
  <c r="R142" i="78"/>
  <c r="K280" i="76"/>
  <c r="K226" i="76"/>
  <c r="K172" i="76"/>
  <c r="K118" i="76"/>
  <c r="K77" i="76"/>
  <c r="K59" i="76"/>
  <c r="K41" i="76"/>
  <c r="K22" i="76"/>
  <c r="L13" i="75"/>
  <c r="K167" i="73"/>
  <c r="K150" i="73"/>
  <c r="K133" i="73"/>
  <c r="I11" i="80"/>
  <c r="R305" i="78"/>
  <c r="R250" i="78"/>
  <c r="R216" i="78"/>
  <c r="I13" i="80"/>
  <c r="R307" i="78"/>
  <c r="R252" i="78"/>
  <c r="R218" i="78"/>
  <c r="R164" i="78"/>
  <c r="R345" i="78"/>
  <c r="R260" i="78"/>
  <c r="R130" i="78"/>
  <c r="R76" i="78"/>
  <c r="R21" i="78"/>
  <c r="K346" i="76"/>
  <c r="L47" i="58"/>
  <c r="R196" i="78"/>
  <c r="R101" i="78"/>
  <c r="R47" i="78"/>
  <c r="K371" i="76"/>
  <c r="R135" i="78"/>
  <c r="K351" i="76"/>
  <c r="K231" i="76"/>
  <c r="K177" i="76"/>
  <c r="K141" i="76"/>
  <c r="K117" i="76"/>
  <c r="R300" i="78"/>
  <c r="K330" i="76"/>
  <c r="K291" i="76"/>
  <c r="K267" i="76"/>
  <c r="R75" i="78"/>
  <c r="K383" i="76"/>
  <c r="L18" i="58"/>
  <c r="R254" i="78"/>
  <c r="K325" i="76"/>
  <c r="K303" i="76"/>
  <c r="K284" i="76"/>
  <c r="K266" i="76"/>
  <c r="K248" i="76"/>
  <c r="K230" i="76"/>
  <c r="K212" i="76"/>
  <c r="K191" i="76"/>
  <c r="K173" i="76"/>
  <c r="K155" i="76"/>
  <c r="K137" i="76"/>
  <c r="K119" i="76"/>
  <c r="K98" i="76"/>
  <c r="K331" i="76"/>
  <c r="K271" i="76"/>
  <c r="K217" i="76"/>
  <c r="K163" i="76"/>
  <c r="K109" i="76"/>
  <c r="K74" i="76"/>
  <c r="K56" i="76"/>
  <c r="K38" i="76"/>
  <c r="K19" i="76"/>
  <c r="L16" i="74"/>
  <c r="K164" i="73"/>
  <c r="K147" i="73"/>
  <c r="K130" i="73"/>
  <c r="K112" i="73"/>
  <c r="K94" i="73"/>
  <c r="K77" i="73"/>
  <c r="K57" i="73"/>
  <c r="K42" i="73"/>
  <c r="K21" i="73"/>
  <c r="M50" i="72"/>
  <c r="M31" i="72"/>
  <c r="S26" i="71"/>
  <c r="K386" i="76"/>
  <c r="L28" i="58"/>
  <c r="M52" i="72"/>
  <c r="K11" i="67"/>
  <c r="R356" i="78"/>
  <c r="R302" i="78"/>
  <c r="R247" i="78"/>
  <c r="R213" i="78"/>
  <c r="I10" i="80"/>
  <c r="R304" i="78"/>
  <c r="R249" i="78"/>
  <c r="R215" i="78"/>
  <c r="R161" i="78"/>
  <c r="R342" i="78"/>
  <c r="R251" i="78"/>
  <c r="R127" i="78"/>
  <c r="R73" i="78"/>
  <c r="R18" i="78"/>
  <c r="K343" i="76"/>
  <c r="L38" i="58"/>
  <c r="R187" i="78"/>
  <c r="R98" i="78"/>
  <c r="R44" i="78"/>
  <c r="K368" i="76"/>
  <c r="R126" i="78"/>
  <c r="K342" i="76"/>
  <c r="K228" i="76"/>
  <c r="K174" i="76"/>
  <c r="K138" i="76"/>
  <c r="K114" i="76"/>
  <c r="R273" i="78"/>
  <c r="K319" i="76"/>
  <c r="K288" i="76"/>
  <c r="K264" i="76"/>
  <c r="R66" i="78"/>
  <c r="K373" i="76"/>
  <c r="L13" i="58"/>
  <c r="K318" i="76"/>
  <c r="K300" i="76"/>
  <c r="K281" i="76"/>
  <c r="K263" i="76"/>
  <c r="K245" i="76"/>
  <c r="K227" i="76"/>
  <c r="K209" i="76"/>
  <c r="K188" i="76"/>
  <c r="K170" i="76"/>
  <c r="K152" i="76"/>
  <c r="K134" i="76"/>
  <c r="K116" i="76"/>
  <c r="K95" i="76"/>
  <c r="K317" i="76"/>
  <c r="K262" i="76"/>
  <c r="K208" i="76"/>
  <c r="K154" i="76"/>
  <c r="K100" i="76"/>
  <c r="K71" i="76"/>
  <c r="K53" i="76"/>
  <c r="K35" i="76"/>
  <c r="K16" i="76"/>
  <c r="L13" i="74"/>
  <c r="K161" i="73"/>
  <c r="K144" i="73"/>
  <c r="K127" i="73"/>
  <c r="K109" i="73"/>
  <c r="K91" i="73"/>
  <c r="K74" i="73"/>
  <c r="K55" i="73"/>
  <c r="K38" i="73"/>
  <c r="K17" i="73"/>
  <c r="M47" i="72"/>
  <c r="M28" i="72"/>
  <c r="S41" i="71"/>
  <c r="S20" i="71"/>
  <c r="K357" i="76"/>
  <c r="L22" i="58"/>
  <c r="M46" i="72"/>
  <c r="S40" i="71"/>
  <c r="L17" i="66"/>
  <c r="N66" i="63"/>
  <c r="R151" i="78"/>
  <c r="K265" i="76"/>
  <c r="K211" i="76"/>
  <c r="K157" i="76"/>
  <c r="K103" i="76"/>
  <c r="K70" i="76"/>
  <c r="K52" i="76"/>
  <c r="K34" i="76"/>
  <c r="K15" i="76"/>
  <c r="R289" i="78"/>
  <c r="R146" i="78"/>
  <c r="R112" i="78"/>
  <c r="R150" i="78"/>
  <c r="R83" i="78"/>
  <c r="R81" i="78"/>
  <c r="K159" i="76"/>
  <c r="R245" i="78"/>
  <c r="R129" i="78"/>
  <c r="K200" i="76"/>
  <c r="K297" i="76"/>
  <c r="K242" i="76"/>
  <c r="K185" i="76"/>
  <c r="K131" i="76"/>
  <c r="K308" i="76"/>
  <c r="K145" i="76"/>
  <c r="K50" i="76"/>
  <c r="K176" i="73"/>
  <c r="K124" i="73"/>
  <c r="K88" i="73"/>
  <c r="K52" i="73"/>
  <c r="K15" i="73"/>
  <c r="M25" i="72"/>
  <c r="S32" i="71"/>
  <c r="K321" i="76"/>
  <c r="K28" i="73"/>
  <c r="S31" i="71"/>
  <c r="O19" i="64"/>
  <c r="R263" i="78"/>
  <c r="K274" i="76"/>
  <c r="K202" i="76"/>
  <c r="K139" i="76"/>
  <c r="K79" i="76"/>
  <c r="K58" i="76"/>
  <c r="K37" i="76"/>
  <c r="K12" i="76"/>
  <c r="K175" i="73"/>
  <c r="K158" i="73"/>
  <c r="K120" i="73"/>
  <c r="K102" i="73"/>
  <c r="K67" i="73"/>
  <c r="K48" i="73"/>
  <c r="K24" i="73"/>
  <c r="M43" i="72"/>
  <c r="S22" i="71"/>
  <c r="L21" i="66"/>
  <c r="N76" i="63"/>
  <c r="N42" i="63"/>
  <c r="K366" i="76"/>
  <c r="L40" i="58"/>
  <c r="R229" i="78"/>
  <c r="K277" i="76"/>
  <c r="K223" i="76"/>
  <c r="K169" i="76"/>
  <c r="K115" i="76"/>
  <c r="K75" i="76"/>
  <c r="K57" i="76"/>
  <c r="K39" i="76"/>
  <c r="K20" i="76"/>
  <c r="L11" i="75"/>
  <c r="K165" i="73"/>
  <c r="K148" i="73"/>
  <c r="O22" i="64"/>
  <c r="L45" i="58"/>
  <c r="N16" i="63"/>
  <c r="O238" i="62"/>
  <c r="O206" i="62"/>
  <c r="O173" i="62"/>
  <c r="O150" i="62"/>
  <c r="O132" i="62"/>
  <c r="O113" i="62"/>
  <c r="O95" i="62"/>
  <c r="O77" i="62"/>
  <c r="O59" i="62"/>
  <c r="O37" i="62"/>
  <c r="O19" i="62"/>
  <c r="U343" i="61"/>
  <c r="U310" i="61"/>
  <c r="U280" i="61"/>
  <c r="U244" i="61"/>
  <c r="U211" i="61"/>
  <c r="U175" i="61"/>
  <c r="R324" i="78"/>
  <c r="K384" i="76"/>
  <c r="R134" i="78"/>
  <c r="R72" i="78"/>
  <c r="K135" i="76"/>
  <c r="K307" i="76"/>
  <c r="K345" i="76"/>
  <c r="K312" i="76"/>
  <c r="K239" i="76"/>
  <c r="K167" i="76"/>
  <c r="K110" i="76"/>
  <c r="K199" i="76"/>
  <c r="K65" i="76"/>
  <c r="K173" i="73"/>
  <c r="K115" i="73"/>
  <c r="K72" i="73"/>
  <c r="K32" i="73"/>
  <c r="M34" i="72"/>
  <c r="S29" i="71"/>
  <c r="L49" i="58"/>
  <c r="M33" i="72"/>
  <c r="L18" i="65"/>
  <c r="N48" i="63"/>
  <c r="K256" i="76"/>
  <c r="K184" i="76"/>
  <c r="K112" i="76"/>
  <c r="K64" i="76"/>
  <c r="K40" i="76"/>
  <c r="L18" i="75"/>
  <c r="K169" i="73"/>
  <c r="K149" i="73"/>
  <c r="K126" i="73"/>
  <c r="K105" i="73"/>
  <c r="K60" i="73"/>
  <c r="K37" i="73"/>
  <c r="M55" i="72"/>
  <c r="M12" i="72"/>
  <c r="L14" i="66"/>
  <c r="N60" i="63"/>
  <c r="R69" i="78"/>
  <c r="L52" i="58"/>
  <c r="R291" i="78"/>
  <c r="K268" i="76"/>
  <c r="K205" i="76"/>
  <c r="K142" i="76"/>
  <c r="K81" i="76"/>
  <c r="K60" i="76"/>
  <c r="K36" i="76"/>
  <c r="K14" i="76"/>
  <c r="K174" i="73"/>
  <c r="K154" i="73"/>
  <c r="L19" i="65"/>
  <c r="L15" i="58"/>
  <c r="O261" i="62"/>
  <c r="O220" i="62"/>
  <c r="O185" i="62"/>
  <c r="O153" i="62"/>
  <c r="O129" i="62"/>
  <c r="O107" i="62"/>
  <c r="O86" i="62"/>
  <c r="O65" i="62"/>
  <c r="O40" i="62"/>
  <c r="O16" i="62"/>
  <c r="U331" i="61"/>
  <c r="U295" i="61"/>
  <c r="U258" i="61"/>
  <c r="U214" i="61"/>
  <c r="U169" i="61"/>
  <c r="K125" i="73"/>
  <c r="K73" i="73"/>
  <c r="K16" i="73"/>
  <c r="S39" i="71"/>
  <c r="O25" i="64"/>
  <c r="N32" i="63"/>
  <c r="R198" i="78"/>
  <c r="R226" i="78"/>
  <c r="K381" i="76"/>
  <c r="R80" i="78"/>
  <c r="L37" i="58"/>
  <c r="K132" i="76"/>
  <c r="K285" i="76"/>
  <c r="K333" i="76"/>
  <c r="K294" i="76"/>
  <c r="K224" i="76"/>
  <c r="K164" i="76"/>
  <c r="K89" i="76"/>
  <c r="K190" i="76"/>
  <c r="K47" i="76"/>
  <c r="K159" i="73"/>
  <c r="K106" i="73"/>
  <c r="K69" i="73"/>
  <c r="K25" i="73"/>
  <c r="M22" i="72"/>
  <c r="R114" i="78"/>
  <c r="L34" i="58"/>
  <c r="M30" i="72"/>
  <c r="L11" i="65"/>
  <c r="R202" i="78"/>
  <c r="K247" i="76"/>
  <c r="K175" i="76"/>
  <c r="K94" i="76"/>
  <c r="K61" i="76"/>
  <c r="K31" i="76"/>
  <c r="L15" i="75"/>
  <c r="K166" i="73"/>
  <c r="K146" i="73"/>
  <c r="K123" i="73"/>
  <c r="K99" i="73"/>
  <c r="K79" i="73"/>
  <c r="K56" i="73"/>
  <c r="K34" i="73"/>
  <c r="M49" i="72"/>
  <c r="S35" i="71"/>
  <c r="L11" i="66"/>
  <c r="N54" i="63"/>
  <c r="R42" i="78"/>
  <c r="L48" i="58"/>
  <c r="K328" i="76"/>
  <c r="K259" i="76"/>
  <c r="K196" i="76"/>
  <c r="K133" i="76"/>
  <c r="K78" i="76"/>
  <c r="K54" i="76"/>
  <c r="K33" i="76"/>
  <c r="K11" i="76"/>
  <c r="K171" i="73"/>
  <c r="K151" i="73"/>
  <c r="O14" i="64"/>
  <c r="N64" i="63"/>
  <c r="O254" i="62"/>
  <c r="O214" i="62"/>
  <c r="O179" i="62"/>
  <c r="O147" i="62"/>
  <c r="O126" i="62"/>
  <c r="O104" i="62"/>
  <c r="O83" i="62"/>
  <c r="O62" i="62"/>
  <c r="O34" i="62"/>
  <c r="U361" i="61"/>
  <c r="U328" i="61"/>
  <c r="U289" i="61"/>
  <c r="U250" i="61"/>
  <c r="U205" i="61"/>
  <c r="R341" i="78"/>
  <c r="R195" i="78"/>
  <c r="R200" i="78"/>
  <c r="R217" i="78"/>
  <c r="R139" i="78"/>
  <c r="R28" i="78"/>
  <c r="L32" i="58"/>
  <c r="K105" i="76"/>
  <c r="K282" i="76"/>
  <c r="K104" i="76"/>
  <c r="K278" i="76"/>
  <c r="K221" i="76"/>
  <c r="K149" i="76"/>
  <c r="K136" i="76"/>
  <c r="K32" i="76"/>
  <c r="K156" i="73"/>
  <c r="K103" i="73"/>
  <c r="K61" i="73"/>
  <c r="K12" i="73"/>
  <c r="M19" i="72"/>
  <c r="R87" i="78"/>
  <c r="K135" i="73"/>
  <c r="M21" i="72"/>
  <c r="O13" i="64"/>
  <c r="K311" i="76"/>
  <c r="K238" i="76"/>
  <c r="K166" i="76"/>
  <c r="K82" i="76"/>
  <c r="K55" i="76"/>
  <c r="K28" i="76"/>
  <c r="L12" i="75"/>
  <c r="K163" i="73"/>
  <c r="K143" i="73"/>
  <c r="K117" i="73"/>
  <c r="K96" i="73"/>
  <c r="K76" i="73"/>
  <c r="K54" i="73"/>
  <c r="K31" i="73"/>
  <c r="M36" i="72"/>
  <c r="S28" i="71"/>
  <c r="L14" i="65"/>
  <c r="N51" i="63"/>
  <c r="R14" i="78"/>
  <c r="L33" i="58"/>
  <c r="K314" i="76"/>
  <c r="K250" i="76"/>
  <c r="K187" i="76"/>
  <c r="K124" i="76"/>
  <c r="K72" i="76"/>
  <c r="K51" i="76"/>
  <c r="K30" i="76"/>
  <c r="L17" i="75"/>
  <c r="K168" i="73"/>
  <c r="K145" i="73"/>
  <c r="N68" i="63"/>
  <c r="N39" i="63"/>
  <c r="O248" i="62"/>
  <c r="O208" i="62"/>
  <c r="O170" i="62"/>
  <c r="O144" i="62"/>
  <c r="O123" i="62"/>
  <c r="O101" i="62"/>
  <c r="O80" i="62"/>
  <c r="O56" i="62"/>
  <c r="O31" i="62"/>
  <c r="U355" i="61"/>
  <c r="U322" i="61"/>
  <c r="U283" i="61"/>
  <c r="U238" i="61"/>
  <c r="U199" i="61"/>
  <c r="R105" i="78"/>
  <c r="K107" i="73"/>
  <c r="K53" i="73"/>
  <c r="M45" i="72"/>
  <c r="S18" i="71"/>
  <c r="N71" i="63"/>
  <c r="N19" i="63"/>
  <c r="O235" i="62"/>
  <c r="O197" i="62"/>
  <c r="O50" i="62"/>
  <c r="U325" i="61"/>
  <c r="U286" i="61"/>
  <c r="U241" i="61"/>
  <c r="U202" i="61"/>
  <c r="U165" i="61"/>
  <c r="N75" i="63"/>
  <c r="L23" i="58"/>
  <c r="O218" i="62"/>
  <c r="O191" i="62"/>
  <c r="O160" i="62"/>
  <c r="O125" i="62"/>
  <c r="O91" i="62"/>
  <c r="O58" i="62"/>
  <c r="O24" i="62"/>
  <c r="U345" i="61"/>
  <c r="U312" i="61"/>
  <c r="U279" i="61"/>
  <c r="U237" i="61"/>
  <c r="U204" i="61"/>
  <c r="R338" i="78"/>
  <c r="R343" i="78"/>
  <c r="R197" i="78"/>
  <c r="R109" i="78"/>
  <c r="R285" i="78"/>
  <c r="R25" i="78"/>
  <c r="K213" i="76"/>
  <c r="K102" i="76"/>
  <c r="R120" i="78"/>
  <c r="R220" i="78"/>
  <c r="K275" i="76"/>
  <c r="K206" i="76"/>
  <c r="K146" i="76"/>
  <c r="K299" i="76"/>
  <c r="K91" i="76"/>
  <c r="K29" i="76"/>
  <c r="K141" i="73"/>
  <c r="K97" i="73"/>
  <c r="K49" i="73"/>
  <c r="M53" i="72"/>
  <c r="R60" i="78"/>
  <c r="K44" i="73"/>
  <c r="S24" i="71"/>
  <c r="N72" i="63"/>
  <c r="K302" i="76"/>
  <c r="K229" i="76"/>
  <c r="K148" i="76"/>
  <c r="K76" i="76"/>
  <c r="K49" i="76"/>
  <c r="K25" i="76"/>
  <c r="L15" i="74"/>
  <c r="K138" i="73"/>
  <c r="K114" i="73"/>
  <c r="K93" i="73"/>
  <c r="K51" i="73"/>
  <c r="K19" i="73"/>
  <c r="M27" i="72"/>
  <c r="S19" i="71"/>
  <c r="O23" i="64"/>
  <c r="N45" i="63"/>
  <c r="K339" i="76"/>
  <c r="L25" i="58"/>
  <c r="K305" i="76"/>
  <c r="K241" i="76"/>
  <c r="K178" i="76"/>
  <c r="K106" i="76"/>
  <c r="K69" i="76"/>
  <c r="K48" i="76"/>
  <c r="K27" i="76"/>
  <c r="L14" i="75"/>
  <c r="K162" i="73"/>
  <c r="S15" i="71"/>
  <c r="N61" i="63"/>
  <c r="N29" i="63"/>
  <c r="O241" i="62"/>
  <c r="O200" i="62"/>
  <c r="O164" i="62"/>
  <c r="O141" i="62"/>
  <c r="O120" i="62"/>
  <c r="O98" i="62"/>
  <c r="O74" i="62"/>
  <c r="O53" i="62"/>
  <c r="O28" i="62"/>
  <c r="U352" i="61"/>
  <c r="U316" i="61"/>
  <c r="U274" i="61"/>
  <c r="U232" i="61"/>
  <c r="U193" i="61"/>
  <c r="R23" i="78"/>
  <c r="K98" i="73"/>
  <c r="K46" i="73"/>
  <c r="M35" i="72"/>
  <c r="S11" i="71"/>
  <c r="N53" i="63"/>
  <c r="N13" i="63"/>
  <c r="O229" i="62"/>
  <c r="O189" i="62"/>
  <c r="O13" i="62"/>
  <c r="U319" i="61"/>
  <c r="U277" i="61"/>
  <c r="U235" i="61"/>
  <c r="R284" i="78"/>
  <c r="R286" i="78"/>
  <c r="R327" i="78"/>
  <c r="R55" i="78"/>
  <c r="R141" i="78"/>
  <c r="K350" i="76"/>
  <c r="K156" i="76"/>
  <c r="K310" i="76"/>
  <c r="R48" i="78"/>
  <c r="K315" i="76"/>
  <c r="K257" i="76"/>
  <c r="K182" i="76"/>
  <c r="K113" i="76"/>
  <c r="K244" i="76"/>
  <c r="K68" i="76"/>
  <c r="L19" i="75"/>
  <c r="K121" i="73"/>
  <c r="K35" i="73"/>
  <c r="M41" i="72"/>
  <c r="S36" i="71"/>
  <c r="L58" i="58"/>
  <c r="M40" i="72"/>
  <c r="K17" i="67"/>
  <c r="N57" i="63"/>
  <c r="K283" i="76"/>
  <c r="K193" i="76"/>
  <c r="K121" i="76"/>
  <c r="K67" i="76"/>
  <c r="K43" i="76"/>
  <c r="K18" i="76"/>
  <c r="K172" i="73"/>
  <c r="K152" i="73"/>
  <c r="K129" i="73"/>
  <c r="K108" i="73"/>
  <c r="K87" i="73"/>
  <c r="K64" i="73"/>
  <c r="K41" i="73"/>
  <c r="K11" i="73"/>
  <c r="K14" i="67"/>
  <c r="N69" i="63"/>
  <c r="R96" i="78"/>
  <c r="K85" i="76"/>
  <c r="L12" i="58"/>
  <c r="K286" i="76"/>
  <c r="K214" i="76"/>
  <c r="K151" i="76"/>
  <c r="K88" i="76"/>
  <c r="K63" i="76"/>
  <c r="K42" i="76"/>
  <c r="K17" i="76"/>
  <c r="L11" i="74"/>
  <c r="K157" i="73"/>
  <c r="L16" i="66"/>
  <c r="N43" i="63"/>
  <c r="O268" i="62"/>
  <c r="O226" i="62"/>
  <c r="O192" i="62"/>
  <c r="O159" i="62"/>
  <c r="O135" i="62"/>
  <c r="O110" i="62"/>
  <c r="O89" i="62"/>
  <c r="O68" i="62"/>
  <c r="O43" i="62"/>
  <c r="O22" i="62"/>
  <c r="U337" i="61"/>
  <c r="U301" i="61"/>
  <c r="U264" i="61"/>
  <c r="U220" i="61"/>
  <c r="U181" i="61"/>
  <c r="K134" i="73"/>
  <c r="K27" i="73"/>
  <c r="L12" i="66"/>
  <c r="N36" i="63"/>
  <c r="O258" i="62"/>
  <c r="O266" i="62"/>
  <c r="O176" i="62"/>
  <c r="U346" i="61"/>
  <c r="U304" i="61"/>
  <c r="U261" i="61"/>
  <c r="U223" i="61"/>
  <c r="U184" i="61"/>
  <c r="R276" i="78"/>
  <c r="K260" i="76"/>
  <c r="K139" i="73"/>
  <c r="K14" i="73"/>
  <c r="K73" i="76"/>
  <c r="K111" i="73"/>
  <c r="S13" i="71"/>
  <c r="K232" i="76"/>
  <c r="L14" i="74"/>
  <c r="O195" i="62"/>
  <c r="O46" i="62"/>
  <c r="U187" i="61"/>
  <c r="M54" i="72"/>
  <c r="N25" i="63"/>
  <c r="O203" i="62"/>
  <c r="U334" i="61"/>
  <c r="U247" i="61"/>
  <c r="U178" i="61"/>
  <c r="O20" i="64"/>
  <c r="L14" i="58"/>
  <c r="O210" i="62"/>
  <c r="O178" i="62"/>
  <c r="O137" i="62"/>
  <c r="O97" i="62"/>
  <c r="O52" i="62"/>
  <c r="O12" i="62"/>
  <c r="U327" i="61"/>
  <c r="U288" i="61"/>
  <c r="U246" i="61"/>
  <c r="U201" i="61"/>
  <c r="U168" i="61"/>
  <c r="K84" i="76"/>
  <c r="K92" i="73"/>
  <c r="K39" i="73"/>
  <c r="M29" i="72"/>
  <c r="K13" i="67"/>
  <c r="N59" i="63"/>
  <c r="N28" i="63"/>
  <c r="O263" i="62"/>
  <c r="O244" i="62"/>
  <c r="O207" i="62"/>
  <c r="O163" i="62"/>
  <c r="O128" i="62"/>
  <c r="O88" i="62"/>
  <c r="O45" i="62"/>
  <c r="U357" i="61"/>
  <c r="U318" i="61"/>
  <c r="U276" i="61"/>
  <c r="U240" i="61"/>
  <c r="U198" i="61"/>
  <c r="K122" i="73"/>
  <c r="S21" i="71"/>
  <c r="N20" i="63"/>
  <c r="O221" i="62"/>
  <c r="O168" i="62"/>
  <c r="O114" i="62"/>
  <c r="O60" i="62"/>
  <c r="U356" i="61"/>
  <c r="U302" i="61"/>
  <c r="U245" i="61"/>
  <c r="U191" i="61"/>
  <c r="O20" i="62"/>
  <c r="U272" i="61"/>
  <c r="U145" i="61"/>
  <c r="U70" i="61"/>
  <c r="R37" i="59"/>
  <c r="N44" i="63"/>
  <c r="U141" i="61"/>
  <c r="U123" i="61"/>
  <c r="U105" i="61"/>
  <c r="U87" i="61"/>
  <c r="U69" i="61"/>
  <c r="U51" i="61"/>
  <c r="U33" i="61"/>
  <c r="U15" i="61"/>
  <c r="R46" i="59"/>
  <c r="R27" i="59"/>
  <c r="L39" i="58"/>
  <c r="N65" i="63"/>
  <c r="U88" i="61"/>
  <c r="R44" i="59"/>
  <c r="K78" i="73"/>
  <c r="N73" i="63"/>
  <c r="O252" i="62"/>
  <c r="O198" i="62"/>
  <c r="O145" i="62"/>
  <c r="O90" i="62"/>
  <c r="O35" i="62"/>
  <c r="U332" i="61"/>
  <c r="U278" i="61"/>
  <c r="U221" i="61"/>
  <c r="U166" i="61"/>
  <c r="U242" i="61"/>
  <c r="U121" i="61"/>
  <c r="U25" i="61"/>
  <c r="K16" i="67"/>
  <c r="U152" i="61"/>
  <c r="U134" i="61"/>
  <c r="U116" i="61"/>
  <c r="U98" i="61"/>
  <c r="U80" i="61"/>
  <c r="U62" i="61"/>
  <c r="U44" i="61"/>
  <c r="U26" i="61"/>
  <c r="R39" i="59"/>
  <c r="R19" i="59"/>
  <c r="U197" i="61"/>
  <c r="U115" i="61"/>
  <c r="U52" i="61"/>
  <c r="R18" i="59"/>
  <c r="K33" i="73"/>
  <c r="N37" i="63"/>
  <c r="O236" i="62"/>
  <c r="O183" i="62"/>
  <c r="O130" i="62"/>
  <c r="O57" i="62"/>
  <c r="U142" i="61"/>
  <c r="R21" i="59"/>
  <c r="D28" i="88"/>
  <c r="D15" i="88"/>
  <c r="D27" i="88"/>
  <c r="D11" i="88"/>
  <c r="K353" i="76"/>
  <c r="K203" i="76"/>
  <c r="K85" i="73"/>
  <c r="S16" i="71"/>
  <c r="K46" i="76"/>
  <c r="K90" i="73"/>
  <c r="O16" i="64"/>
  <c r="K160" i="76"/>
  <c r="K160" i="73"/>
  <c r="O161" i="62"/>
  <c r="O25" i="62"/>
  <c r="K142" i="73"/>
  <c r="M26" i="72"/>
  <c r="O264" i="62"/>
  <c r="O182" i="62"/>
  <c r="U313" i="61"/>
  <c r="U229" i="61"/>
  <c r="U172" i="61"/>
  <c r="N67" i="63"/>
  <c r="N15" i="63"/>
  <c r="O205" i="62"/>
  <c r="O172" i="62"/>
  <c r="O131" i="62"/>
  <c r="O85" i="62"/>
  <c r="O49" i="62"/>
  <c r="U360" i="61"/>
  <c r="U321" i="61"/>
  <c r="U285" i="61"/>
  <c r="U231" i="61"/>
  <c r="U192" i="61"/>
  <c r="U162" i="61"/>
  <c r="K137" i="73"/>
  <c r="K30" i="73"/>
  <c r="M20" i="72"/>
  <c r="L19" i="66"/>
  <c r="N52" i="63"/>
  <c r="N24" i="63"/>
  <c r="O260" i="62"/>
  <c r="O240" i="62"/>
  <c r="O199" i="62"/>
  <c r="O158" i="62"/>
  <c r="O122" i="62"/>
  <c r="O82" i="62"/>
  <c r="O39" i="62"/>
  <c r="U351" i="61"/>
  <c r="U309" i="61"/>
  <c r="U269" i="61"/>
  <c r="U234" i="61"/>
  <c r="U195" i="61"/>
  <c r="K95" i="73"/>
  <c r="L22" i="66"/>
  <c r="N11" i="63"/>
  <c r="O212" i="62"/>
  <c r="O105" i="62"/>
  <c r="O51" i="62"/>
  <c r="U347" i="61"/>
  <c r="U293" i="61"/>
  <c r="U236" i="61"/>
  <c r="U182" i="61"/>
  <c r="O11" i="62"/>
  <c r="U252" i="61"/>
  <c r="U133" i="61"/>
  <c r="U55" i="61"/>
  <c r="R24" i="59"/>
  <c r="U156" i="61"/>
  <c r="U138" i="61"/>
  <c r="U120" i="61"/>
  <c r="U102" i="61"/>
  <c r="U84" i="61"/>
  <c r="U66" i="61"/>
  <c r="U48" i="61"/>
  <c r="U30" i="61"/>
  <c r="U12" i="61"/>
  <c r="R43" i="59"/>
  <c r="R23" i="59"/>
  <c r="O75" i="62"/>
  <c r="U154" i="61"/>
  <c r="U73" i="61"/>
  <c r="R31" i="59"/>
  <c r="K50" i="73"/>
  <c r="N58" i="63"/>
  <c r="O243" i="62"/>
  <c r="O190" i="62"/>
  <c r="R287" i="78"/>
  <c r="K210" i="76"/>
  <c r="K128" i="76"/>
  <c r="K45" i="73"/>
  <c r="N63" i="63"/>
  <c r="K21" i="76"/>
  <c r="K71" i="73"/>
  <c r="R123" i="78"/>
  <c r="K97" i="76"/>
  <c r="K15" i="67"/>
  <c r="O138" i="62"/>
  <c r="U349" i="61"/>
  <c r="K116" i="73"/>
  <c r="S30" i="71"/>
  <c r="O251" i="62"/>
  <c r="O167" i="62"/>
  <c r="U298" i="61"/>
  <c r="U217" i="61"/>
  <c r="S14" i="71"/>
  <c r="N56" i="63"/>
  <c r="O237" i="62"/>
  <c r="O202" i="62"/>
  <c r="O166" i="62"/>
  <c r="O119" i="62"/>
  <c r="O79" i="62"/>
  <c r="O42" i="62"/>
  <c r="U354" i="61"/>
  <c r="U315" i="61"/>
  <c r="U273" i="61"/>
  <c r="U225" i="61"/>
  <c r="U186" i="61"/>
  <c r="U159" i="61"/>
  <c r="K128" i="73"/>
  <c r="K75" i="73"/>
  <c r="K18" i="73"/>
  <c r="M11" i="72"/>
  <c r="L17" i="65"/>
  <c r="N41" i="63"/>
  <c r="N21" i="63"/>
  <c r="O257" i="62"/>
  <c r="O234" i="62"/>
  <c r="O194" i="62"/>
  <c r="O152" i="62"/>
  <c r="O112" i="62"/>
  <c r="O76" i="62"/>
  <c r="O33" i="62"/>
  <c r="U342" i="61"/>
  <c r="U303" i="61"/>
  <c r="U263" i="61"/>
  <c r="U228" i="61"/>
  <c r="U189" i="61"/>
  <c r="K70" i="73"/>
  <c r="L15" i="65"/>
  <c r="O259" i="62"/>
  <c r="O204" i="62"/>
  <c r="O151" i="62"/>
  <c r="O96" i="62"/>
  <c r="O41" i="62"/>
  <c r="U338" i="61"/>
  <c r="U284" i="61"/>
  <c r="U227" i="61"/>
  <c r="U173" i="61"/>
  <c r="U344" i="61"/>
  <c r="U224" i="61"/>
  <c r="U118" i="61"/>
  <c r="U43" i="61"/>
  <c r="R12" i="59"/>
  <c r="U153" i="61"/>
  <c r="U135" i="61"/>
  <c r="U117" i="61"/>
  <c r="U99" i="61"/>
  <c r="U81" i="61"/>
  <c r="U63" i="61"/>
  <c r="U45" i="61"/>
  <c r="U27" i="61"/>
  <c r="R58" i="59"/>
  <c r="R40" i="59"/>
  <c r="R20" i="59"/>
  <c r="U335" i="61"/>
  <c r="U139" i="61"/>
  <c r="U58" i="61"/>
  <c r="R15" i="59"/>
  <c r="K22" i="73"/>
  <c r="N34" i="63"/>
  <c r="O233" i="62"/>
  <c r="O180" i="62"/>
  <c r="O127" i="62"/>
  <c r="O72" i="62"/>
  <c r="O17" i="62"/>
  <c r="U314" i="61"/>
  <c r="U259" i="61"/>
  <c r="U203" i="61"/>
  <c r="L11" i="58"/>
  <c r="R171" i="78"/>
  <c r="U82" i="61"/>
  <c r="R41" i="59"/>
  <c r="N62" i="63"/>
  <c r="U146" i="61"/>
  <c r="U128" i="61"/>
  <c r="U110" i="61"/>
  <c r="U92" i="61"/>
  <c r="U74" i="61"/>
  <c r="U56" i="61"/>
  <c r="U38" i="61"/>
  <c r="U20" i="61"/>
  <c r="R51" i="59"/>
  <c r="R32" i="59"/>
  <c r="R13" i="59"/>
  <c r="O15" i="64"/>
  <c r="U100" i="61"/>
  <c r="U22" i="61"/>
  <c r="K140" i="73"/>
  <c r="M23" i="72"/>
  <c r="N17" i="63"/>
  <c r="O217" i="62"/>
  <c r="O165" i="62"/>
  <c r="O111" i="62"/>
  <c r="O38" i="62"/>
  <c r="U64" i="61"/>
  <c r="D31" i="88"/>
  <c r="D23" i="88"/>
  <c r="D42" i="88"/>
  <c r="D12" i="88"/>
  <c r="R340" i="78"/>
  <c r="R238" i="78"/>
  <c r="K253" i="76"/>
  <c r="M44" i="72"/>
  <c r="K293" i="76"/>
  <c r="L12" i="74"/>
  <c r="K324" i="76"/>
  <c r="K66" i="76"/>
  <c r="N50" i="63"/>
  <c r="O116" i="62"/>
  <c r="U307" i="61"/>
  <c r="K89" i="73"/>
  <c r="L20" i="66"/>
  <c r="O245" i="62"/>
  <c r="O156" i="62"/>
  <c r="U292" i="61"/>
  <c r="U208" i="61"/>
  <c r="L23" i="66"/>
  <c r="N49" i="63"/>
  <c r="O231" i="62"/>
  <c r="O196" i="62"/>
  <c r="O155" i="62"/>
  <c r="O115" i="62"/>
  <c r="O73" i="62"/>
  <c r="O36" i="62"/>
  <c r="U348" i="61"/>
  <c r="U306" i="61"/>
  <c r="U266" i="61"/>
  <c r="U219" i="61"/>
  <c r="U183" i="61"/>
  <c r="R132" i="78"/>
  <c r="K119" i="73"/>
  <c r="K66" i="73"/>
  <c r="M57" i="72"/>
  <c r="S33" i="71"/>
  <c r="O24" i="64"/>
  <c r="N38" i="63"/>
  <c r="N18" i="63"/>
  <c r="O253" i="62"/>
  <c r="O228" i="62"/>
  <c r="O188" i="62"/>
  <c r="O146" i="62"/>
  <c r="O106" i="62"/>
  <c r="O67" i="62"/>
  <c r="O27" i="62"/>
  <c r="U336" i="61"/>
  <c r="U297" i="61"/>
  <c r="U256" i="61"/>
  <c r="U222" i="61"/>
  <c r="U180" i="61"/>
  <c r="K43" i="73"/>
  <c r="N55" i="63"/>
  <c r="O249" i="62"/>
  <c r="O242" i="62"/>
  <c r="O142" i="62"/>
  <c r="O87" i="62"/>
  <c r="O32" i="62"/>
  <c r="U329" i="61"/>
  <c r="U275" i="61"/>
  <c r="U218" i="61"/>
  <c r="U163" i="61"/>
  <c r="U308" i="61"/>
  <c r="U179" i="61"/>
  <c r="U106" i="61"/>
  <c r="U31" i="61"/>
  <c r="K376" i="76"/>
  <c r="U150" i="61"/>
  <c r="U132" i="61"/>
  <c r="U114" i="61"/>
  <c r="U96" i="61"/>
  <c r="U78" i="61"/>
  <c r="U60" i="61"/>
  <c r="U42" i="61"/>
  <c r="U24" i="61"/>
  <c r="R55" i="59"/>
  <c r="R36" i="59"/>
  <c r="R17" i="59"/>
  <c r="U290" i="61"/>
  <c r="U127" i="61"/>
  <c r="U37" i="61"/>
  <c r="L42" i="58"/>
  <c r="M42" i="72"/>
  <c r="N23" i="63"/>
  <c r="O224" i="62"/>
  <c r="O171" i="62"/>
  <c r="R58" i="78"/>
  <c r="R193" i="78"/>
  <c r="K13" i="76"/>
  <c r="R32" i="78"/>
  <c r="K130" i="76"/>
  <c r="K132" i="73"/>
  <c r="M24" i="72"/>
  <c r="K296" i="76"/>
  <c r="K24" i="76"/>
  <c r="O232" i="62"/>
  <c r="O71" i="62"/>
  <c r="U226" i="61"/>
  <c r="K36" i="73"/>
  <c r="N46" i="63"/>
  <c r="O211" i="62"/>
  <c r="U340" i="61"/>
  <c r="U254" i="61"/>
  <c r="U190" i="61"/>
  <c r="L13" i="65"/>
  <c r="L31" i="58"/>
  <c r="O216" i="62"/>
  <c r="O181" i="62"/>
  <c r="O143" i="62"/>
  <c r="O103" i="62"/>
  <c r="O64" i="62"/>
  <c r="O18" i="62"/>
  <c r="U330" i="61"/>
  <c r="U294" i="61"/>
  <c r="U253" i="61"/>
  <c r="U210" i="61"/>
  <c r="U171" i="61"/>
  <c r="K348" i="76"/>
  <c r="K101" i="73"/>
  <c r="K47" i="73"/>
  <c r="M39" i="72"/>
  <c r="S17" i="71"/>
  <c r="N70" i="63"/>
  <c r="N31" i="63"/>
  <c r="O267" i="62"/>
  <c r="O247" i="62"/>
  <c r="O213" i="62"/>
  <c r="O169" i="62"/>
  <c r="O134" i="62"/>
  <c r="O94" i="62"/>
  <c r="O55" i="62"/>
  <c r="O15" i="62"/>
  <c r="U324" i="61"/>
  <c r="U282" i="61"/>
  <c r="U243" i="61"/>
  <c r="U207" i="61"/>
  <c r="U164" i="61"/>
  <c r="M32" i="72"/>
  <c r="N30" i="63"/>
  <c r="O230" i="62"/>
  <c r="O177" i="62"/>
  <c r="O124" i="62"/>
  <c r="O69" i="62"/>
  <c r="O14" i="62"/>
  <c r="U311" i="61"/>
  <c r="U255" i="61"/>
  <c r="U200" i="61"/>
  <c r="L50" i="58"/>
  <c r="U281" i="61"/>
  <c r="U157" i="61"/>
  <c r="U79" i="61"/>
  <c r="R53" i="59"/>
  <c r="O18" i="64"/>
  <c r="U144" i="61"/>
  <c r="U126" i="61"/>
  <c r="U108" i="61"/>
  <c r="U90" i="61"/>
  <c r="U72" i="61"/>
  <c r="U54" i="61"/>
  <c r="U36" i="61"/>
  <c r="U18" i="61"/>
  <c r="R49" i="59"/>
  <c r="R30" i="59"/>
  <c r="R11" i="59"/>
  <c r="U188" i="61"/>
  <c r="U103" i="61"/>
  <c r="U13" i="61"/>
  <c r="K104" i="73"/>
  <c r="K12" i="67"/>
  <c r="O262" i="62"/>
  <c r="O255" i="62"/>
  <c r="O154" i="62"/>
  <c r="O99" i="62"/>
  <c r="O44" i="62"/>
  <c r="U341" i="61"/>
  <c r="U287" i="61"/>
  <c r="U230" i="61"/>
  <c r="U176" i="61"/>
  <c r="U262" i="61"/>
  <c r="U136" i="61"/>
  <c r="U34" i="61"/>
  <c r="K220" i="76"/>
  <c r="O92" i="62"/>
  <c r="U271" i="61"/>
  <c r="O149" i="62"/>
  <c r="U260" i="61"/>
  <c r="M48" i="72"/>
  <c r="O222" i="62"/>
  <c r="U333" i="61"/>
  <c r="N40" i="63"/>
  <c r="U320" i="61"/>
  <c r="U91" i="61"/>
  <c r="U93" i="61"/>
  <c r="R33" i="59"/>
  <c r="M13" i="72"/>
  <c r="O108" i="62"/>
  <c r="U350" i="61"/>
  <c r="U239" i="61"/>
  <c r="U353" i="61"/>
  <c r="U49" i="61"/>
  <c r="N47" i="63"/>
  <c r="U137" i="61"/>
  <c r="U107" i="61"/>
  <c r="U83" i="61"/>
  <c r="U53" i="61"/>
  <c r="U29" i="61"/>
  <c r="R48" i="59"/>
  <c r="R22" i="59"/>
  <c r="U148" i="61"/>
  <c r="U61" i="61"/>
  <c r="K113" i="73"/>
  <c r="O11" i="64"/>
  <c r="O209" i="62"/>
  <c r="O139" i="62"/>
  <c r="O29" i="62"/>
  <c r="R50" i="59"/>
  <c r="D16" i="88"/>
  <c r="D35" i="88"/>
  <c r="O223" i="62"/>
  <c r="N12" i="63"/>
  <c r="O78" i="62"/>
  <c r="U21" i="61"/>
  <c r="U268" i="61"/>
  <c r="U94" i="61"/>
  <c r="U119" i="61"/>
  <c r="U35" i="61"/>
  <c r="R29" i="59"/>
  <c r="R34" i="59"/>
  <c r="O157" i="62"/>
  <c r="U358" i="61"/>
  <c r="U300" i="61"/>
  <c r="O21" i="62"/>
  <c r="U161" i="61"/>
  <c r="K131" i="73"/>
  <c r="O84" i="62"/>
  <c r="U140" i="61"/>
  <c r="U86" i="61"/>
  <c r="R54" i="59"/>
  <c r="U76" i="61"/>
  <c r="O227" i="62"/>
  <c r="U19" i="61"/>
  <c r="D10" i="88"/>
  <c r="K155" i="73"/>
  <c r="U267" i="61"/>
  <c r="U196" i="61"/>
  <c r="O109" i="62"/>
  <c r="U213" i="61"/>
  <c r="S23" i="71"/>
  <c r="O175" i="62"/>
  <c r="U291" i="61"/>
  <c r="O239" i="62"/>
  <c r="U265" i="61"/>
  <c r="U16" i="61"/>
  <c r="U75" i="61"/>
  <c r="R14" i="59"/>
  <c r="N14" i="63"/>
  <c r="O81" i="62"/>
  <c r="U323" i="61"/>
  <c r="U212" i="61"/>
  <c r="U206" i="61"/>
  <c r="R59" i="59"/>
  <c r="U158" i="61"/>
  <c r="U131" i="61"/>
  <c r="U104" i="61"/>
  <c r="U77" i="61"/>
  <c r="U50" i="61"/>
  <c r="U23" i="61"/>
  <c r="R45" i="59"/>
  <c r="R16" i="59"/>
  <c r="U130" i="61"/>
  <c r="U40" i="61"/>
  <c r="K86" i="73"/>
  <c r="N26" i="63"/>
  <c r="O201" i="62"/>
  <c r="O121" i="62"/>
  <c r="U326" i="61"/>
  <c r="L10" i="58"/>
  <c r="D29" i="88"/>
  <c r="D19" i="88"/>
  <c r="O225" i="62"/>
  <c r="U359" i="61"/>
  <c r="R143" i="78"/>
  <c r="K62" i="73"/>
  <c r="L15" i="66"/>
  <c r="O70" i="62"/>
  <c r="U177" i="61"/>
  <c r="O12" i="64"/>
  <c r="O140" i="62"/>
  <c r="U249" i="61"/>
  <c r="O186" i="62"/>
  <c r="U209" i="61"/>
  <c r="L20" i="65"/>
  <c r="U57" i="61"/>
  <c r="U215" i="61"/>
  <c r="O215" i="62"/>
  <c r="O63" i="62"/>
  <c r="U305" i="61"/>
  <c r="U194" i="61"/>
  <c r="S12" i="71"/>
  <c r="R28" i="59"/>
  <c r="U155" i="61"/>
  <c r="U125" i="61"/>
  <c r="U101" i="61"/>
  <c r="U71" i="61"/>
  <c r="U47" i="61"/>
  <c r="U17" i="61"/>
  <c r="R42" i="59"/>
  <c r="L60" i="58"/>
  <c r="U124" i="61"/>
  <c r="R57" i="59"/>
  <c r="K59" i="73"/>
  <c r="O265" i="62"/>
  <c r="O193" i="62"/>
  <c r="O102" i="62"/>
  <c r="U233" i="61"/>
  <c r="D25" i="88"/>
  <c r="D21" i="88"/>
  <c r="D33" i="88"/>
  <c r="K45" i="76"/>
  <c r="O61" i="62"/>
  <c r="U299" i="61"/>
  <c r="O136" i="62"/>
  <c r="L24" i="58"/>
  <c r="U143" i="61"/>
  <c r="U89" i="61"/>
  <c r="U317" i="61"/>
  <c r="U85" i="61"/>
  <c r="O246" i="62"/>
  <c r="O66" i="62"/>
  <c r="D38" i="88"/>
  <c r="S38" i="71"/>
  <c r="K13" i="73"/>
  <c r="U111" i="61"/>
  <c r="O118" i="62"/>
  <c r="U67" i="61"/>
  <c r="U113" i="61"/>
  <c r="U32" i="61"/>
  <c r="U170" i="61"/>
  <c r="L30" i="58"/>
  <c r="O148" i="62"/>
  <c r="D30" i="88"/>
  <c r="R57" i="78"/>
  <c r="L21" i="58"/>
  <c r="O17" i="64"/>
  <c r="L51" i="58"/>
  <c r="O30" i="62"/>
  <c r="R51" i="78"/>
  <c r="N35" i="63"/>
  <c r="O100" i="62"/>
  <c r="U216" i="61"/>
  <c r="O133" i="62"/>
  <c r="U160" i="61"/>
  <c r="U147" i="61"/>
  <c r="U39" i="61"/>
  <c r="U112" i="61"/>
  <c r="O162" i="62"/>
  <c r="O54" i="62"/>
  <c r="U296" i="61"/>
  <c r="U185" i="61"/>
  <c r="U151" i="61"/>
  <c r="L17" i="58"/>
  <c r="U149" i="61"/>
  <c r="U122" i="61"/>
  <c r="U95" i="61"/>
  <c r="U68" i="61"/>
  <c r="U41" i="61"/>
  <c r="U14" i="61"/>
  <c r="R35" i="59"/>
  <c r="L43" i="58"/>
  <c r="U109" i="61"/>
  <c r="R47" i="59"/>
  <c r="M51" i="72"/>
  <c r="O256" i="62"/>
  <c r="O174" i="62"/>
  <c r="O93" i="62"/>
  <c r="U97" i="61"/>
  <c r="D17" i="88"/>
  <c r="D13" i="88"/>
  <c r="D26" i="88"/>
  <c r="K87" i="76"/>
  <c r="U339" i="61"/>
  <c r="K110" i="73"/>
  <c r="U174" i="61"/>
  <c r="U129" i="61"/>
  <c r="U28" i="61"/>
  <c r="O26" i="62"/>
  <c r="R78" i="78"/>
  <c r="U65" i="61"/>
  <c r="U11" i="61"/>
  <c r="S27" i="71"/>
  <c r="U46" i="61"/>
  <c r="D18" i="88"/>
  <c r="N22" i="63"/>
  <c r="O184" i="62"/>
  <c r="O250" i="62"/>
  <c r="O23" i="62"/>
  <c r="R52" i="59"/>
  <c r="U248" i="61"/>
  <c r="L13" i="66"/>
  <c r="U59" i="61"/>
  <c r="R25" i="59"/>
  <c r="L12" i="65"/>
  <c r="O47" i="62"/>
  <c r="D20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4">
    <s v="Migdal Hashkaot Neches Boded"/>
    <s v="{[Time].[Hie Time].[Yom].&amp;[20230930]}"/>
    <s v="{[Medida].[Medida].&amp;[2]}"/>
    <s v="{[Keren].[Keren].[All]}"/>
    <s v="{[Cheshbon KM].[Hie Peilut].[Peilut 7].&amp;[Kod_Peilut_L7_7080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3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fi="14">
        <n x="1" s="1"/>
        <n x="2" s="1"/>
        <n x="3" s="1"/>
        <n x="4" s="1"/>
        <n x="5" s="1"/>
        <n x="16"/>
        <n x="8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fi="14">
        <n x="1" s="1"/>
        <n x="2" s="1"/>
        <n x="3" s="1"/>
        <n x="4" s="1"/>
        <n x="5" s="1"/>
        <n x="17"/>
        <n x="8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fi="14">
        <n x="1" s="1"/>
        <n x="2" s="1"/>
        <n x="3" s="1"/>
        <n x="4" s="1"/>
        <n x="5" s="1"/>
        <n x="24"/>
        <n x="8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 fi="14">
        <n x="1" s="1"/>
        <n x="2" s="1"/>
        <n x="3" s="1"/>
        <n x="4" s="1"/>
        <n x="5" s="1"/>
        <n x="25"/>
        <n x="8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7"/>
        <n x="8"/>
      </t>
    </mdx>
    <mdx n="0" f="v">
      <t c="7" fi="14">
        <n x="1" s="1"/>
        <n x="2" s="1"/>
        <n x="3" s="1"/>
        <n x="4" s="1"/>
        <n x="5" s="1"/>
        <n x="28"/>
        <n x="8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7" fi="14">
        <n x="1" s="1"/>
        <n x="2" s="1"/>
        <n x="3" s="1"/>
        <n x="4" s="1"/>
        <n x="5" s="1"/>
        <n x="29"/>
        <n x="8"/>
      </t>
    </mdx>
    <mdx n="0" f="v">
      <t c="7" si="7">
        <n x="1" s="1"/>
        <n x="2" s="1"/>
        <n x="3" s="1"/>
        <n x="4" s="1"/>
        <n x="5" s="1"/>
        <n x="30"/>
        <n x="6"/>
      </t>
    </mdx>
    <mdx n="0" f="v">
      <t c="7" fi="14">
        <n x="1" s="1"/>
        <n x="2" s="1"/>
        <n x="3" s="1"/>
        <n x="4" s="1"/>
        <n x="5" s="1"/>
        <n x="30"/>
        <n x="8"/>
      </t>
    </mdx>
    <mdx n="0" f="v">
      <t c="7" si="7">
        <n x="1" s="1"/>
        <n x="2" s="1"/>
        <n x="3" s="1"/>
        <n x="4" s="1"/>
        <n x="5" s="1"/>
        <n x="31"/>
        <n x="6"/>
      </t>
    </mdx>
    <mdx n="0" f="v">
      <t c="7" fi="14">
        <n x="1" s="1"/>
        <n x="2" s="1"/>
        <n x="3" s="1"/>
        <n x="4" s="1"/>
        <n x="5" s="1"/>
        <n x="31"/>
        <n x="8"/>
      </t>
    </mdx>
    <mdx n="0" f="v">
      <t c="3" si="34">
        <n x="1" s="1"/>
        <n x="32"/>
        <n x="33"/>
      </t>
    </mdx>
    <mdx n="0" f="v">
      <t c="3" si="34">
        <n x="1" s="1"/>
        <n x="35"/>
        <n x="33"/>
      </t>
    </mdx>
    <mdx n="0" f="v">
      <t c="3" si="34">
        <n x="1" s="1"/>
        <n x="36"/>
        <n x="33"/>
      </t>
    </mdx>
    <mdx n="0" f="v">
      <t c="3" si="34">
        <n x="1" s="1"/>
        <n x="37"/>
        <n x="33"/>
      </t>
    </mdx>
    <mdx n="0" f="v">
      <t c="3" si="34">
        <n x="1" s="1"/>
        <n x="38"/>
        <n x="33"/>
      </t>
    </mdx>
    <mdx n="0" f="v">
      <t c="3" si="34">
        <n x="1" s="1"/>
        <n x="39"/>
        <n x="33"/>
      </t>
    </mdx>
    <mdx n="0" f="v">
      <t c="3" si="34">
        <n x="1" s="1"/>
        <n x="40"/>
        <n x="33"/>
      </t>
    </mdx>
    <mdx n="0" f="v">
      <t c="3" si="34">
        <n x="1" s="1"/>
        <n x="41"/>
        <n x="33"/>
      </t>
    </mdx>
    <mdx n="0" f="v">
      <t c="3" si="34">
        <n x="1" s="1"/>
        <n x="42"/>
        <n x="33"/>
      </t>
    </mdx>
    <mdx n="0" f="v">
      <t c="3" si="34">
        <n x="1" s="1"/>
        <n x="43"/>
        <n x="33"/>
      </t>
    </mdx>
  </mdxMetadata>
  <valueMetadata count="43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</valueMetadata>
</metadata>
</file>

<file path=xl/sharedStrings.xml><?xml version="1.0" encoding="utf-8"?>
<sst xmlns="http://schemas.openxmlformats.org/spreadsheetml/2006/main" count="11430" uniqueCount="3361">
  <si>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</si>
  <si>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</si>
  <si>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</si>
  <si>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</si>
  <si>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</si>
  <si>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</si>
  <si>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</si>
  <si>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</si>
  <si>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</si>
  <si>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</si>
  <si>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</si>
  <si>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</si>
  <si>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</si>
  <si>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</si>
  <si>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</si>
  <si>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</si>
  <si>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</si>
  <si>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</si>
  <si>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</si>
  <si>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</si>
  <si>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</si>
  <si>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</si>
  <si>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</si>
  <si>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</si>
  <si>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</si>
  <si>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</si>
  <si>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</si>
  <si>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</si>
  <si>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</si>
  <si>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</si>
  <si>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</si>
  <si>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</si>
  <si>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</si>
  <si>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</si>
  <si>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</si>
  <si>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</si>
  <si>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</si>
  <si>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</si>
  <si>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</si>
  <si>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</si>
  <si>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</si>
  <si>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</si>
  <si>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</si>
  <si>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</si>
  <si>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</si>
  <si>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</si>
  <si>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</si>
  <si>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תעודות חוב מסחריות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</si>
  <si>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</si>
  <si>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</si>
  <si>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</si>
  <si>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</si>
  <si>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</si>
  <si>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</si>
  <si>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</si>
  <si>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</si>
  <si>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</si>
  <si>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</si>
  <si>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</si>
  <si>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</si>
  <si>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</si>
  <si>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</si>
  <si>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</si>
  <si>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</si>
  <si>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</si>
  <si>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</si>
  <si>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</si>
  <si>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</si>
  <si>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</si>
  <si>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</si>
  <si>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</si>
  <si>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</si>
  <si>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</si>
  <si>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</si>
  <si>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</si>
  <si>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</si>
  <si>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</si>
  <si>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</si>
  <si>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</si>
  <si>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</si>
  <si>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</si>
  <si>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</si>
  <si>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</si>
  <si>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</si>
  <si>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</si>
  <si>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</si>
  <si>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</si>
  <si>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</si>
  <si>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</si>
  <si>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</si>
  <si>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</si>
  <si>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</si>
  <si>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</si>
  <si>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</si>
  <si>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</si>
  <si>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</si>
  <si>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</si>
  <si>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</si>
  <si>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</si>
  <si>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</si>
  <si>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</si>
  <si>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</si>
  <si>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</si>
  <si>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</si>
  <si>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</si>
  <si>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</si>
  <si>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</si>
  <si>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</si>
  <si>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</si>
  <si>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</si>
  <si>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</si>
  <si>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</si>
  <si>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</si>
  <si>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</si>
  <si>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</si>
  <si>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</si>
  <si>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</si>
  <si>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</si>
  <si>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</si>
  <si>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</si>
  <si>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</si>
  <si>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</si>
  <si>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</si>
  <si>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</si>
  <si>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</si>
  <si>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</si>
  <si>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</si>
  <si>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</si>
  <si>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</si>
  <si>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</si>
  <si>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</si>
  <si>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</si>
  <si>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</si>
  <si>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</si>
  <si>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</si>
  <si>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</si>
  <si>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</si>
  <si>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</si>
  <si>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</si>
  <si>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</si>
  <si>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</si>
  <si>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</si>
  <si>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</si>
  <si>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</si>
  <si>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</si>
  <si>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</si>
  <si>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</si>
  <si>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</si>
  <si>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</si>
  <si>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</si>
  <si>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</si>
  <si>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</si>
  <si>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</si>
  <si>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</si>
  <si>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</si>
  <si>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</si>
  <si>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</si>
  <si>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</si>
  <si>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</si>
  <si>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</si>
  <si>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</si>
  <si>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</si>
  <si>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</si>
  <si>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</si>
  <si>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</si>
  <si>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</si>
  <si>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</si>
  <si>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</si>
  <si>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</si>
  <si>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</si>
  <si>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</si>
  <si>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</si>
  <si>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</si>
  <si>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</si>
  <si>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</si>
  <si>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</si>
  <si>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</si>
  <si>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</si>
  <si>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</si>
  <si>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</si>
  <si>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</si>
  <si>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</si>
  <si>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</si>
  <si>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</si>
  <si>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</si>
  <si>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</si>
  <si>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</si>
  <si>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</si>
  <si>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</si>
  <si>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</si>
  <si>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</si>
  <si>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</si>
  <si>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</si>
  <si>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</si>
  <si>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</si>
  <si>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</si>
  <si>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גידור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</si>
  <si>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</si>
  <si>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</si>
  <si>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</si>
  <si>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</si>
  <si>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</si>
  <si>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</si>
  <si>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אופציות בישראל: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</si>
  <si>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</si>
  <si>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</si>
  <si>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</si>
  <si>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</si>
  <si>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</si>
  <si>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</si>
  <si>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</si>
  <si>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</si>
  <si>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</si>
  <si>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</si>
  <si>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</si>
  <si>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</si>
  <si>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</si>
  <si>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</si>
  <si>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</si>
  <si>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</si>
  <si>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</si>
  <si>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</si>
  <si>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</si>
  <si>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</si>
  <si>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</si>
  <si>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</si>
  <si>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</si>
  <si>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</si>
  <si>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</si>
  <si>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</si>
  <si>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</si>
  <si>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</si>
  <si>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30/09/2023</t>
  </si>
  <si>
    <t>מגדל מקפת קרנות פנסיה וקופות גמל בע"מ</t>
  </si>
  <si>
    <t>מגדל מקפת משלימה (מספר אוצר 659) - מסלול לבני 50 עד 60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</si>
  <si>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</si>
  <si>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</si>
  <si>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</si>
  <si>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</si>
  <si>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</si>
  <si>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</si>
  <si>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</si>
  <si>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</si>
  <si>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</si>
  <si>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</si>
  <si>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</si>
  <si>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</si>
  <si>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</si>
  <si>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</si>
  <si>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</si>
  <si>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1025</t>
  </si>
  <si>
    <t>1135912</t>
  </si>
  <si>
    <t>ממשל צמודה 1028</t>
  </si>
  <si>
    <t>1197326</t>
  </si>
  <si>
    <t>ממשל צמודה 1131</t>
  </si>
  <si>
    <t>1172220</t>
  </si>
  <si>
    <t>ממשל צמודה 1151</t>
  </si>
  <si>
    <t>1168301</t>
  </si>
  <si>
    <t>מ.ק.מ. 414</t>
  </si>
  <si>
    <t>8240418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</si>
  <si>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</si>
  <si>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</si>
  <si>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</si>
  <si>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</si>
  <si>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</si>
  <si>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</si>
  <si>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</si>
  <si>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</si>
  <si>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</si>
  <si>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</si>
  <si>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</si>
  <si>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</si>
  <si>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מקמ 814</t>
  </si>
  <si>
    <t>8240814</t>
  </si>
  <si>
    <t>מקמ 914</t>
  </si>
  <si>
    <t>8240913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</si>
  <si>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</si>
  <si>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</si>
  <si>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</si>
  <si>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</si>
  <si>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</si>
  <si>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</si>
  <si>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</si>
  <si>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</si>
  <si>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</si>
  <si>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</si>
  <si>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</si>
  <si>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</si>
  <si>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</si>
  <si>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</si>
  <si>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</si>
  <si>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</si>
  <si>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</si>
  <si>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</si>
  <si>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</si>
  <si>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</si>
  <si>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</si>
  <si>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</si>
  <si>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</si>
  <si>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</si>
  <si>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</si>
  <si>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</si>
  <si>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</si>
  <si>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</si>
  <si>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</si>
  <si>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</si>
  <si>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</si>
  <si>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</si>
  <si>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ISRAEL 4.5 2120</t>
  </si>
  <si>
    <t>US46513JB593</t>
  </si>
  <si>
    <t>A+</t>
  </si>
  <si>
    <t>FITCH</t>
  </si>
  <si>
    <t>לאומי אגח 179</t>
  </si>
  <si>
    <t>520018078</t>
  </si>
  <si>
    <t>בנקים</t>
  </si>
  <si>
    <t>Aaa.il</t>
  </si>
  <si>
    <t>מז טפ הנפק 45</t>
  </si>
  <si>
    <t>2310217</t>
  </si>
  <si>
    <t>520032046</t>
  </si>
  <si>
    <t>מז טפ הנפק 49</t>
  </si>
  <si>
    <t>2310282</t>
  </si>
  <si>
    <t>מז טפ הנפק 52</t>
  </si>
  <si>
    <t>2310381</t>
  </si>
  <si>
    <t>מקורות אגח 11</t>
  </si>
  <si>
    <t>1158476</t>
  </si>
  <si>
    <t>520010869</t>
  </si>
  <si>
    <t>ilAAA</t>
  </si>
  <si>
    <t>מעלות S&amp;P</t>
  </si>
  <si>
    <t>נמלי ישראל אגחא</t>
  </si>
  <si>
    <t>1145564</t>
  </si>
  <si>
    <t>513569780</t>
  </si>
  <si>
    <t>נדל"ן מניב בישראל</t>
  </si>
  <si>
    <t>פועלים אגח 200</t>
  </si>
  <si>
    <t>6620496</t>
  </si>
  <si>
    <t>520000118</t>
  </si>
  <si>
    <t>פועלים אגח 202</t>
  </si>
  <si>
    <t>1199850</t>
  </si>
  <si>
    <t>פועלים אגח 203</t>
  </si>
  <si>
    <t>1199868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</si>
  <si>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</si>
  <si>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</si>
  <si>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</si>
  <si>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</si>
  <si>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</si>
  <si>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</si>
  <si>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</si>
  <si>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</si>
  <si>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</si>
  <si>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</si>
  <si>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</si>
  <si>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</si>
  <si>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</si>
  <si>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חשמל אגח 34</t>
  </si>
  <si>
    <t>1196781</t>
  </si>
  <si>
    <t>חשמל אגח 35</t>
  </si>
  <si>
    <t>1196799</t>
  </si>
  <si>
    <t>נתיבי גז אגח ד</t>
  </si>
  <si>
    <t>1147503</t>
  </si>
  <si>
    <t>513436394</t>
  </si>
  <si>
    <t>עזריאלי אגח ב</t>
  </si>
  <si>
    <t>1134436</t>
  </si>
  <si>
    <t>510960719</t>
  </si>
  <si>
    <t>ilAA+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</si>
  <si>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</si>
  <si>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</si>
  <si>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</si>
  <si>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</si>
  <si>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</si>
  <si>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</si>
  <si>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</si>
  <si>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</si>
  <si>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</si>
  <si>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</si>
  <si>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</si>
  <si>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</si>
  <si>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</si>
  <si>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</si>
  <si>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</si>
  <si>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</si>
  <si>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</si>
  <si>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</si>
  <si>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</si>
  <si>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</si>
  <si>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</si>
  <si>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</si>
  <si>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</si>
  <si>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</si>
  <si>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ארפורט אגח יא</t>
  </si>
  <si>
    <t>1195999</t>
  </si>
  <si>
    <t>ביג אגח ח*</t>
  </si>
  <si>
    <t>1138924</t>
  </si>
  <si>
    <t>513623314</t>
  </si>
  <si>
    <t>ביג אגח יא*</t>
  </si>
  <si>
    <t>1151117</t>
  </si>
  <si>
    <t>ביג אגח יד*</t>
  </si>
  <si>
    <t>1161512</t>
  </si>
  <si>
    <t>גב ים אגח ו</t>
  </si>
  <si>
    <t>7590128</t>
  </si>
  <si>
    <t>520001736</t>
  </si>
  <si>
    <t>גב ים אגח ט</t>
  </si>
  <si>
    <t>7590219</t>
  </si>
  <si>
    <t>גב ים אגח י</t>
  </si>
  <si>
    <t>7590284</t>
  </si>
  <si>
    <t>הפניקס אגח 5</t>
  </si>
  <si>
    <t>7670284</t>
  </si>
  <si>
    <t>520017450</t>
  </si>
  <si>
    <t>ביטוח</t>
  </si>
  <si>
    <t>ישרס אגח טו</t>
  </si>
  <si>
    <t>6130207</t>
  </si>
  <si>
    <t>520017807</t>
  </si>
  <si>
    <t>ישרס אגח יח</t>
  </si>
  <si>
    <t>6130280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</si>
  <si>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</si>
  <si>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</si>
  <si>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</si>
  <si>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</si>
  <si>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</si>
  <si>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</si>
  <si>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</si>
  <si>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</si>
  <si>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</si>
  <si>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</si>
  <si>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</si>
  <si>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</si>
  <si>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</si>
  <si>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</si>
  <si>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</si>
  <si>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</si>
  <si>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</si>
  <si>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</si>
  <si>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</si>
  <si>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ו*</t>
  </si>
  <si>
    <t>3230125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</si>
  <si>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</si>
  <si>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</si>
  <si>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</si>
  <si>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</si>
  <si>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</si>
  <si>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</si>
  <si>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</si>
  <si>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</si>
  <si>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</si>
  <si>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</si>
  <si>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</si>
  <si>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</si>
  <si>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</si>
  <si>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</si>
  <si>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</si>
  <si>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מליסרון אגח כא*</t>
  </si>
  <si>
    <t>1194638</t>
  </si>
  <si>
    <t>פועלים הת נדח ח</t>
  </si>
  <si>
    <t>1199876</t>
  </si>
  <si>
    <t>פועלים הת נדח ט</t>
  </si>
  <si>
    <t>1199884</t>
  </si>
  <si>
    <t>פועלים הת נדח י</t>
  </si>
  <si>
    <t>1199892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</si>
  <si>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</si>
  <si>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</si>
  <si>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</si>
  <si>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</si>
  <si>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</si>
  <si>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</si>
  <si>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</si>
  <si>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</si>
  <si>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</si>
  <si>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</si>
  <si>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</si>
  <si>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</si>
  <si>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</si>
  <si>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</si>
  <si>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</si>
  <si>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</si>
  <si>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</si>
  <si>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</si>
  <si>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שלמה החז אגח יח</t>
  </si>
  <si>
    <t>1410307</t>
  </si>
  <si>
    <t>520034372</t>
  </si>
  <si>
    <t>שלמה החז אגח כ</t>
  </si>
  <si>
    <t>1192749</t>
  </si>
  <si>
    <t>אדמה אגח ב</t>
  </si>
  <si>
    <t>1110915</t>
  </si>
  <si>
    <t>520043605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</si>
  <si>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</si>
  <si>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</si>
  <si>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</si>
  <si>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</si>
  <si>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</si>
  <si>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</si>
  <si>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</si>
  <si>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</si>
  <si>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בזק אגח 14</t>
  </si>
  <si>
    <t>2300317</t>
  </si>
  <si>
    <t>ביג אגח ז*</t>
  </si>
  <si>
    <t>1136084</t>
  </si>
  <si>
    <t>ביג אגח ט*</t>
  </si>
  <si>
    <t>1141050</t>
  </si>
  <si>
    <t>ביג אגח טו*</t>
  </si>
  <si>
    <t>1162221</t>
  </si>
  <si>
    <t>ביג אגח יב*</t>
  </si>
  <si>
    <t>1156231</t>
  </si>
  <si>
    <t>ביג אגח יח*</t>
  </si>
  <si>
    <t>1174226</t>
  </si>
  <si>
    <t>ביג אגח כ*</t>
  </si>
  <si>
    <t>1186188</t>
  </si>
  <si>
    <t>בינל הנפ התח כו</t>
  </si>
  <si>
    <t>1185537</t>
  </si>
  <si>
    <t>513141879</t>
  </si>
  <si>
    <t>בינל הנפ התח כז</t>
  </si>
  <si>
    <t>1189497</t>
  </si>
  <si>
    <t>בינל הנפק התחכה</t>
  </si>
  <si>
    <t>1167030</t>
  </si>
  <si>
    <t>דיסקונט מנ נד ו</t>
  </si>
  <si>
    <t>7480197</t>
  </si>
  <si>
    <t>520029935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</si>
  <si>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</si>
  <si>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</si>
  <si>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</si>
  <si>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</si>
  <si>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</si>
  <si>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</si>
  <si>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הראל הנפק אגח ז</t>
  </si>
  <si>
    <t>1126077</t>
  </si>
  <si>
    <t>513834200</t>
  </si>
  <si>
    <t>ישרס אגח טז</t>
  </si>
  <si>
    <t>6130223</t>
  </si>
  <si>
    <t>ישרס אגח יג</t>
  </si>
  <si>
    <t>6130181</t>
  </si>
  <si>
    <t>ישרס אגח יט</t>
  </si>
  <si>
    <t>6130348</t>
  </si>
  <si>
    <t>כלל מימון אגח ט</t>
  </si>
  <si>
    <t>1136050</t>
  </si>
  <si>
    <t>513754069</t>
  </si>
  <si>
    <t>מגה אור אגח ח*</t>
  </si>
  <si>
    <t>1147602</t>
  </si>
  <si>
    <t>513257873</t>
  </si>
  <si>
    <t>מז טפ הנפ הת 53</t>
  </si>
  <si>
    <t>2310399</t>
  </si>
  <si>
    <t>מז טפ הנפ הת 65</t>
  </si>
  <si>
    <t>1191675</t>
  </si>
  <si>
    <t>מז טפ הנפק הת48</t>
  </si>
  <si>
    <t>2310266</t>
  </si>
  <si>
    <t>מז טפ הנפק הת50</t>
  </si>
  <si>
    <t>2310290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</si>
  <si>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</si>
  <si>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</si>
  <si>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</si>
  <si>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</si>
  <si>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</si>
  <si>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</si>
  <si>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</si>
  <si>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</si>
  <si>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</si>
  <si>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514290345</t>
  </si>
  <si>
    <t>רבוע נדלן אגח ו*</t>
  </si>
  <si>
    <t>1140607</t>
  </si>
  <si>
    <t>רבוע נדלן אגח ט*</t>
  </si>
  <si>
    <t>1174556</t>
  </si>
  <si>
    <t>אלבר אגח יז'</t>
  </si>
  <si>
    <t>1158732</t>
  </si>
  <si>
    <t>512025891</t>
  </si>
  <si>
    <t>ilA+</t>
  </si>
  <si>
    <t>אלבר אגח יט</t>
  </si>
  <si>
    <t>1191824</t>
  </si>
  <si>
    <t>אלדן תחבו אגח ה</t>
  </si>
  <si>
    <t>1155357</t>
  </si>
  <si>
    <t>510454333</t>
  </si>
  <si>
    <t>אלדן תחבו אגח ז</t>
  </si>
  <si>
    <t>1184779</t>
  </si>
  <si>
    <t>אלדן תחבו אגח ח</t>
  </si>
  <si>
    <t>1192442</t>
  </si>
  <si>
    <t>אלון רבוע כחול אגח ט</t>
  </si>
  <si>
    <t>1197284</t>
  </si>
  <si>
    <t>520042847</t>
  </si>
  <si>
    <t>השקעה ואחזקות</t>
  </si>
  <si>
    <t>גירון אגח ו</t>
  </si>
  <si>
    <t>1139849</t>
  </si>
  <si>
    <t>520044520</t>
  </si>
  <si>
    <t>A1.il</t>
  </si>
  <si>
    <t>גירון אגח ז</t>
  </si>
  <si>
    <t>1142629</t>
  </si>
  <si>
    <t>גירון אגח ח</t>
  </si>
  <si>
    <t>1183151</t>
  </si>
  <si>
    <t>ג'נרישן קפ אגחב*</t>
  </si>
  <si>
    <t>1177526</t>
  </si>
  <si>
    <t>515846558</t>
  </si>
  <si>
    <t>ג'נרישן קפ אגחג*</t>
  </si>
  <si>
    <t>1184555</t>
  </si>
  <si>
    <t>מגה אור אגח ו*</t>
  </si>
  <si>
    <t>1138668</t>
  </si>
  <si>
    <t>מגה אור אגח ז*</t>
  </si>
  <si>
    <t>1141696</t>
  </si>
  <si>
    <t>מגה אור אגח ט*</t>
  </si>
  <si>
    <t>1165141</t>
  </si>
  <si>
    <t>מגה אור אגח י*</t>
  </si>
  <si>
    <t>1178367</t>
  </si>
  <si>
    <t>מגה אור אגח יא*</t>
  </si>
  <si>
    <t>1178375</t>
  </si>
  <si>
    <t>מימון ישיר אגחג*</t>
  </si>
  <si>
    <t>1171214</t>
  </si>
  <si>
    <t>513893123</t>
  </si>
  <si>
    <t>אשראי חוץ בנקאי</t>
  </si>
  <si>
    <t>מימון ישיר אגחד*</t>
  </si>
  <si>
    <t>1175660</t>
  </si>
  <si>
    <t>מימון ישיר אגחה*</t>
  </si>
  <si>
    <t>1182831</t>
  </si>
  <si>
    <t>מימון ישיר אגחו*</t>
  </si>
  <si>
    <t>1191659</t>
  </si>
  <si>
    <t>מניבים ריט אגחב*</t>
  </si>
  <si>
    <t>1155928</t>
  </si>
  <si>
    <t>515327120</t>
  </si>
  <si>
    <t>מניבים ריט אגחג*</t>
  </si>
  <si>
    <t>1177658</t>
  </si>
  <si>
    <t>מניבים ריט אגחד*</t>
  </si>
  <si>
    <t>1193929</t>
  </si>
  <si>
    <t>סלקום אגח ח*</t>
  </si>
  <si>
    <t>1132828</t>
  </si>
  <si>
    <t>511930125</t>
  </si>
  <si>
    <t>פז נפט אגח ו*</t>
  </si>
  <si>
    <t>1139542</t>
  </si>
  <si>
    <t>510216054</t>
  </si>
  <si>
    <t>פז נפט אגח ז*</t>
  </si>
  <si>
    <t>1142595</t>
  </si>
  <si>
    <t>אפי נכסים אגח ח</t>
  </si>
  <si>
    <t>1142231</t>
  </si>
  <si>
    <t>510560188</t>
  </si>
  <si>
    <t>נדל"ן מניב בחו"ל</t>
  </si>
  <si>
    <t>A2.il</t>
  </si>
  <si>
    <t>אפי נכסים אגח טו</t>
  </si>
  <si>
    <t>1199603</t>
  </si>
  <si>
    <t>אפי נכסים אגחיא</t>
  </si>
  <si>
    <t>1171628</t>
  </si>
  <si>
    <t>אפי נכסים אגחיג</t>
  </si>
  <si>
    <t>1178292</t>
  </si>
  <si>
    <t>אפי נכסים אגחיד</t>
  </si>
  <si>
    <t>1184530</t>
  </si>
  <si>
    <t>אשטרום קבוצה אגח ד</t>
  </si>
  <si>
    <t>1182989</t>
  </si>
  <si>
    <t>510381601</t>
  </si>
  <si>
    <t>בנייה</t>
  </si>
  <si>
    <t>ilA</t>
  </si>
  <si>
    <t>אשטרום קבוצה אגח ה</t>
  </si>
  <si>
    <t>1199579</t>
  </si>
  <si>
    <t>ג'י סיטי אגח טו*</t>
  </si>
  <si>
    <t>1260769</t>
  </si>
  <si>
    <t>520033234</t>
  </si>
  <si>
    <t>הכשרת ישוב אג21</t>
  </si>
  <si>
    <t>6120224</t>
  </si>
  <si>
    <t>520020116</t>
  </si>
  <si>
    <t>נכסים ובנין אגח י</t>
  </si>
  <si>
    <t>1193630</t>
  </si>
  <si>
    <t>520025438</t>
  </si>
  <si>
    <t>או פי סי אגח ב*</t>
  </si>
  <si>
    <t>1166057</t>
  </si>
  <si>
    <t>514401702</t>
  </si>
  <si>
    <t>ilA-</t>
  </si>
  <si>
    <t>ג'י סיטי אגח יב*</t>
  </si>
  <si>
    <t>1260603</t>
  </si>
  <si>
    <t>A3.il</t>
  </si>
  <si>
    <t>ג'י סיטי אגח יג*</t>
  </si>
  <si>
    <t>1260652</t>
  </si>
  <si>
    <t>ג'י סיטי אגח יד*</t>
  </si>
  <si>
    <t>1260736</t>
  </si>
  <si>
    <t>הכשרת הישוב אג24</t>
  </si>
  <si>
    <t>1191519</t>
  </si>
  <si>
    <t>הכשרת ישוב אג23</t>
  </si>
  <si>
    <t>6120323</t>
  </si>
  <si>
    <t>מגוריט אגח ב</t>
  </si>
  <si>
    <t>1168350</t>
  </si>
  <si>
    <t>515434074</t>
  </si>
  <si>
    <t>מגוריט אגח ג</t>
  </si>
  <si>
    <t>1175975</t>
  </si>
  <si>
    <t>מגוריט אגח ד</t>
  </si>
  <si>
    <t>1185834</t>
  </si>
  <si>
    <t>מגוריט אגח ה</t>
  </si>
  <si>
    <t>1192129</t>
  </si>
  <si>
    <t>פתאל החזקות אגח ד*</t>
  </si>
  <si>
    <t>1188192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</si>
  <si>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</si>
  <si>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</si>
  <si>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</si>
  <si>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</si>
  <si>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</si>
  <si>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</si>
  <si>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</si>
  <si>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3660156</t>
  </si>
  <si>
    <t>520038332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</si>
  <si>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</si>
  <si>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</si>
  <si>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</si>
  <si>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</si>
  <si>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</si>
  <si>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</si>
  <si>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</si>
  <si>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</si>
  <si>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</si>
  <si>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</si>
  <si>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</si>
  <si>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7480163</t>
  </si>
  <si>
    <t>פועלים אגח 100</t>
  </si>
  <si>
    <t>6620488</t>
  </si>
  <si>
    <t>תעש אוירית אגחד</t>
  </si>
  <si>
    <t>1133131</t>
  </si>
  <si>
    <t>520027194</t>
  </si>
  <si>
    <t>ביטחוניות</t>
  </si>
  <si>
    <t>אייסיאל אגח ז*</t>
  </si>
  <si>
    <t>2810372</t>
  </si>
  <si>
    <t>520027830</t>
  </si>
  <si>
    <t>אמות אגח ה</t>
  </si>
  <si>
    <t>1138114</t>
  </si>
  <si>
    <t>אמות אגח ז</t>
  </si>
  <si>
    <t>1162866</t>
  </si>
  <si>
    <t>גב ים אגח ח</t>
  </si>
  <si>
    <t>7590151</t>
  </si>
  <si>
    <t>הראל השקעות אגח א</t>
  </si>
  <si>
    <t>5850110</t>
  </si>
  <si>
    <t>520033986</t>
  </si>
  <si>
    <t>וילאר אגח ח</t>
  </si>
  <si>
    <t>4160156</t>
  </si>
  <si>
    <t>520038910</t>
  </si>
  <si>
    <t>ישראמקו אגח ג*</t>
  </si>
  <si>
    <t>2320232</t>
  </si>
  <si>
    <t>550010003</t>
  </si>
  <si>
    <t>שופרסל אגח ז*</t>
  </si>
  <si>
    <t>7770258</t>
  </si>
  <si>
    <t>520022732</t>
  </si>
  <si>
    <t>רשתות שיווק</t>
  </si>
  <si>
    <t>שלמה החז אגח יז</t>
  </si>
  <si>
    <t>1410299</t>
  </si>
  <si>
    <t>שלמה החז אגח יט</t>
  </si>
  <si>
    <t>1192731</t>
  </si>
  <si>
    <t>בזק אגח 13</t>
  </si>
  <si>
    <t>2300309</t>
  </si>
  <si>
    <t>בזק אגח 9</t>
  </si>
  <si>
    <t>2300176</t>
  </si>
  <si>
    <t>גמא אגח 3</t>
  </si>
  <si>
    <t>1185941</t>
  </si>
  <si>
    <t>512711789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</si>
  <si>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</si>
  <si>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</si>
  <si>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</si>
  <si>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</si>
  <si>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</si>
  <si>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</si>
  <si>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יד</t>
  </si>
  <si>
    <t>1143122</t>
  </si>
  <si>
    <t>הראל הנפ אגח יח</t>
  </si>
  <si>
    <t>1182666</t>
  </si>
  <si>
    <t>כלל ביטוח אגח א</t>
  </si>
  <si>
    <t>1193481</t>
  </si>
  <si>
    <t>520036120</t>
  </si>
  <si>
    <t>כלל מימו אגח יא</t>
  </si>
  <si>
    <t>1160647</t>
  </si>
  <si>
    <t>כלל מימון אגח י</t>
  </si>
  <si>
    <t>1136068</t>
  </si>
  <si>
    <t>כללביט אגח יב</t>
  </si>
  <si>
    <t>1179928</t>
  </si>
  <si>
    <t>מנורה הון התח ה</t>
  </si>
  <si>
    <t>1143411</t>
  </si>
  <si>
    <t>513937714</t>
  </si>
  <si>
    <t>מנורה הון התח ז</t>
  </si>
  <si>
    <t>1184191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</si>
  <si>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</si>
  <si>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</si>
  <si>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</si>
  <si>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</si>
  <si>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</si>
  <si>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</si>
  <si>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קרסו אגח ג</t>
  </si>
  <si>
    <t>1141829</t>
  </si>
  <si>
    <t>514065283</t>
  </si>
  <si>
    <t>קרסו מוט' אגח א</t>
  </si>
  <si>
    <t>1136464</t>
  </si>
  <si>
    <t>קרסו מוט' אגח ב</t>
  </si>
  <si>
    <t>1139591</t>
  </si>
  <si>
    <t>קרסו מוט' אגח ד</t>
  </si>
  <si>
    <t>1173566</t>
  </si>
  <si>
    <t>אלבר אגח יח</t>
  </si>
  <si>
    <t>1158740</t>
  </si>
  <si>
    <t>אלבר אגח כ</t>
  </si>
  <si>
    <t>1191832</t>
  </si>
  <si>
    <t>אלדן תחבו אגח ו</t>
  </si>
  <si>
    <t>1161678</t>
  </si>
  <si>
    <t>אלדן תחבו אגח ט</t>
  </si>
  <si>
    <t>1192459</t>
  </si>
  <si>
    <t>אלון רבוע כחול סדרה ח</t>
  </si>
  <si>
    <t>1197276</t>
  </si>
  <si>
    <t>אלקטרה אגח ד*</t>
  </si>
  <si>
    <t>7390149</t>
  </si>
  <si>
    <t>520028911</t>
  </si>
  <si>
    <t>אלקטרה אגח ה*</t>
  </si>
  <si>
    <t>7390222</t>
  </si>
  <si>
    <t>בזן אגח ה</t>
  </si>
  <si>
    <t>2590388</t>
  </si>
  <si>
    <t>520036658</t>
  </si>
  <si>
    <t>בזן אגח י</t>
  </si>
  <si>
    <t>2590511</t>
  </si>
  <si>
    <t>דמרי אגח ז*</t>
  </si>
  <si>
    <t>1141191</t>
  </si>
  <si>
    <t>511399388</t>
  </si>
  <si>
    <t>דמרי אגח ט*</t>
  </si>
  <si>
    <t>1168368</t>
  </si>
  <si>
    <t>דמרי אגח י*</t>
  </si>
  <si>
    <t>1186162</t>
  </si>
  <si>
    <t>ממן אגח ב</t>
  </si>
  <si>
    <t>2380046</t>
  </si>
  <si>
    <t>520036435</t>
  </si>
  <si>
    <t>סלקום אגח ט*</t>
  </si>
  <si>
    <t>1132836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</si>
  <si>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</si>
  <si>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</si>
  <si>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</si>
  <si>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</si>
  <si>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</si>
  <si>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</si>
  <si>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פז נפט ד*</t>
  </si>
  <si>
    <t>1132505</t>
  </si>
  <si>
    <t>פז נפט אגח ח*</t>
  </si>
  <si>
    <t>1162817</t>
  </si>
  <si>
    <t>פרטנר אגח ו*</t>
  </si>
  <si>
    <t>1141415</t>
  </si>
  <si>
    <t>520044314</t>
  </si>
  <si>
    <t>פרטנר אגח ז*</t>
  </si>
  <si>
    <t>1156397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</si>
  <si>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</si>
  <si>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</si>
  <si>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</si>
  <si>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</si>
  <si>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</si>
  <si>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</si>
  <si>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שפיר הנדס אגח ג*</t>
  </si>
  <si>
    <t>1178417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</si>
  <si>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</si>
  <si>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</si>
  <si>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</si>
  <si>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</si>
  <si>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</si>
  <si>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</si>
  <si>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</si>
  <si>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514486042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</si>
  <si>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</si>
  <si>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</si>
  <si>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</si>
  <si>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</si>
  <si>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</si>
  <si>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</si>
  <si>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</si>
  <si>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</si>
  <si>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אנרג'יקס אגח א*</t>
  </si>
  <si>
    <t>1161751</t>
  </si>
  <si>
    <t>אפריקה מג אגח ה*</t>
  </si>
  <si>
    <t>1162825</t>
  </si>
  <si>
    <t>520034760</t>
  </si>
  <si>
    <t>אשטרום קבוצה אגח ג</t>
  </si>
  <si>
    <t>1140102</t>
  </si>
  <si>
    <t>פתאל אירו אגח א</t>
  </si>
  <si>
    <t>1137512</t>
  </si>
  <si>
    <t>515328250</t>
  </si>
  <si>
    <t>פתאל אירו אגח ג</t>
  </si>
  <si>
    <t>1141852</t>
  </si>
  <si>
    <t>פתאל אירו אגח ד</t>
  </si>
  <si>
    <t>1168038</t>
  </si>
  <si>
    <t>קרסו נדלן אגח א*</t>
  </si>
  <si>
    <t>1190008</t>
  </si>
  <si>
    <t>510488190</t>
  </si>
  <si>
    <t>או פי סי אגח ג*</t>
  </si>
  <si>
    <t>1180355</t>
  </si>
  <si>
    <t>אקרו אגח א</t>
  </si>
  <si>
    <t>1188572</t>
  </si>
  <si>
    <t>511996803</t>
  </si>
  <si>
    <t>גי. סי.טי  אגח יז*</t>
  </si>
  <si>
    <t>1198142</t>
  </si>
  <si>
    <t>פתאל החז אגח ב*</t>
  </si>
  <si>
    <t>1150812</t>
  </si>
  <si>
    <t>פתאל החז אגח ג*</t>
  </si>
  <si>
    <t>1161785</t>
  </si>
  <si>
    <t>קרדן נדלן אגח ה</t>
  </si>
  <si>
    <t>1172725</t>
  </si>
  <si>
    <t>520041005</t>
  </si>
  <si>
    <t>שיכון ובינוי אנרגיה אגח א*</t>
  </si>
  <si>
    <t>1198571</t>
  </si>
  <si>
    <t>510459928</t>
  </si>
  <si>
    <t>אלומיי אגח ג</t>
  </si>
  <si>
    <t>1159375</t>
  </si>
  <si>
    <t>520039868</t>
  </si>
  <si>
    <t>אלומיי קפיטל אגח ה</t>
  </si>
  <si>
    <t>1193275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</si>
  <si>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</si>
  <si>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</si>
  <si>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</si>
  <si>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</si>
  <si>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</si>
  <si>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</si>
  <si>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</si>
  <si>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</si>
  <si>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</si>
  <si>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</si>
  <si>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</si>
  <si>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</si>
  <si>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</si>
  <si>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</si>
  <si>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ISRELE 3.75 02/32</t>
  </si>
  <si>
    <t>IL0060004004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</si>
  <si>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</si>
  <si>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</si>
  <si>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</si>
  <si>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</si>
  <si>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</si>
  <si>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</si>
  <si>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</si>
  <si>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</si>
  <si>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</si>
  <si>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</si>
  <si>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</si>
  <si>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</si>
  <si>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</si>
  <si>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</si>
  <si>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</si>
  <si>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ENOIGA 8.5 09/33</t>
  </si>
  <si>
    <t>IL0011971442</t>
  </si>
  <si>
    <t>B221942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</si>
  <si>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</si>
  <si>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</si>
  <si>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</si>
  <si>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</si>
  <si>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</si>
  <si>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</si>
  <si>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</si>
  <si>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</si>
  <si>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</si>
  <si>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</si>
  <si>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ALVGR 4.252 07/52</t>
  </si>
  <si>
    <t>DE000A30VJZ6</t>
  </si>
  <si>
    <t>Insurance</t>
  </si>
  <si>
    <t>SRENVX 4.5 24/44</t>
  </si>
  <si>
    <t>XS1108784510</t>
  </si>
  <si>
    <t>A</t>
  </si>
  <si>
    <t>ZURNVX 3 04/51</t>
  </si>
  <si>
    <t>XS2283177561</t>
  </si>
  <si>
    <t>A2</t>
  </si>
  <si>
    <t>Moodys</t>
  </si>
  <si>
    <t>ZURNVX 3.5 05/52</t>
  </si>
  <si>
    <t>XS2416978190</t>
  </si>
  <si>
    <t>ALVGR 3.2 PERP</t>
  </si>
  <si>
    <t>US018820AB64</t>
  </si>
  <si>
    <t>A3</t>
  </si>
  <si>
    <t>AXASA 4.25 03/43</t>
  </si>
  <si>
    <t>XS2487052487</t>
  </si>
  <si>
    <t>A-</t>
  </si>
  <si>
    <t>FABSJV 5.875 01/34</t>
  </si>
  <si>
    <t>US350930AA10</t>
  </si>
  <si>
    <t>Other</t>
  </si>
  <si>
    <t>SHBASS 4.625 08/32</t>
  </si>
  <si>
    <t>XS2523511165</t>
  </si>
  <si>
    <t>Banks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</si>
  <si>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</si>
  <si>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</si>
  <si>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</si>
  <si>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</si>
  <si>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</si>
  <si>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</si>
  <si>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</si>
  <si>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</si>
  <si>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</si>
  <si>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</si>
  <si>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</si>
  <si>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</si>
  <si>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</si>
  <si>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</si>
  <si>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Baa2</t>
  </si>
  <si>
    <t>C 6.174 05/34</t>
  </si>
  <si>
    <t>US17327CAR43</t>
  </si>
  <si>
    <t>GM 6.4 01/09/2033</t>
  </si>
  <si>
    <t>US37045XED49</t>
  </si>
  <si>
    <t>Automobiles &amp; Components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</si>
  <si>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</si>
  <si>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</si>
  <si>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</si>
  <si>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</si>
  <si>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</si>
  <si>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</si>
  <si>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</si>
  <si>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</si>
  <si>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</si>
  <si>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</si>
  <si>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</si>
  <si>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</si>
  <si>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</si>
  <si>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</si>
  <si>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</si>
  <si>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</si>
  <si>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</si>
  <si>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</si>
  <si>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</si>
  <si>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</si>
  <si>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</si>
  <si>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</si>
  <si>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</si>
  <si>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</si>
  <si>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</si>
  <si>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</si>
  <si>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</si>
  <si>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</si>
  <si>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</si>
  <si>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</si>
  <si>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</si>
  <si>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</si>
  <si>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</si>
  <si>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</si>
  <si>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Commercial &amp; Professional Services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</si>
  <si>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</si>
  <si>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</si>
  <si>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</si>
  <si>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</si>
  <si>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</si>
  <si>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</si>
  <si>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MTZ 4.5 08/28</t>
  </si>
  <si>
    <t>US576323AP42</t>
  </si>
  <si>
    <t>NGLS 4 01/32</t>
  </si>
  <si>
    <t>US87612BBU52</t>
  </si>
  <si>
    <t>NGLS 6.875 01/29</t>
  </si>
  <si>
    <t>US87612BBN10</t>
  </si>
  <si>
    <t>NSANY 7.05 09/15/28 CORP</t>
  </si>
  <si>
    <t>USU6547TAF76</t>
  </si>
  <si>
    <t>NWG 7.416 06/33</t>
  </si>
  <si>
    <t>XS2563349765</t>
  </si>
  <si>
    <t>ORCINC 4.7 02/27</t>
  </si>
  <si>
    <t>US69120VAF85</t>
  </si>
  <si>
    <t>owl rock 7.95 06/28</t>
  </si>
  <si>
    <t>US69120VAR24</t>
  </si>
  <si>
    <t>SEB 6.875 PERP</t>
  </si>
  <si>
    <t>XS2479344561</t>
  </si>
  <si>
    <t>Baa3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</si>
  <si>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</si>
  <si>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</si>
  <si>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</si>
  <si>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</si>
  <si>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</si>
  <si>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</si>
  <si>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</si>
  <si>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VW 4.625 PERP 06/28</t>
  </si>
  <si>
    <t>XS1799939027</t>
  </si>
  <si>
    <t>VW 7.875</t>
  </si>
  <si>
    <t>XS2675884733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</si>
  <si>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</si>
  <si>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</si>
  <si>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</si>
  <si>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</si>
  <si>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</si>
  <si>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</si>
  <si>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</si>
  <si>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</si>
  <si>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</si>
  <si>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</si>
  <si>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</si>
  <si>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BAYNGR 6.625 09/25/2083</t>
  </si>
  <si>
    <t>XS2684826014</t>
  </si>
  <si>
    <t>Health Care Equipment &amp; Services</t>
  </si>
  <si>
    <t>BNP 7.75 PERP</t>
  </si>
  <si>
    <t>USF1067PAC08</t>
  </si>
  <si>
    <t>Ba1</t>
  </si>
  <si>
    <t>BRITEL 8.375 09/28</t>
  </si>
  <si>
    <t>XS2636324274</t>
  </si>
  <si>
    <t>F 6.1 08/32</t>
  </si>
  <si>
    <t>US345370DB39</t>
  </si>
  <si>
    <t>F 6.125 05/15/28</t>
  </si>
  <si>
    <t>XS2623496085</t>
  </si>
  <si>
    <t>F 7.35 11/27</t>
  </si>
  <si>
    <t>US345397C353</t>
  </si>
  <si>
    <t>INTNED 7.5 PERP</t>
  </si>
  <si>
    <t>XS2585240984</t>
  </si>
  <si>
    <t>MATTEL 3.75 04/29</t>
  </si>
  <si>
    <t>US577081BF84</t>
  </si>
  <si>
    <t>NWSA 5.125 02/32</t>
  </si>
  <si>
    <t>US65249BAB53</t>
  </si>
  <si>
    <t>RRX 6.4 4/2033</t>
  </si>
  <si>
    <t>US758750AF08</t>
  </si>
  <si>
    <t>SWEDA 7.625 PERP</t>
  </si>
  <si>
    <t>XS2580715147</t>
  </si>
  <si>
    <t>TRPCN 5.3 03/77</t>
  </si>
  <si>
    <t>US89356BAC28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</si>
  <si>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</si>
  <si>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</si>
  <si>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</si>
  <si>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</si>
  <si>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</si>
  <si>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</si>
  <si>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</si>
  <si>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</si>
  <si>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ZFFNGR 6.125 03/29</t>
  </si>
  <si>
    <t>XS2681541327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</si>
  <si>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</si>
  <si>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</si>
  <si>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</si>
  <si>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</si>
  <si>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</si>
  <si>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</si>
  <si>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</si>
  <si>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</si>
  <si>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GPK 3.75 02/30</t>
  </si>
  <si>
    <t>US38869AAD90</t>
  </si>
  <si>
    <t>HESM 5.125 06/28</t>
  </si>
  <si>
    <t>US428104AA14</t>
  </si>
  <si>
    <t>HILTON DOMESTIC 4 05/31</t>
  </si>
  <si>
    <t>US432833AL52</t>
  </si>
  <si>
    <t>Hotels Restaurants &amp; Leisure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</si>
  <si>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</si>
  <si>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</si>
  <si>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</si>
  <si>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</si>
  <si>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</si>
  <si>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</si>
  <si>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</si>
  <si>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</si>
  <si>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</si>
  <si>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</si>
  <si>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</si>
  <si>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</si>
  <si>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</si>
  <si>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</si>
  <si>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</si>
  <si>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</si>
  <si>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</si>
  <si>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</si>
  <si>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</si>
  <si>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</si>
  <si>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</si>
  <si>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</si>
  <si>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</si>
  <si>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</si>
  <si>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</si>
  <si>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</si>
  <si>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</si>
  <si>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</si>
  <si>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</si>
  <si>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</si>
  <si>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</si>
  <si>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</si>
  <si>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</si>
  <si>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</si>
  <si>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</si>
  <si>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</si>
  <si>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סה"כ תל אביב 35</t>
  </si>
  <si>
    <t>או פי סי אנרגיה*</t>
  </si>
  <si>
    <t>1141571</t>
  </si>
  <si>
    <t>אורמת טכנו*</t>
  </si>
  <si>
    <t>1134402</t>
  </si>
  <si>
    <t>880326081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</si>
  <si>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</si>
  <si>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</si>
  <si>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</si>
  <si>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</si>
  <si>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</si>
  <si>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</si>
  <si>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</si>
  <si>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</si>
  <si>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</si>
  <si>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</si>
  <si>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</si>
  <si>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</si>
  <si>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</si>
  <si>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</si>
  <si>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</si>
  <si>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</si>
  <si>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</si>
  <si>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</si>
  <si>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</si>
  <si>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</si>
  <si>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</si>
  <si>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</si>
  <si>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</si>
  <si>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</si>
  <si>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</si>
  <si>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</si>
  <si>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</si>
  <si>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</si>
  <si>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</si>
  <si>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</si>
  <si>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</si>
  <si>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</si>
  <si>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</si>
  <si>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</si>
  <si>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</si>
  <si>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</si>
  <si>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</si>
  <si>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</si>
  <si>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</si>
  <si>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</si>
  <si>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</si>
  <si>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</si>
  <si>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</si>
  <si>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</si>
  <si>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</si>
  <si>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</si>
  <si>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</si>
  <si>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</si>
  <si>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</si>
  <si>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</si>
  <si>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</si>
  <si>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</si>
  <si>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</si>
  <si>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</si>
  <si>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</si>
  <si>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</si>
  <si>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</si>
  <si>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</si>
  <si>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</si>
  <si>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</si>
  <si>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</si>
  <si>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</si>
  <si>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</si>
  <si>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</si>
  <si>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</si>
  <si>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</si>
  <si>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</si>
  <si>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</si>
  <si>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</si>
  <si>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</si>
  <si>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</si>
  <si>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</si>
  <si>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</si>
  <si>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</si>
  <si>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</si>
  <si>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</si>
  <si>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</si>
  <si>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</si>
  <si>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</si>
  <si>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אאורה</t>
  </si>
  <si>
    <t>373019</t>
  </si>
  <si>
    <t>520038274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</si>
  <si>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</si>
  <si>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</si>
  <si>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</si>
  <si>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</si>
  <si>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</si>
  <si>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</si>
  <si>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</si>
  <si>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</si>
  <si>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</si>
  <si>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</si>
  <si>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</si>
  <si>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</si>
  <si>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</si>
  <si>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</si>
  <si>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</si>
  <si>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</si>
  <si>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</si>
  <si>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</si>
  <si>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</si>
  <si>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</si>
  <si>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</si>
  <si>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</si>
  <si>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</si>
  <si>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</si>
  <si>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</si>
  <si>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</si>
  <si>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</si>
  <si>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בזא*</t>
  </si>
  <si>
    <t>1198910</t>
  </si>
  <si>
    <t>513775163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</si>
  <si>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</si>
  <si>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</si>
  <si>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</si>
  <si>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</si>
  <si>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</si>
  <si>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</si>
  <si>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</si>
  <si>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</si>
  <si>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</si>
  <si>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</si>
  <si>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</si>
  <si>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</si>
  <si>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</si>
  <si>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</si>
  <si>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</si>
  <si>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</si>
  <si>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</si>
  <si>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</si>
  <si>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</si>
  <si>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</si>
  <si>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</si>
  <si>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</si>
  <si>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</si>
  <si>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הכשרת הישוב</t>
  </si>
  <si>
    <t>612010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</si>
  <si>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</si>
  <si>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</si>
  <si>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</si>
  <si>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</si>
  <si>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</si>
  <si>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</si>
  <si>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</si>
  <si>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</si>
  <si>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</si>
  <si>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</si>
  <si>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</si>
  <si>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</si>
  <si>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</si>
  <si>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</si>
  <si>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</si>
  <si>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</si>
  <si>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</si>
  <si>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</si>
  <si>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</si>
  <si>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</si>
  <si>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</si>
  <si>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</si>
  <si>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</si>
  <si>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</si>
  <si>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</si>
  <si>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</si>
  <si>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</si>
  <si>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</si>
  <si>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</si>
  <si>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</si>
  <si>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</si>
  <si>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</si>
  <si>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</si>
  <si>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</si>
  <si>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</si>
  <si>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</si>
  <si>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</si>
  <si>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</si>
  <si>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</si>
  <si>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</si>
  <si>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</si>
  <si>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</si>
  <si>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</si>
  <si>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</si>
  <si>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</si>
  <si>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</si>
  <si>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</si>
  <si>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</si>
  <si>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</si>
  <si>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</si>
  <si>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</si>
  <si>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</si>
  <si>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</si>
  <si>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</si>
  <si>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</si>
  <si>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</si>
  <si>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</si>
  <si>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</si>
  <si>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</si>
  <si>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</si>
  <si>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</si>
  <si>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</si>
  <si>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</si>
  <si>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</si>
  <si>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</si>
  <si>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</si>
  <si>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</si>
  <si>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</si>
  <si>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</si>
  <si>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</si>
  <si>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</si>
  <si>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</si>
  <si>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</si>
  <si>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</si>
  <si>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</si>
  <si>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</si>
  <si>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</si>
  <si>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</si>
  <si>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</si>
  <si>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</si>
  <si>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</si>
  <si>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</si>
  <si>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</si>
  <si>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</si>
  <si>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</si>
  <si>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</si>
  <si>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</si>
  <si>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פרשקובסקי*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</si>
  <si>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</si>
  <si>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</si>
  <si>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</si>
  <si>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</si>
  <si>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</si>
  <si>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</si>
  <si>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</si>
  <si>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</si>
  <si>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</si>
  <si>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</si>
  <si>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</si>
  <si>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</si>
  <si>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</si>
  <si>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</si>
  <si>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</si>
  <si>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</si>
  <si>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</si>
  <si>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</si>
  <si>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</si>
  <si>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</si>
  <si>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</si>
  <si>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</si>
  <si>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</si>
  <si>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</si>
  <si>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</si>
  <si>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</si>
  <si>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</si>
  <si>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</si>
  <si>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</si>
  <si>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</si>
  <si>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</si>
  <si>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</si>
  <si>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</si>
  <si>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</si>
  <si>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</si>
  <si>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</si>
  <si>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</si>
  <si>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</si>
  <si>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</si>
  <si>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</si>
  <si>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</si>
  <si>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</si>
  <si>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</si>
  <si>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</si>
  <si>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</si>
  <si>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</si>
  <si>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</si>
  <si>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</si>
  <si>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</si>
  <si>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</si>
  <si>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</si>
  <si>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</si>
  <si>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</si>
  <si>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</si>
  <si>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</si>
  <si>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</si>
  <si>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</si>
  <si>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</si>
  <si>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</si>
  <si>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</si>
  <si>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</si>
  <si>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</si>
  <si>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</si>
  <si>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</si>
  <si>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</si>
  <si>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</si>
  <si>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</si>
  <si>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</si>
  <si>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</si>
  <si>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</si>
  <si>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</si>
  <si>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</si>
  <si>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</si>
  <si>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</si>
  <si>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</si>
  <si>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</si>
  <si>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</si>
  <si>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</si>
  <si>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</si>
  <si>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</si>
  <si>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</si>
  <si>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</si>
  <si>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</si>
  <si>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</si>
  <si>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</si>
  <si>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</si>
  <si>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</si>
  <si>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</si>
  <si>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</si>
  <si>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</si>
  <si>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</si>
  <si>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</si>
  <si>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</si>
  <si>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</si>
  <si>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</si>
  <si>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</si>
  <si>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</si>
  <si>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</si>
  <si>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</si>
  <si>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</si>
  <si>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</si>
  <si>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</si>
  <si>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</si>
  <si>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</si>
  <si>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</si>
  <si>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</si>
  <si>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</si>
  <si>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</si>
  <si>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</si>
  <si>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</si>
  <si>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גניגר*</t>
  </si>
  <si>
    <t>1095892</t>
  </si>
  <si>
    <t>512416991</t>
  </si>
  <si>
    <t>הולמס פלייס*</t>
  </si>
  <si>
    <t>1142587</t>
  </si>
  <si>
    <t>512466723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</si>
  <si>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</si>
  <si>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</si>
  <si>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</si>
  <si>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</si>
  <si>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</si>
  <si>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</si>
  <si>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</si>
  <si>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</si>
  <si>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</si>
  <si>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</si>
  <si>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</si>
  <si>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</si>
  <si>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</si>
  <si>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</si>
  <si>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</si>
  <si>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</si>
  <si>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</si>
  <si>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</si>
  <si>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</si>
  <si>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</si>
  <si>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</si>
  <si>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</si>
  <si>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</si>
  <si>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</si>
  <si>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</si>
  <si>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</si>
  <si>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</si>
  <si>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</si>
  <si>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</si>
  <si>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</si>
  <si>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</si>
  <si>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</si>
  <si>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</si>
  <si>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</si>
  <si>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</si>
  <si>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</si>
  <si>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</si>
  <si>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</si>
  <si>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</si>
  <si>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</si>
  <si>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</si>
  <si>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</si>
  <si>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</si>
  <si>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</si>
  <si>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</si>
  <si>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</si>
  <si>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</si>
  <si>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</si>
  <si>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</si>
  <si>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</si>
  <si>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</si>
  <si>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</si>
  <si>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</si>
  <si>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</si>
  <si>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</si>
  <si>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</si>
  <si>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</si>
  <si>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</si>
  <si>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</si>
  <si>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</si>
  <si>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</si>
  <si>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</si>
  <si>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</si>
  <si>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</si>
  <si>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</si>
  <si>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</si>
  <si>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</si>
  <si>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</si>
  <si>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</si>
  <si>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</si>
  <si>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</si>
  <si>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</si>
  <si>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</si>
  <si>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</si>
  <si>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</si>
  <si>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</si>
  <si>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</si>
  <si>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</si>
  <si>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</si>
  <si>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</si>
  <si>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</si>
  <si>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</si>
  <si>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</si>
  <si>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</si>
  <si>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</si>
  <si>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</si>
  <si>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</si>
  <si>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</si>
  <si>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</si>
  <si>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</si>
  <si>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</si>
  <si>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</si>
  <si>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</si>
  <si>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</si>
  <si>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</si>
  <si>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</si>
  <si>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</si>
  <si>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</si>
  <si>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</si>
  <si>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</si>
  <si>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קרדן נדלן</t>
  </si>
  <si>
    <t>1118447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</si>
  <si>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</si>
  <si>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</si>
  <si>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</si>
  <si>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</si>
  <si>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</si>
  <si>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</si>
  <si>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</si>
  <si>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</si>
  <si>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</si>
  <si>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</si>
  <si>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</si>
  <si>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</si>
  <si>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</si>
  <si>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</si>
  <si>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</si>
  <si>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</si>
  <si>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</si>
  <si>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</si>
  <si>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</si>
  <si>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</si>
  <si>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</si>
  <si>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</si>
  <si>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</si>
  <si>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ARBE ROBOTICS</t>
  </si>
  <si>
    <t>IL0011796625</t>
  </si>
  <si>
    <t>NASDAQ</t>
  </si>
  <si>
    <t>515333128</t>
  </si>
  <si>
    <t>Technology Hardware &amp; Equipment</t>
  </si>
  <si>
    <t>BRENMILLER ENERGY LTD*</t>
  </si>
  <si>
    <t>IL0011415309</t>
  </si>
  <si>
    <t>514720374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</si>
  <si>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</si>
  <si>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</si>
  <si>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</si>
  <si>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</si>
  <si>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</si>
  <si>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</si>
  <si>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</si>
  <si>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</si>
  <si>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</si>
  <si>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</si>
  <si>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</si>
  <si>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</si>
  <si>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ENLIGHT*</t>
  </si>
  <si>
    <t>IL0007200111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</si>
  <si>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</si>
  <si>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</si>
  <si>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</si>
  <si>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</si>
  <si>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</si>
  <si>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</si>
  <si>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</si>
  <si>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</si>
  <si>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</si>
  <si>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</si>
  <si>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</si>
  <si>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</si>
  <si>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</si>
  <si>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</si>
  <si>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</si>
  <si>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</si>
  <si>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</si>
  <si>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</si>
  <si>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</si>
  <si>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</si>
  <si>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MOBILEYE NV</t>
  </si>
  <si>
    <t>US60741F1049</t>
  </si>
  <si>
    <t>560030876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</si>
  <si>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</si>
  <si>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</si>
  <si>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</si>
  <si>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</si>
  <si>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</si>
  <si>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</si>
  <si>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</si>
  <si>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</si>
  <si>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</si>
  <si>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</si>
  <si>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</si>
  <si>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</si>
  <si>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</si>
  <si>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</si>
  <si>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</si>
  <si>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</si>
  <si>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</si>
  <si>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</si>
  <si>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</si>
  <si>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</si>
  <si>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</si>
  <si>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</si>
  <si>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513865329</t>
  </si>
  <si>
    <t>Semiconductors &amp; Semiconductor Equipment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</si>
  <si>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</si>
  <si>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</si>
  <si>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</si>
  <si>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</si>
  <si>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</si>
  <si>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</si>
  <si>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</si>
  <si>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</si>
  <si>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</si>
  <si>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</si>
  <si>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</si>
  <si>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</si>
  <si>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</si>
  <si>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VERINT SYSTEMS</t>
  </si>
  <si>
    <t>US92343X1000</t>
  </si>
  <si>
    <t>WIX.COM LTD</t>
  </si>
  <si>
    <t>IL0011301780</t>
  </si>
  <si>
    <t>513881177</t>
  </si>
  <si>
    <t>ZIM Integrated Shipping Services</t>
  </si>
  <si>
    <t>IL0065100930</t>
  </si>
  <si>
    <t>520015041</t>
  </si>
  <si>
    <t>Transportation</t>
  </si>
  <si>
    <t>ADOBE INC</t>
  </si>
  <si>
    <t>US00724F1012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</si>
  <si>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</si>
  <si>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</si>
  <si>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</si>
  <si>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</si>
  <si>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</si>
  <si>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</si>
  <si>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</si>
  <si>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</si>
  <si>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</si>
  <si>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</si>
  <si>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</si>
  <si>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</si>
  <si>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</si>
  <si>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</si>
  <si>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</si>
  <si>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</si>
  <si>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</si>
  <si>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</si>
  <si>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</si>
  <si>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</si>
  <si>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</si>
  <si>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</si>
  <si>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</si>
  <si>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</si>
  <si>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</si>
  <si>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</si>
  <si>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CIE FINAN RICHEMONT</t>
  </si>
  <si>
    <t>CH0210483332</t>
  </si>
  <si>
    <t>פרנק שווצרי</t>
  </si>
  <si>
    <t>COSTCO WHOLESALE</t>
  </si>
  <si>
    <t>US22160K1051</t>
  </si>
  <si>
    <t>Food &amp; Staples Retailing</t>
  </si>
  <si>
    <t>CROWDSTRIKE HOLDINGS INC  A</t>
  </si>
  <si>
    <t>US22788C1053</t>
  </si>
  <si>
    <t>D.R. HORTON INC</t>
  </si>
  <si>
    <t>US23331A1097</t>
  </si>
  <si>
    <t>DATADOG INC  CLASS A</t>
  </si>
  <si>
    <t>US23804L1035</t>
  </si>
  <si>
    <t>DYNATRACE INC</t>
  </si>
  <si>
    <t>US2681501092</t>
  </si>
  <si>
    <t>EIFFAGE</t>
  </si>
  <si>
    <t>FR0000130452</t>
  </si>
  <si>
    <t>FORTINET</t>
  </si>
  <si>
    <t>US34959E1091</t>
  </si>
  <si>
    <t>GOLDMAN SACHS GROUP INC</t>
  </si>
  <si>
    <t>US38141G1040</t>
  </si>
  <si>
    <t>JPMORGAN CHASE</t>
  </si>
  <si>
    <t>US46625H1005</t>
  </si>
  <si>
    <t>LENNAR CORP A</t>
  </si>
  <si>
    <t>US5260571048</t>
  </si>
  <si>
    <t>LVMH MOET HENNESSY LOUIS VUI</t>
  </si>
  <si>
    <t>FR0000121014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</si>
  <si>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</si>
  <si>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</si>
  <si>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</si>
  <si>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</si>
  <si>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</si>
  <si>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</si>
  <si>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</si>
  <si>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</si>
  <si>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</si>
  <si>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</si>
  <si>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NETFLIX INC</t>
  </si>
  <si>
    <t>US64110L1061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</si>
  <si>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</si>
  <si>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</si>
  <si>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</si>
  <si>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</si>
  <si>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</si>
  <si>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</si>
  <si>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</si>
  <si>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</si>
  <si>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</si>
  <si>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</si>
  <si>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</si>
  <si>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</si>
  <si>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</si>
  <si>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</si>
  <si>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</si>
  <si>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</si>
  <si>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</si>
  <si>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</si>
  <si>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</si>
  <si>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</si>
  <si>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</si>
  <si>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</si>
  <si>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</si>
  <si>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</si>
  <si>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</si>
  <si>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</si>
  <si>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</si>
  <si>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</si>
  <si>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</si>
  <si>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</si>
  <si>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</si>
  <si>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</si>
  <si>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</si>
  <si>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</si>
  <si>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</si>
  <si>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</si>
  <si>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</si>
  <si>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</si>
  <si>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</si>
  <si>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</si>
  <si>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</si>
  <si>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</si>
  <si>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</si>
  <si>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</si>
  <si>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</si>
  <si>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</si>
  <si>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</si>
  <si>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</si>
  <si>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</si>
  <si>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סל תא ביטוח</t>
  </si>
  <si>
    <t>1197698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</si>
  <si>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</si>
  <si>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</si>
  <si>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</si>
  <si>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</si>
  <si>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</si>
  <si>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</si>
  <si>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</si>
  <si>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</si>
  <si>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</si>
  <si>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</si>
  <si>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</si>
  <si>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קסם תשואות</t>
  </si>
  <si>
    <t>1146950</t>
  </si>
  <si>
    <t>תכלית סל תל בונד תשואות</t>
  </si>
  <si>
    <t>1145259</t>
  </si>
  <si>
    <t>AMUNDI INDEX MSCI EM UCITS</t>
  </si>
  <si>
    <t>LU1437017350</t>
  </si>
  <si>
    <t>AMUNDI MSCI EM MKT 2</t>
  </si>
  <si>
    <t>LU2573967036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</si>
  <si>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</si>
  <si>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</si>
  <si>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</si>
  <si>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</si>
  <si>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</si>
  <si>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</si>
  <si>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</si>
  <si>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</si>
  <si>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</si>
  <si>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</si>
  <si>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HORIZONS S&amp;P/TSX 60 INDEX</t>
  </si>
  <si>
    <t>CA44056G1054</t>
  </si>
  <si>
    <t>HSBC MSCI EMERGING MARKETS</t>
  </si>
  <si>
    <t>IE00B5SSQT16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</si>
  <si>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</si>
  <si>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</si>
  <si>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</si>
  <si>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</si>
  <si>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</si>
  <si>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</si>
  <si>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</si>
  <si>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</si>
  <si>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</si>
  <si>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</si>
  <si>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</si>
  <si>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</si>
  <si>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</si>
  <si>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</si>
  <si>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</si>
  <si>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</si>
  <si>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</si>
  <si>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</si>
  <si>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</si>
  <si>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</si>
  <si>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</si>
  <si>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</si>
  <si>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</si>
  <si>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</si>
  <si>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</si>
  <si>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</si>
  <si>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</si>
  <si>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US MEDICAL DEVICES A</t>
  </si>
  <si>
    <t>IE00BMX0DF60</t>
  </si>
  <si>
    <t>ISHR EUR600 IND GDS&amp;SERV (DE)</t>
  </si>
  <si>
    <t>DE000A0H08J9</t>
  </si>
  <si>
    <t>LYXOR CORE EURSTX 600 DR</t>
  </si>
  <si>
    <t>LU0908500753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</si>
  <si>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</si>
  <si>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</si>
  <si>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</si>
  <si>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</si>
  <si>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</si>
  <si>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</si>
  <si>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SOURCE S&amp;P 500 UCITS ETF</t>
  </si>
  <si>
    <t>IE00B3YCGJ38</t>
  </si>
  <si>
    <t>SPDR EMERGING MARKETS</t>
  </si>
  <si>
    <t>IE00B469F816</t>
  </si>
  <si>
    <t>SPDR EUROPE ENERGY</t>
  </si>
  <si>
    <t>IE00BKWQ0F09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</si>
  <si>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</si>
  <si>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</si>
  <si>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</si>
  <si>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</si>
  <si>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</si>
  <si>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</si>
  <si>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</si>
  <si>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</si>
  <si>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</si>
  <si>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</si>
  <si>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VANECK SEMICONDUCTOR ETF</t>
  </si>
  <si>
    <t>US92189F6768</t>
  </si>
  <si>
    <t>VANGUARD AUST SHARES IDX ETF</t>
  </si>
  <si>
    <t>AU000000VAS1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</si>
  <si>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</si>
  <si>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</si>
  <si>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</si>
  <si>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</si>
  <si>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</si>
  <si>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</si>
  <si>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</si>
  <si>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</si>
  <si>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</si>
  <si>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</si>
  <si>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</si>
  <si>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</si>
  <si>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</si>
  <si>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B-</t>
  </si>
  <si>
    <t>REAL ESTATE CREDIT INV</t>
  </si>
  <si>
    <t>GB00B0HW5366</t>
  </si>
  <si>
    <t>Cheyne Real Estate Debt Fund Class X</t>
  </si>
  <si>
    <t>KYG210181668</t>
  </si>
  <si>
    <t>AWI ASH WO INDIA OPP FD DUSD*</t>
  </si>
  <si>
    <t>IE00BH3N4915</t>
  </si>
  <si>
    <t>GS INDIA EQ IUSDA</t>
  </si>
  <si>
    <t>LU0333811072</t>
  </si>
  <si>
    <t>VANGUARD IS EM.MKTS STK.IDX</t>
  </si>
  <si>
    <t>IE00BFPM9H50</t>
  </si>
  <si>
    <t>כתבי אופציה בישראל</t>
  </si>
  <si>
    <t>מניבים ריט אפ 4*</t>
  </si>
  <si>
    <t>1199322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</si>
  <si>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</si>
  <si>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</si>
  <si>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</si>
  <si>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</si>
  <si>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</si>
  <si>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</si>
  <si>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</si>
  <si>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3460 NOV 2023</t>
  </si>
  <si>
    <t>84573880</t>
  </si>
  <si>
    <t>BP 3460 NOV 2023</t>
  </si>
  <si>
    <t>84574946</t>
  </si>
  <si>
    <t>BZC 420.00 NOV 2023</t>
  </si>
  <si>
    <t>84590926</t>
  </si>
  <si>
    <t>BZP 420.00 NOV 2023</t>
  </si>
  <si>
    <t>84591189</t>
  </si>
  <si>
    <t>KWEB US 11/17/23 C33</t>
  </si>
  <si>
    <t>SPXW 12/29/23 P4000</t>
  </si>
  <si>
    <t>SPXW 12/29/23 P4400</t>
  </si>
  <si>
    <t>MSCI EMGMKT DEC23</t>
  </si>
  <si>
    <t>MESZ3</t>
  </si>
  <si>
    <t>NASDAQ 100 DEC23</t>
  </si>
  <si>
    <t>NQZ3</t>
  </si>
  <si>
    <t>S&amp;P500 EMINI FUT DEC23</t>
  </si>
  <si>
    <t>ESZ3</t>
  </si>
  <si>
    <t>TOPIX FUTR DEC23</t>
  </si>
  <si>
    <t>TPZ3</t>
  </si>
  <si>
    <t>US 10YR ULTRA FUT DEC23</t>
  </si>
  <si>
    <t>UXYZ3</t>
  </si>
  <si>
    <t>מקורות אג סדרה 6 ל.ס 4.9%</t>
  </si>
  <si>
    <t>1100908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</si>
  <si>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</si>
  <si>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</si>
  <si>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</si>
  <si>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</si>
  <si>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</si>
  <si>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</si>
  <si>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</si>
  <si>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</si>
  <si>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</si>
  <si>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אגד אגח 1 רצף מוסדיים</t>
  </si>
  <si>
    <t>1198787</t>
  </si>
  <si>
    <t>570012377</t>
  </si>
  <si>
    <t>יהב כתב התחייבות סדרה ד (לס)  לא ברצף</t>
  </si>
  <si>
    <t>6620300</t>
  </si>
  <si>
    <t>520020421</t>
  </si>
  <si>
    <t>אלון  חברה לדלק ל.ס</t>
  </si>
  <si>
    <t>1101567</t>
  </si>
  <si>
    <t>520041690</t>
  </si>
  <si>
    <t>מימון ישיר אג"ח 16  רצף מוסדיים</t>
  </si>
  <si>
    <t>1198340</t>
  </si>
  <si>
    <t>516100120</t>
  </si>
  <si>
    <t>לאומי אגח א  רצף מוסדיים</t>
  </si>
  <si>
    <t>1198639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</si>
  <si>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</si>
  <si>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</si>
  <si>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</si>
  <si>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</si>
  <si>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</si>
  <si>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</si>
  <si>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</si>
  <si>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</si>
  <si>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</si>
  <si>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</si>
  <si>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</si>
  <si>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</si>
  <si>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מקס פיננסים אגח ד  רצף מוסדים</t>
  </si>
  <si>
    <t>1197953</t>
  </si>
  <si>
    <t>512905423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</si>
  <si>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</si>
  <si>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</si>
  <si>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</si>
  <si>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</si>
  <si>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</si>
  <si>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</si>
  <si>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</si>
  <si>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TRANSED PARTNERS 3.951 09/50 12/37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</si>
  <si>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</si>
  <si>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</si>
  <si>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</si>
  <si>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</si>
  <si>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</si>
  <si>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</si>
  <si>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</si>
  <si>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</si>
  <si>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513644005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</si>
  <si>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</si>
  <si>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</si>
  <si>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</si>
  <si>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</si>
  <si>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</si>
  <si>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</si>
  <si>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</si>
  <si>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</si>
  <si>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</si>
  <si>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</si>
  <si>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</si>
  <si>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</si>
  <si>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>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</si>
  <si>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</si>
  <si>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</si>
  <si>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</si>
  <si>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</si>
  <si>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</si>
  <si>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</si>
  <si>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</si>
  <si>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</si>
  <si>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</si>
  <si>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</si>
  <si>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</si>
  <si>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</si>
  <si>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</si>
  <si>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</si>
  <si>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</si>
  <si>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</si>
  <si>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</si>
  <si>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</si>
  <si>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</si>
  <si>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</si>
  <si>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</si>
  <si>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אפקון קרן אירופה שותף כללי*</t>
  </si>
  <si>
    <t>516404811</t>
  </si>
  <si>
    <t>פרויקט תענך   אקוויטי</t>
  </si>
  <si>
    <t>540278835</t>
  </si>
  <si>
    <t>פרויקט תענך   הלוואת בעלים</t>
  </si>
  <si>
    <t>FinTLV Opportunity 2 LP</t>
  </si>
  <si>
    <t>Fu Gen AG</t>
  </si>
  <si>
    <t>Global Energy Generation LLC*</t>
  </si>
  <si>
    <t>Lendbuzz Inc</t>
  </si>
  <si>
    <t>Mammoth North LP*</t>
  </si>
  <si>
    <t>Mammoth South LP*</t>
  </si>
  <si>
    <t>Migdal WORE 2021 1 Holdings*</t>
  </si>
  <si>
    <t>NORDIC POWER 2*</t>
  </si>
  <si>
    <t>NORDIC POWER 3*</t>
  </si>
  <si>
    <t>NORDIC POWER 4*</t>
  </si>
  <si>
    <t>OHA Private Credit Advisors</t>
  </si>
  <si>
    <t>OPC Power Ventures LP</t>
  </si>
  <si>
    <t>ORDH</t>
  </si>
  <si>
    <t>ReLog*</t>
  </si>
  <si>
    <t>SPVNI 2 Next 2021 LP</t>
  </si>
  <si>
    <t>Sunbit</t>
  </si>
  <si>
    <t>USBT INVESTOR HOLDCO 2 LP*</t>
  </si>
  <si>
    <t>חברת Earnix</t>
  </si>
  <si>
    <t>סה"כ קרנות השקעה</t>
  </si>
  <si>
    <t>סה"כ קרנות השקעה בישראל</t>
  </si>
  <si>
    <t>Cynet Security LTD (ISR)</t>
  </si>
  <si>
    <t>F2 Capital Partners 3 LP</t>
  </si>
  <si>
    <t>F2 Select I LP</t>
  </si>
  <si>
    <t>Greenfield Partners II L.P</t>
  </si>
  <si>
    <t>Stage One Venture Capital Fund IV</t>
  </si>
  <si>
    <t>StageOne S.P.V R.S</t>
  </si>
  <si>
    <t>Noked Long L.P</t>
  </si>
  <si>
    <t>JTLV III LIMITED PARTNERSHIP</t>
  </si>
  <si>
    <t>Diagnostic Robotics Ltd</t>
  </si>
  <si>
    <t>FIMI ISRAEL OPPORTUNITY 6</t>
  </si>
  <si>
    <t>FIMI Israel Opportunity VII</t>
  </si>
  <si>
    <t>Gad</t>
  </si>
  <si>
    <t>GESM Via Maris Limited Partnership</t>
  </si>
  <si>
    <t>Green Lantern GL II LP</t>
  </si>
  <si>
    <t>Noy 4 Infrastructure and energy</t>
  </si>
  <si>
    <t>Panorays. Ltd (ISR)</t>
  </si>
  <si>
    <t>RAM COASTAL ENERGY LIMITED PARTNERSHIP</t>
  </si>
  <si>
    <t>S.H. SKY 3 L.P</t>
  </si>
  <si>
    <t>S.H. SKY 4 L.P</t>
  </si>
  <si>
    <t>S.H. SKY II L.P.s</t>
  </si>
  <si>
    <t>סה"כ קרנות השקעה בחו"ל</t>
  </si>
  <si>
    <t>AT-BAY, Inc.</t>
  </si>
  <si>
    <t>Augury Inc.</t>
  </si>
  <si>
    <t>BVP Forge Institutional L.P</t>
  </si>
  <si>
    <t>floLIVE</t>
  </si>
  <si>
    <t>Greenfield Partners Fund III LP</t>
  </si>
  <si>
    <t>Group 11 Fund IV</t>
  </si>
  <si>
    <t>Group 11 Fund V</t>
  </si>
  <si>
    <t>Insight Partners XI</t>
  </si>
  <si>
    <t>Insight Partners XII LP</t>
  </si>
  <si>
    <t>Israel Secondary fund III L.P</t>
  </si>
  <si>
    <t>JoyTunes Ltd.</t>
  </si>
  <si>
    <t>Lightricks Ltd.</t>
  </si>
  <si>
    <t>Minute Media Inc.</t>
  </si>
  <si>
    <t>R Software Inc.</t>
  </si>
  <si>
    <t>Zeev Opportunity Fund I</t>
  </si>
  <si>
    <t>קרנות גידור</t>
  </si>
  <si>
    <t>ION TECH FEEDER FUND</t>
  </si>
  <si>
    <t>KYG4939W1188</t>
  </si>
  <si>
    <t>LUCID ALTERNATIVE u 7/23</t>
  </si>
  <si>
    <t>LUCID ALTERNATIVE U 8/23</t>
  </si>
  <si>
    <t>Electra America Multifamily III</t>
  </si>
  <si>
    <t>ELECTRA AMERICA PRINCIPAL HOSPITALITY</t>
  </si>
  <si>
    <t>Faropoint III FEEDER 6</t>
  </si>
  <si>
    <t>Accelmed Partners II</t>
  </si>
  <si>
    <t>ACE IV*</t>
  </si>
  <si>
    <t>ACE V*</t>
  </si>
  <si>
    <t>ADLS</t>
  </si>
  <si>
    <t>Advent International GPE X B L.P</t>
  </si>
  <si>
    <t>AIOF II Woolly Co Invest Fund L.P</t>
  </si>
  <si>
    <t>Ambition HOLDINGS OFFSHORE LP</t>
  </si>
  <si>
    <t>Andreessen Horowitz Fund VIII</t>
  </si>
  <si>
    <t>Andreessen Horowitz LSV Fund III</t>
  </si>
  <si>
    <t>AP IX Connect Holdings L.P</t>
  </si>
  <si>
    <t>Ares Private Capital Solutions II*</t>
  </si>
  <si>
    <t>Artemis*</t>
  </si>
  <si>
    <t>Astorg MidCap</t>
  </si>
  <si>
    <t>Astorg VIII</t>
  </si>
  <si>
    <t>Audax Direct Lending Solutions Fund II</t>
  </si>
  <si>
    <t>BCP V DEXKO CO INVEST LP</t>
  </si>
  <si>
    <t>Boom Co invest B LP</t>
  </si>
  <si>
    <t>Brookfield Capital Partners Fund VI</t>
  </si>
  <si>
    <t>Caretech*</t>
  </si>
  <si>
    <t>Cary Group*</t>
  </si>
  <si>
    <t>Cerity Partners</t>
  </si>
  <si>
    <t>Cherry Bekaert</t>
  </si>
  <si>
    <t>Cheyne Co Invest 2023 1 SP</t>
  </si>
  <si>
    <t>Cheyne Real Estate Credit Holdings VII</t>
  </si>
  <si>
    <t>Clayton Dubilier &amp; Rice XI L.P</t>
  </si>
  <si>
    <t>Concorde Co Invest L.P.</t>
  </si>
  <si>
    <t>Copenhagen Energy Transition</t>
  </si>
  <si>
    <t>Copenhagen Infrastructure Partners IV F2</t>
  </si>
  <si>
    <t>Creandum VI Select</t>
  </si>
  <si>
    <t>Crescent Direct Lending III</t>
  </si>
  <si>
    <t>CSC TS HOLDINGS L.P</t>
  </si>
  <si>
    <t>CVC Capital partners VIII</t>
  </si>
  <si>
    <t>DB Sunshine Holdings</t>
  </si>
  <si>
    <t>DIF VII</t>
  </si>
  <si>
    <t>DIF VII CO INVEST PROJECT 1 C.V</t>
  </si>
  <si>
    <t>DIRECT LENDING FUND IV (EUR) SLP</t>
  </si>
  <si>
    <t>EIP Renewables invest SCS</t>
  </si>
  <si>
    <t>Euromoney*</t>
  </si>
  <si>
    <t>European Camping Group ECG*</t>
  </si>
  <si>
    <t>Fitzgerald Fund US LP</t>
  </si>
  <si>
    <t>Francisco Partners VI</t>
  </si>
  <si>
    <t>General Catalyst Group XI - Creation</t>
  </si>
  <si>
    <t>General Catalyst Group XI - Ignition</t>
  </si>
  <si>
    <t>General Catalyst Group XI -Endurance</t>
  </si>
  <si>
    <t>GIP IV Gutenberg Co Invest SCsp</t>
  </si>
  <si>
    <t>GIP IV Seaway Energy</t>
  </si>
  <si>
    <t>GIP OAK CO INVEST L.P</t>
  </si>
  <si>
    <t>Girasol Investments S.A</t>
  </si>
  <si>
    <t>Global Infrastructure Partners Core C</t>
  </si>
  <si>
    <t>Havea*</t>
  </si>
  <si>
    <t>ICG Real Estate Debt VI</t>
  </si>
  <si>
    <t>ICG Senior Debt Partners Fund 5 A SCSp</t>
  </si>
  <si>
    <t>InnovateMR</t>
  </si>
  <si>
    <t>InterMed Group</t>
  </si>
  <si>
    <t>ISF III Overflow Fund L.P</t>
  </si>
  <si>
    <t>ISQ Global infrastructure Fund III</t>
  </si>
  <si>
    <t>ISQ Kio Co Invest Fund L.P</t>
  </si>
  <si>
    <t>itm8*</t>
  </si>
  <si>
    <t>JP Morgan IIF</t>
  </si>
  <si>
    <t>Kartesia Senior Opportunities II</t>
  </si>
  <si>
    <t>KASS Unlevered   Compartment E</t>
  </si>
  <si>
    <t>KASS Unlevered II S.a r.l</t>
  </si>
  <si>
    <t>KCO VI</t>
  </si>
  <si>
    <t>KCOV</t>
  </si>
  <si>
    <t>KKR CAVALRY CO INVEST BLOCKER PARENT</t>
  </si>
  <si>
    <t>KKR THOR CO INVEST LP</t>
  </si>
  <si>
    <t>Klirmark III</t>
  </si>
  <si>
    <t>Klirmark Opportunity Fund IV</t>
  </si>
  <si>
    <t>Magna Legal Services</t>
  </si>
  <si>
    <t>MCP V</t>
  </si>
  <si>
    <t>MIE III Co Investment Fund II S.L.P</t>
  </si>
  <si>
    <t>Mirasol Co Invest Fund L.P</t>
  </si>
  <si>
    <t>Monarch MCP VI</t>
  </si>
  <si>
    <t>MORE B 1</t>
  </si>
  <si>
    <t>NCA Co Invest L.P</t>
  </si>
  <si>
    <t>Ned Stevens</t>
  </si>
  <si>
    <t>Nirvana Holdings I LP</t>
  </si>
  <si>
    <t>Oak Hill Advisors   OCREDIT</t>
  </si>
  <si>
    <t>Odevo*</t>
  </si>
  <si>
    <t>ORCC III</t>
  </si>
  <si>
    <t>Pantheon Global Co Inv Opportunities V</t>
  </si>
  <si>
    <t>PCSIII LP</t>
  </si>
  <si>
    <t>Permira VIII   2 SCSp</t>
  </si>
  <si>
    <t>Point Nine Annex II GmbH &amp; Co. KG</t>
  </si>
  <si>
    <t>Point Nine VI</t>
  </si>
  <si>
    <t>PORCUPINE HOLDINGS (OFFSHORE) LP</t>
  </si>
  <si>
    <t>PPCSIV</t>
  </si>
  <si>
    <t>Project Stream Co Invest Fund L.P</t>
  </si>
  <si>
    <t>Proofpoint Co Invest Fund L.P</t>
  </si>
  <si>
    <t>Proxima Co Invest L.P</t>
  </si>
  <si>
    <t>SDP IV</t>
  </si>
  <si>
    <t>SDPIII</t>
  </si>
  <si>
    <t>SONNEDIX</t>
  </si>
  <si>
    <t>Spark Capital Growth Fund IV</t>
  </si>
  <si>
    <t>Spark Capital VII</t>
  </si>
  <si>
    <t>Sportority Limited (UK)</t>
  </si>
  <si>
    <t>Strategic Investors Fund X</t>
  </si>
  <si>
    <t>Thoma Bravo Fund XIV A</t>
  </si>
  <si>
    <t>Thor Investment Trust 1</t>
  </si>
  <si>
    <t>Tikehau Direct Lending V</t>
  </si>
  <si>
    <t>Vintage Fund of Funds VI Access</t>
  </si>
  <si>
    <t>Vintage Fund of Funds VII (Access) LP</t>
  </si>
  <si>
    <t>Whitehorse IV</t>
  </si>
  <si>
    <t>WHITEHORSE LIQUIDITY PARTNERS GPSOF</t>
  </si>
  <si>
    <t>Whitehorse Liquidity Partners V</t>
  </si>
  <si>
    <t>WHLP Kennedy (A) LP</t>
  </si>
  <si>
    <t>סה"כ כתבי אופציה בישראל:</t>
  </si>
  <si>
    <t>ג'י סיטי בע"מ*</t>
  </si>
  <si>
    <t>נוסטרומו אופ*</t>
  </si>
  <si>
    <t>אופציה על מניה לא סחירה Agritask</t>
  </si>
  <si>
    <t>₪ / מט"ח</t>
  </si>
  <si>
    <t>C +USD/-ILS 3.74 11-02 (11)</t>
  </si>
  <si>
    <t>10003973</t>
  </si>
  <si>
    <t>P -USD/+ILS 3.5725 11-02 (11)</t>
  </si>
  <si>
    <t>10003974</t>
  </si>
  <si>
    <t>P -USD/+ILS 3.7 12-11 (11)</t>
  </si>
  <si>
    <t>10004069</t>
  </si>
  <si>
    <t>10004068</t>
  </si>
  <si>
    <t>P -USD/+ILS 3.7 12-11 (20)</t>
  </si>
  <si>
    <t>10004078</t>
  </si>
  <si>
    <t>10004088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</si>
  <si>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</si>
  <si>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</si>
  <si>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</si>
  <si>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</si>
  <si>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</si>
  <si>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</si>
  <si>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</si>
  <si>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10000757</t>
  </si>
  <si>
    <t>10000643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</si>
  <si>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</si>
  <si>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</si>
  <si>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</si>
  <si>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</si>
  <si>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</si>
  <si>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</si>
  <si>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</si>
  <si>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</si>
  <si>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</si>
  <si>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</si>
  <si>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</si>
  <si>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</si>
  <si>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</si>
  <si>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</si>
  <si>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</si>
  <si>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</si>
  <si>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</si>
  <si>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</si>
  <si>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</si>
  <si>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</si>
  <si>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</si>
  <si>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</si>
  <si>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</si>
  <si>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</si>
  <si>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</si>
  <si>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</si>
  <si>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</si>
  <si>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</si>
  <si>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</si>
  <si>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</si>
  <si>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</si>
  <si>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</si>
  <si>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</si>
  <si>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</si>
  <si>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</si>
  <si>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</si>
  <si>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</si>
  <si>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</si>
  <si>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</si>
  <si>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</si>
  <si>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</si>
  <si>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</si>
  <si>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</si>
  <si>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</si>
  <si>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</si>
  <si>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</si>
  <si>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</si>
  <si>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</si>
  <si>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</si>
  <si>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</si>
  <si>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</si>
  <si>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</si>
  <si>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</si>
  <si>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</si>
  <si>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</si>
  <si>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</si>
  <si>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</si>
  <si>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</si>
  <si>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</si>
  <si>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</si>
  <si>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</si>
  <si>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</si>
  <si>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</si>
  <si>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</si>
  <si>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</si>
  <si>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</si>
  <si>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10000841</t>
  </si>
  <si>
    <t>+ILS/-USD 3.4335 16-10-23 (11) -465</t>
  </si>
  <si>
    <t>10003372</t>
  </si>
  <si>
    <t>+ILS/-USD 3.4336 16-10-23 (94) -464</t>
  </si>
  <si>
    <t>10003376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</si>
  <si>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</si>
  <si>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</si>
  <si>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</si>
  <si>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</si>
  <si>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</si>
  <si>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</si>
  <si>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</si>
  <si>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</si>
  <si>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</si>
  <si>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</si>
  <si>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</si>
  <si>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</si>
  <si>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</si>
  <si>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</si>
  <si>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</si>
  <si>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</si>
  <si>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</si>
  <si>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</si>
  <si>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</si>
  <si>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</si>
  <si>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</si>
  <si>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</si>
  <si>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</si>
  <si>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</si>
  <si>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</si>
  <si>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10003603</t>
  </si>
  <si>
    <t>10000713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</si>
  <si>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</si>
  <si>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</si>
  <si>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</si>
  <si>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</si>
  <si>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</si>
  <si>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</si>
  <si>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</si>
  <si>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</si>
  <si>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</si>
  <si>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</si>
  <si>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</si>
  <si>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10000249</t>
  </si>
  <si>
    <t>10000748</t>
  </si>
  <si>
    <t>+ILS/-USD 3.55 15-11-23 (12) -462</t>
  </si>
  <si>
    <t>10000887</t>
  </si>
  <si>
    <t>+ILS/-USD 3.555 22-11-23 (11) -400</t>
  </si>
  <si>
    <t>10003615</t>
  </si>
  <si>
    <t>10000717</t>
  </si>
  <si>
    <t>+ILS/-USD 3.5568 22-11-23 (10) -397</t>
  </si>
  <si>
    <t>10000715</t>
  </si>
  <si>
    <t>10000223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</si>
  <si>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</si>
  <si>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</si>
  <si>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</si>
  <si>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</si>
  <si>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</si>
  <si>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</si>
  <si>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10000751</t>
  </si>
  <si>
    <t>10000976</t>
  </si>
  <si>
    <t>+ILS/-USD 3.56 22-01-24 (11) -320</t>
  </si>
  <si>
    <t>10001003</t>
  </si>
  <si>
    <t>10003961</t>
  </si>
  <si>
    <t>+ILS/-USD 3.5603 22-11-23 (12) -397</t>
  </si>
  <si>
    <t>10000912</t>
  </si>
  <si>
    <t>+ILS/-USD 3.5626 14-11-23 (11) -474</t>
  </si>
  <si>
    <t>10003556</t>
  </si>
  <si>
    <t>+ILS/-USD 3.563 22-01-24 (20) -320</t>
  </si>
  <si>
    <t>10001005</t>
  </si>
  <si>
    <t>+ILS/-USD 3.564 22-01-24 (10) -320</t>
  </si>
  <si>
    <t>10003959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</si>
  <si>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</si>
  <si>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</si>
  <si>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</si>
  <si>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</si>
  <si>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</si>
  <si>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</si>
  <si>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</si>
  <si>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</si>
  <si>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</si>
  <si>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</si>
  <si>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3.57 14-11-23 (12) -473</t>
  </si>
  <si>
    <t>10003558</t>
  </si>
  <si>
    <t>10000697</t>
  </si>
  <si>
    <t>+ILS/-USD 3.5717 06-11-23 (11) -483</t>
  </si>
  <si>
    <t>10000685</t>
  </si>
  <si>
    <t>10000869</t>
  </si>
  <si>
    <t>10003498</t>
  </si>
  <si>
    <t>+ILS/-USD 3.572 14-12-23 (10) -460</t>
  </si>
  <si>
    <t>10003564</t>
  </si>
  <si>
    <t>+ILS/-USD 3.572 20-11-23 (11) -187</t>
  </si>
  <si>
    <t>10000781</t>
  </si>
  <si>
    <t>+ILS/-USD 3.5759 14-11-23 (11) -441</t>
  </si>
  <si>
    <t>10000883</t>
  </si>
  <si>
    <t>+ILS/-USD 3.58 10-10-23 (20) -365</t>
  </si>
  <si>
    <t>10000885</t>
  </si>
  <si>
    <t>+ILS/-USD 3.582 17-10-23 (11) -174</t>
  </si>
  <si>
    <t>10000756</t>
  </si>
  <si>
    <t>+ILS/-USD 3.5882 14-12-23 (11) -458</t>
  </si>
  <si>
    <t>10003568</t>
  </si>
  <si>
    <t>10000703</t>
  </si>
  <si>
    <t>+ILS/-USD 3.595 26-10-23 (11) -420</t>
  </si>
  <si>
    <t>10000875</t>
  </si>
  <si>
    <t>10000693</t>
  </si>
  <si>
    <t>+ILS/-USD 3.596 24-10-23 (12) -192</t>
  </si>
  <si>
    <t>10003844</t>
  </si>
  <si>
    <t>+ILS/-USD 3.596 26-10-23 (20) -420</t>
  </si>
  <si>
    <t>10000877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</si>
  <si>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</si>
  <si>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</si>
  <si>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</si>
  <si>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</si>
  <si>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</si>
  <si>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</si>
  <si>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</si>
  <si>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</si>
  <si>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</si>
  <si>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</si>
  <si>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</si>
  <si>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</si>
  <si>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</si>
  <si>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</si>
  <si>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</si>
  <si>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</si>
  <si>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</si>
  <si>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</si>
  <si>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</si>
  <si>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</si>
  <si>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</si>
  <si>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</si>
  <si>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</si>
  <si>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</si>
  <si>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</si>
  <si>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3.611 13-12-23 (12) -440</t>
  </si>
  <si>
    <t>10003589</t>
  </si>
  <si>
    <t>+ILS/-USD 3.612 13-12-23 (20) -445</t>
  </si>
  <si>
    <t>10003591</t>
  </si>
  <si>
    <t>+ILS/-USD 3.6122 15-11-23 (11) -348</t>
  </si>
  <si>
    <t>10003648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</si>
  <si>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</si>
  <si>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</si>
  <si>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</si>
  <si>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</si>
  <si>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</si>
  <si>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</si>
  <si>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</si>
  <si>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</si>
  <si>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</si>
  <si>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</si>
  <si>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</si>
  <si>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</si>
  <si>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</si>
  <si>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</si>
  <si>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3.615 28-11-23 (11) -368</t>
  </si>
  <si>
    <t>10003651</t>
  </si>
  <si>
    <t>+ILS/-USD 3.616 28-11-23 (10) -368</t>
  </si>
  <si>
    <t>10000117</t>
  </si>
  <si>
    <t>10000227</t>
  </si>
  <si>
    <t>+ILS/-USD 3.616 28-11-23 (12) -369</t>
  </si>
  <si>
    <t>10000924</t>
  </si>
  <si>
    <t>+ILS/-USD 3.617 13-11-23 (20) -446</t>
  </si>
  <si>
    <t>10000881</t>
  </si>
  <si>
    <t>+ILS/-USD 3.617 16-11-23 (10) -390</t>
  </si>
  <si>
    <t>10003587</t>
  </si>
  <si>
    <t>10000910</t>
  </si>
  <si>
    <t>10000218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</si>
  <si>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</si>
  <si>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</si>
  <si>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</si>
  <si>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</si>
  <si>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</si>
  <si>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</si>
  <si>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</si>
  <si>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</si>
  <si>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</si>
  <si>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</si>
  <si>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</si>
  <si>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</si>
  <si>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</si>
  <si>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</si>
  <si>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</si>
  <si>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</si>
  <si>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</si>
  <si>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</si>
  <si>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3.625 07-11-23 (12) -463</t>
  </si>
  <si>
    <t>10003506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</si>
  <si>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</si>
  <si>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</si>
  <si>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</si>
  <si>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</si>
  <si>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</si>
  <si>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</si>
  <si>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3.6317 30-11-23 (10) -327</t>
  </si>
  <si>
    <t>10003704</t>
  </si>
  <si>
    <t>+ILS/-USD 3.637 15-11-23 (12) -433</t>
  </si>
  <si>
    <t>10003579</t>
  </si>
  <si>
    <t>+ILS/-USD 3.643 11-10-23 (20) -145</t>
  </si>
  <si>
    <t>10000981</t>
  </si>
  <si>
    <t>+ILS/-USD 3.646 07-12-23 (20) -264</t>
  </si>
  <si>
    <t>10000985</t>
  </si>
  <si>
    <t>+ILS/-USD 3.649 07-12-23 (11) -269</t>
  </si>
  <si>
    <t>10003870</t>
  </si>
  <si>
    <t>+ILS/-USD 3.6527 25-01-24 (12) -333</t>
  </si>
  <si>
    <t>10003972</t>
  </si>
  <si>
    <t>+ILS/-USD 3.663 07-12-23 (10) -271</t>
  </si>
  <si>
    <t>10000983</t>
  </si>
  <si>
    <t>+ILS/-USD 3.6654 23-01-24 (12) -346</t>
  </si>
  <si>
    <t>10000788</t>
  </si>
  <si>
    <t>+ILS/-USD 3.675 23-01-24 (11) -340</t>
  </si>
  <si>
    <t>10000786</t>
  </si>
  <si>
    <t>+ILS/-USD 3.6758 23-01-24 (10) -342</t>
  </si>
  <si>
    <t>10003965</t>
  </si>
  <si>
    <t>+ILS/-USD 3.6761 23-01-24 (11) -339</t>
  </si>
  <si>
    <t>10003966</t>
  </si>
  <si>
    <t>+ILS/-USD 3.678 22-01-24 (10) -358</t>
  </si>
  <si>
    <t>10001010</t>
  </si>
  <si>
    <t>+ILS/-USD 3.6801 23-01-24 (11) -339</t>
  </si>
  <si>
    <t>10003967</t>
  </si>
  <si>
    <t>+ILS/-USD 3.694 29-11-23 (10) -235</t>
  </si>
  <si>
    <t>10003875</t>
  </si>
  <si>
    <t>10000989</t>
  </si>
  <si>
    <t>+ILS/-USD 3.696 07-12-23 (12) -245</t>
  </si>
  <si>
    <t>10003873</t>
  </si>
  <si>
    <t>+ILS/-USD 3.6968 29-11-23 (11) -232</t>
  </si>
  <si>
    <t>10000987</t>
  </si>
  <si>
    <t>10000769</t>
  </si>
  <si>
    <t>+ILS/-USD 3.7359 09-11-23 (11) -141</t>
  </si>
  <si>
    <t>10003985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</si>
  <si>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</si>
  <si>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</si>
  <si>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</si>
  <si>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</si>
  <si>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</si>
  <si>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</si>
  <si>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</si>
  <si>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</si>
  <si>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</si>
  <si>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</si>
  <si>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</si>
  <si>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</si>
  <si>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3.765 21-02-24 (11) -324</t>
  </si>
  <si>
    <t>10000799</t>
  </si>
  <si>
    <t>10004046</t>
  </si>
  <si>
    <t>+ILS/-USD 3.7659 14-02-24 (10) -316</t>
  </si>
  <si>
    <t>10004033</t>
  </si>
  <si>
    <t>+ILS/-USD 3.769 21-02-24 (10) -324</t>
  </si>
  <si>
    <t>10004044</t>
  </si>
  <si>
    <t>10000274</t>
  </si>
  <si>
    <t>10000797</t>
  </si>
  <si>
    <t>+ILS/-USD 3.7697 25-01-24 (10) -308</t>
  </si>
  <si>
    <t>10000265</t>
  </si>
  <si>
    <t>+ILS/-USD 3.77 28-02-24 (11) -340</t>
  </si>
  <si>
    <t>10000801</t>
  </si>
  <si>
    <t>10004077</t>
  </si>
  <si>
    <t>+ILS/-USD 3.7705 28-02-24 (10) -340</t>
  </si>
  <si>
    <t>10004075</t>
  </si>
  <si>
    <t>10000286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</si>
  <si>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</si>
  <si>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</si>
  <si>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</si>
  <si>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</si>
  <si>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</si>
  <si>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</si>
  <si>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</si>
  <si>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10001036</t>
  </si>
  <si>
    <t>10004048</t>
  </si>
  <si>
    <t>+ILS/-USD 3.776 29-01-24 (12) -318</t>
  </si>
  <si>
    <t>10000792</t>
  </si>
  <si>
    <t>+ILS/-USD 3.7766 07-03-24 (11) -334</t>
  </si>
  <si>
    <t>10000803</t>
  </si>
  <si>
    <t>+ILS/-USD 3.7766 07-03-24 (12) -334</t>
  </si>
  <si>
    <t>10004105</t>
  </si>
  <si>
    <t>+ILS/-USD 3.777 12-03-24 (20) -330</t>
  </si>
  <si>
    <t>10004112</t>
  </si>
  <si>
    <t>+ILS/-USD 3.78 06-03-24 (11) -331</t>
  </si>
  <si>
    <t>10004102</t>
  </si>
  <si>
    <t>+ILS/-USD 3.78 06-03-24 (12) -331</t>
  </si>
  <si>
    <t>10004100</t>
  </si>
  <si>
    <t>+ILS/-USD 3.78 12-03-24 (11) -330</t>
  </si>
  <si>
    <t>10004110</t>
  </si>
  <si>
    <t>10001063</t>
  </si>
  <si>
    <t>+ILS/-USD 3.783 29-02-24 (10) -353</t>
  </si>
  <si>
    <t>10004084</t>
  </si>
  <si>
    <t>+ILS/-USD 3.784 29-02-24 (20) -349</t>
  </si>
  <si>
    <t>10001047</t>
  </si>
  <si>
    <t>+ILS/-USD 3.7847 29-02-24 (11) -353</t>
  </si>
  <si>
    <t>10004080</t>
  </si>
  <si>
    <t>10001045</t>
  </si>
  <si>
    <t>+ILS/-USD 3.785 29-02-24 (12) -353</t>
  </si>
  <si>
    <t>10004082</t>
  </si>
  <si>
    <t>+ILS/-USD 3.786 15-02-24 (11) -305</t>
  </si>
  <si>
    <t>10004036</t>
  </si>
  <si>
    <t>+ILS/-USD 3.786 15-02-24 (12) -300</t>
  </si>
  <si>
    <t>10004038</t>
  </si>
  <si>
    <t>+ILS/-USD 3.7875 15-02-24 (20) -305</t>
  </si>
  <si>
    <t>10000795</t>
  </si>
  <si>
    <t>10004040</t>
  </si>
  <si>
    <t>+ILS/-USD 3.788 13-03-24 (10) -334</t>
  </si>
  <si>
    <t>10004116</t>
  </si>
  <si>
    <t>+ILS/-USD 3.788 15-02-24 (12) -303</t>
  </si>
  <si>
    <t>10004042</t>
  </si>
  <si>
    <t>+ILS/-USD 3.7896 13-03-24 (11) -334</t>
  </si>
  <si>
    <t>10004118</t>
  </si>
  <si>
    <t>10000805</t>
  </si>
  <si>
    <t>+ILS/-USD 3.79 05-03-24 (20) -337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</si>
  <si>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</si>
  <si>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</si>
  <si>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</si>
  <si>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</si>
  <si>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</si>
  <si>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</si>
  <si>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</si>
  <si>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</si>
  <si>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</si>
  <si>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</si>
  <si>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</si>
  <si>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</si>
  <si>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10001053</t>
  </si>
  <si>
    <t>10004096</t>
  </si>
  <si>
    <t>+ILS/-USD 3.793 22-02-24 (98) -347</t>
  </si>
  <si>
    <t>10004056</t>
  </si>
  <si>
    <t>+ILS/-USD 3.7936 05-03-24 (11) -334</t>
  </si>
  <si>
    <t>10004094</t>
  </si>
  <si>
    <t>+ILS/-USD 3.7943 22-02-24 (10) -337</t>
  </si>
  <si>
    <t>10000279</t>
  </si>
  <si>
    <t>+ILS/-USD 3.8132 26-02-24 (11) -328</t>
  </si>
  <si>
    <t>10004063</t>
  </si>
  <si>
    <t>+ILS/-USD 3.8135 26-02-24 (10) -330</t>
  </si>
  <si>
    <t>10000282</t>
  </si>
  <si>
    <t>+ILS/-USD 3.818 22-02-24 (20) -305</t>
  </si>
  <si>
    <t>10004126</t>
  </si>
  <si>
    <t>+USD/-ILS 3.5342 29-11-23 (12) -248</t>
  </si>
  <si>
    <t>10003832</t>
  </si>
  <si>
    <t>+USD/-ILS 3.539 29-11-23 (20) -250</t>
  </si>
  <si>
    <t>10003827</t>
  </si>
  <si>
    <t>+USD/-ILS 3.5511 07-12-23 (11) -219</t>
  </si>
  <si>
    <t>10003933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</si>
  <si>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</si>
  <si>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</si>
  <si>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</si>
  <si>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</si>
  <si>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</si>
  <si>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</si>
  <si>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3.5625 30-11-23 (10) -195</t>
  </si>
  <si>
    <t>10000264</t>
  </si>
  <si>
    <t>+USD/-ILS 3.5628 14-11-23 (10) -227</t>
  </si>
  <si>
    <t>10003825</t>
  </si>
  <si>
    <t>+USD/-ILS 3.567 16-11-23 (10) -230</t>
  </si>
  <si>
    <t>10000974</t>
  </si>
  <si>
    <t>+USD/-ILS 3.5695 09-11-23 (10) -155</t>
  </si>
  <si>
    <t>10003927</t>
  </si>
  <si>
    <t>+USD/-ILS 3.57 09-11-23 (11) -155</t>
  </si>
  <si>
    <t>10003929</t>
  </si>
  <si>
    <t>+USD/-ILS 3.57 09-11-23 (12) -155</t>
  </si>
  <si>
    <t>10003931</t>
  </si>
  <si>
    <t>+USD/-ILS 3.5745 06-11-23 (11) -220</t>
  </si>
  <si>
    <t>10003812</t>
  </si>
  <si>
    <t>+USD/-ILS 3.5745 15-11-23 (11) -155</t>
  </si>
  <si>
    <t>10003950</t>
  </si>
  <si>
    <t>+USD/-ILS 3.575 07-11-23 (12) -220</t>
  </si>
  <si>
    <t>10003813</t>
  </si>
  <si>
    <t>+USD/-ILS 3.5756 20-11-23 (10) -164</t>
  </si>
  <si>
    <t>10003952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</si>
  <si>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</si>
  <si>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</si>
  <si>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</si>
  <si>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</si>
  <si>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</si>
  <si>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</si>
  <si>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</si>
  <si>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</si>
  <si>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</si>
  <si>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</si>
  <si>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</si>
  <si>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</si>
  <si>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</si>
  <si>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</si>
  <si>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</si>
  <si>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</si>
  <si>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</si>
  <si>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</si>
  <si>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3.643 11-10-23 (20) -145</t>
  </si>
  <si>
    <t>10000120</t>
  </si>
  <si>
    <t>+USD/-ILS 3.65425 08-11-23 (10) -157.5</t>
  </si>
  <si>
    <t>10003963</t>
  </si>
  <si>
    <t>+USD/-ILS 3.6881 19-10-23 (10) -119</t>
  </si>
  <si>
    <t>10001017</t>
  </si>
  <si>
    <t>+USD/-ILS 3.6883 18-10-23 (10) -117</t>
  </si>
  <si>
    <t>10001015</t>
  </si>
  <si>
    <t>+USD/-ILS 3.713 24-10-23 (10) -242</t>
  </si>
  <si>
    <t>10000968</t>
  </si>
  <si>
    <t>+USD/-ILS 3.765 21-02-24 (10) -310</t>
  </si>
  <si>
    <t>10000288</t>
  </si>
  <si>
    <t>+USD/-ILS 3.78 21-02-24 (20) -288</t>
  </si>
  <si>
    <t>10001061</t>
  </si>
  <si>
    <t>+USD/-ILS 3.785 07-12-23 (10) -155</t>
  </si>
  <si>
    <t>10001034</t>
  </si>
  <si>
    <t>+USD/-ILS 3.8055 22-01-24 (10) -235</t>
  </si>
  <si>
    <t>10001057</t>
  </si>
  <si>
    <t>+USD/-ILS 3.8105 11-10-23 (20) -45</t>
  </si>
  <si>
    <t>10000124</t>
  </si>
  <si>
    <t>+USD/-ILS 3.8234 24-10-23 (10) -56</t>
  </si>
  <si>
    <t>10001055</t>
  </si>
  <si>
    <t>+USD/-ILS 3.8422 25-10-23 (20) -63</t>
  </si>
  <si>
    <t>10000126</t>
  </si>
  <si>
    <t>+ILS/-USD 3.621 04-12-23 (12) -390</t>
  </si>
  <si>
    <t>10001062</t>
  </si>
  <si>
    <t>+ILS/-USD 3.6223 04-12-23 (10) -377</t>
  </si>
  <si>
    <t>10001060</t>
  </si>
  <si>
    <t>+ILS/-USD 3.6427 04-12-23 (10) -233</t>
  </si>
  <si>
    <t>10001070</t>
  </si>
  <si>
    <t>+ILS/-USD 3.7939 04-12-23 (10) -156</t>
  </si>
  <si>
    <t>10001090</t>
  </si>
  <si>
    <t>+USD/-ILS 3.6024 04-12-23 (10) -361</t>
  </si>
  <si>
    <t>+USD/-ILS 3.6158 04-12-23 (10) -312</t>
  </si>
  <si>
    <t>10001064</t>
  </si>
  <si>
    <t>+USD/-ILS 3.654 04-12-23 (10) -190</t>
  </si>
  <si>
    <t>10001088</t>
  </si>
  <si>
    <t>+USD/-ILS 3.7574 04-12-23 (10) -166</t>
  </si>
  <si>
    <t>10001089</t>
  </si>
  <si>
    <t>+AUD/-USD 0.64482 16-01-24 (10) +34.2</t>
  </si>
  <si>
    <t>10004021</t>
  </si>
  <si>
    <t>+AUD/-USD 0.64582 16-01-24 (10) +34.2</t>
  </si>
  <si>
    <t>10004022</t>
  </si>
  <si>
    <t>+AUD/-USD 0.64975 16-01-24 (10) +34.5</t>
  </si>
  <si>
    <t>10000019</t>
  </si>
  <si>
    <t>+AUD/-USD 0.65395 16-01-24 (10) +33.5</t>
  </si>
  <si>
    <t>10004030</t>
  </si>
  <si>
    <t>+CAD/-USD 1.3567 22-01-24 (10) -33</t>
  </si>
  <si>
    <t>10004020</t>
  </si>
  <si>
    <t>+CAD/-USD 1.36055 22-01-24 (12) -34.5</t>
  </si>
  <si>
    <t>10004026</t>
  </si>
  <si>
    <t>+EUR/-USD 1.1063 10-01-24 (10) +107</t>
  </si>
  <si>
    <t>10000258</t>
  </si>
  <si>
    <t>+GBP/-USD 1.25785 11-03-24 (10) +2.5</t>
  </si>
  <si>
    <t>10001031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</si>
  <si>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</si>
  <si>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</si>
  <si>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</si>
  <si>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</si>
  <si>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</si>
  <si>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</si>
  <si>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</si>
  <si>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</si>
  <si>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</si>
  <si>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</si>
  <si>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</si>
  <si>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</si>
  <si>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</si>
  <si>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</si>
  <si>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</si>
  <si>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</si>
  <si>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</si>
  <si>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</si>
  <si>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</si>
  <si>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</si>
  <si>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</si>
  <si>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</si>
  <si>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</si>
  <si>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</si>
  <si>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0.64493 16-01-24 (10) +34.3</t>
  </si>
  <si>
    <t>10004014</t>
  </si>
  <si>
    <t>+USD/-AUD 0.64637 16-01-24 (10) +28.7</t>
  </si>
  <si>
    <t>10004065</t>
  </si>
  <si>
    <t>+USD/-AUD 0.68695 16-01-24 (10) +34.5</t>
  </si>
  <si>
    <t>10000015</t>
  </si>
  <si>
    <t>+USD/-CAD 1.30937 22-01-24 (10) -33.3</t>
  </si>
  <si>
    <t>10003942</t>
  </si>
  <si>
    <t>+USD/-CAD 1.30967 22-01-24 (11) -33.3</t>
  </si>
  <si>
    <t>10003944</t>
  </si>
  <si>
    <t>+USD/-CAD 1.31013 22-01-24 (12) -33.7</t>
  </si>
  <si>
    <t>10003946</t>
  </si>
  <si>
    <t>+USD/-EUR 1.06675 04-03-24 (10) +79.5</t>
  </si>
  <si>
    <t>10004122</t>
  </si>
  <si>
    <t>+USD/-EUR 1.067 04-03-24 (12) +79</t>
  </si>
  <si>
    <t>10004113</t>
  </si>
  <si>
    <t>+USD/-EUR 1.0759 06-11-23 (10) +89</t>
  </si>
  <si>
    <t>10003771</t>
  </si>
  <si>
    <t>10000960</t>
  </si>
  <si>
    <t>+USD/-EUR 1.0759 06-11-23 (20) +89</t>
  </si>
  <si>
    <t>10003773</t>
  </si>
  <si>
    <t>+USD/-EUR 1.08135 04-03-24 (12) +95.5</t>
  </si>
  <si>
    <t>10004073</t>
  </si>
  <si>
    <t>+USD/-EUR 1.08155 04-03-24 (11) +95.5</t>
  </si>
  <si>
    <t>10004071</t>
  </si>
  <si>
    <t>+USD/-EUR 1.0816 18-03-24 (11) +106</t>
  </si>
  <si>
    <t>10004060</t>
  </si>
  <si>
    <t>+USD/-EUR 1.08165 04-03-24 (10) +95.5</t>
  </si>
  <si>
    <t>10001043</t>
  </si>
  <si>
    <t>10000284</t>
  </si>
  <si>
    <t>+USD/-EUR 1.0818 18-03-24 (10) +106</t>
  </si>
  <si>
    <t>10004058</t>
  </si>
  <si>
    <t>+USD/-EUR 1.0818 18-03-24 (20) +106</t>
  </si>
  <si>
    <t>10001041</t>
  </si>
  <si>
    <t>+USD/-EUR 1.08296 27-02-24 (10) +98.8</t>
  </si>
  <si>
    <t>10001039</t>
  </si>
  <si>
    <t>+USD/-EUR 1.08345 25-03-24 (10) +98.5</t>
  </si>
  <si>
    <t>10004090</t>
  </si>
  <si>
    <t>10001049</t>
  </si>
  <si>
    <t>+USD/-EUR 1.08345 25-03-24 (20) +98.5</t>
  </si>
  <si>
    <t>10001051</t>
  </si>
  <si>
    <t>+USD/-EUR 1.0835 25-03-24 (12) +98</t>
  </si>
  <si>
    <t>10004092</t>
  </si>
  <si>
    <t>+USD/-EUR 1.0919 27-02-24 (10) +106</t>
  </si>
  <si>
    <t>10004011</t>
  </si>
  <si>
    <t>+USD/-EUR 1.11079 10-01-24 (10) +112.9</t>
  </si>
  <si>
    <t>10000979</t>
  </si>
  <si>
    <t>10000253</t>
  </si>
  <si>
    <t>10003867</t>
  </si>
  <si>
    <t>+USD/-EUR 1.11352 27-02-24 (10) +111</t>
  </si>
  <si>
    <t>10001019</t>
  </si>
  <si>
    <t>+USD/-EUR 1.11501 27-02-24 (20) +110.1</t>
  </si>
  <si>
    <t>10003983</t>
  </si>
  <si>
    <t>10001021</t>
  </si>
  <si>
    <t>+USD/-EUR 1.1171 12-02-24 (12) +111</t>
  </si>
  <si>
    <t>10003969</t>
  </si>
  <si>
    <t>+USD/-EUR 1.1176 12-02-24 (10) +111</t>
  </si>
  <si>
    <t>10003971</t>
  </si>
  <si>
    <t>+USD/-EUR 1.1176 12-02-24 (20) +111</t>
  </si>
  <si>
    <t>10001009</t>
  </si>
  <si>
    <t>+USD/-EUR 1.11762 12-02-24 (11) +111.2</t>
  </si>
  <si>
    <t>10001007</t>
  </si>
  <si>
    <t>+USD/-EUR 1.1308 18-01-24 (10) +102</t>
  </si>
  <si>
    <t>10003935</t>
  </si>
  <si>
    <t>10001001</t>
  </si>
  <si>
    <t>+USD/-EUR 1.1308 18-01-24 (20) +102</t>
  </si>
  <si>
    <t>10003939</t>
  </si>
  <si>
    <t>+USD/-EUR 1.1312 18-01-24 (12) +102</t>
  </si>
  <si>
    <t>10003937</t>
  </si>
  <si>
    <t>+USD/-GBP 1.22007 11-03-24 (11) +13.7</t>
  </si>
  <si>
    <t>10004114</t>
  </si>
  <si>
    <t>+USD/-GBP 1.268895 20-02-24 (11) -3.05</t>
  </si>
  <si>
    <t>10003989</t>
  </si>
  <si>
    <t>+USD/-GBP 1.269 20-02-24 (12) -3.2</t>
  </si>
  <si>
    <t>10003991</t>
  </si>
  <si>
    <t>+USD/-GBP 1.2692 11-03-24 (10) +1</t>
  </si>
  <si>
    <t>10001023</t>
  </si>
  <si>
    <t>+USD/-GBP 1.2692 20-02-24 (10) -3</t>
  </si>
  <si>
    <t>10003987</t>
  </si>
  <si>
    <t>+USD/-GBP 1.27056 11-01-24 (10) -12.4</t>
  </si>
  <si>
    <t>10000993</t>
  </si>
  <si>
    <t>10003888</t>
  </si>
  <si>
    <t>+USD/-GBP 1.27077 11-01-24 (12) -13.3</t>
  </si>
  <si>
    <t>10003886</t>
  </si>
  <si>
    <t>+USD/-GBP 1.2711 11-01-24 (11) -13</t>
  </si>
  <si>
    <t>10003884</t>
  </si>
  <si>
    <t>+USD/-JPY 139.172 16-01-24 (10) -377</t>
  </si>
  <si>
    <t>10003976</t>
  </si>
  <si>
    <t>+USD/-AUD 0.68645 16-01-24 (12) +34.5</t>
  </si>
  <si>
    <t>10001079</t>
  </si>
  <si>
    <t>10001077</t>
  </si>
  <si>
    <t>+USD/-EUR 1.05772 13-02-24 (10) +68.2</t>
  </si>
  <si>
    <t>10001094</t>
  </si>
  <si>
    <t>+USD/-EUR 1.0625 13-02-24 (12) +70</t>
  </si>
  <si>
    <t>10001092</t>
  </si>
  <si>
    <t>+USD/-EUR 1.1099 13-02-24 (10) +109</t>
  </si>
  <si>
    <t>10001086</t>
  </si>
  <si>
    <t>+USD/-EUR 1.1099 13-02-24 (12) +109</t>
  </si>
  <si>
    <t>10001084</t>
  </si>
  <si>
    <t>+USD/-GBP 1.21621 11-01-24 (10) +9.1</t>
  </si>
  <si>
    <t>10001095</t>
  </si>
  <si>
    <t>10001074</t>
  </si>
  <si>
    <t>10001072</t>
  </si>
  <si>
    <t>+USD/-JPY 135.623 16-01-24 (10) -393.5</t>
  </si>
  <si>
    <t>10001081</t>
  </si>
  <si>
    <t>SW0728__TELBOR3M/3.8_2</t>
  </si>
  <si>
    <t>10000036</t>
  </si>
  <si>
    <t>SW0928__TELBOR3M/4.21_12</t>
  </si>
  <si>
    <t>10000039</t>
  </si>
  <si>
    <t>SW0928__TELBOR3M/4.29_13</t>
  </si>
  <si>
    <t>10000040</t>
  </si>
  <si>
    <t>BXTRNIFT</t>
  </si>
  <si>
    <t>10003757</t>
  </si>
  <si>
    <t>NIKKEI 225 TOTAL RETURN</t>
  </si>
  <si>
    <t>10003228</t>
  </si>
  <si>
    <t>SPNASEUT INDX</t>
  </si>
  <si>
    <t>10003094</t>
  </si>
  <si>
    <t>SPTR TRS</t>
  </si>
  <si>
    <t>10003491</t>
  </si>
  <si>
    <t>10003756</t>
  </si>
  <si>
    <t>10003992</t>
  </si>
  <si>
    <t>SZCOMP</t>
  </si>
  <si>
    <t>10003957</t>
  </si>
  <si>
    <t>TOPIX TOTAL RETURN INDEX JPY</t>
  </si>
  <si>
    <t>10003789</t>
  </si>
  <si>
    <t>10003492</t>
  </si>
  <si>
    <t>ISHARES IBOXX INV GR CORP BD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</si>
  <si>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</si>
  <si>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</si>
  <si>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</si>
  <si>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</si>
  <si>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</si>
  <si>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</si>
  <si>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</si>
  <si>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</si>
  <si>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</si>
  <si>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</si>
  <si>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</si>
  <si>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34810000</t>
  </si>
  <si>
    <t>34110000</t>
  </si>
  <si>
    <t>30110000</t>
  </si>
  <si>
    <t>בנק מזרחי טפחות בע"מ</t>
  </si>
  <si>
    <t>30120000</t>
  </si>
  <si>
    <t>32011000</t>
  </si>
  <si>
    <t>31211000</t>
  </si>
  <si>
    <t>30211000</t>
  </si>
  <si>
    <t>30311000</t>
  </si>
  <si>
    <t>32012000</t>
  </si>
  <si>
    <t>31212000</t>
  </si>
  <si>
    <t>30212000</t>
  </si>
  <si>
    <t>30312000</t>
  </si>
  <si>
    <t>31712000</t>
  </si>
  <si>
    <t>31112000</t>
  </si>
  <si>
    <t>32610000</t>
  </si>
  <si>
    <t>34510000</t>
  </si>
  <si>
    <t>30310000</t>
  </si>
  <si>
    <t>32010000</t>
  </si>
  <si>
    <t>33810000</t>
  </si>
  <si>
    <t>31110000</t>
  </si>
  <si>
    <t>34610000</t>
  </si>
  <si>
    <t>31710000</t>
  </si>
  <si>
    <t>30710000</t>
  </si>
  <si>
    <t>30210000</t>
  </si>
  <si>
    <t>34710000</t>
  </si>
  <si>
    <t>31410000</t>
  </si>
  <si>
    <t>30910000</t>
  </si>
  <si>
    <t>34010000</t>
  </si>
  <si>
    <t>30810000</t>
  </si>
  <si>
    <t>33820000</t>
  </si>
  <si>
    <t>32020000</t>
  </si>
  <si>
    <t>31720000</t>
  </si>
  <si>
    <t>34020000</t>
  </si>
  <si>
    <t>30820000</t>
  </si>
  <si>
    <t>34520000</t>
  </si>
  <si>
    <t>31120000</t>
  </si>
  <si>
    <t>31220000</t>
  </si>
  <si>
    <t>JP MORGAN</t>
  </si>
  <si>
    <t>31785000</t>
  </si>
  <si>
    <t>32085000</t>
  </si>
  <si>
    <t>30385000</t>
  </si>
  <si>
    <t>דירוג פנימי</t>
  </si>
  <si>
    <t>לא</t>
  </si>
  <si>
    <t>5011001</t>
  </si>
  <si>
    <t>5011100</t>
  </si>
  <si>
    <t>5011500</t>
  </si>
  <si>
    <t>5011000</t>
  </si>
  <si>
    <t>5012100</t>
  </si>
  <si>
    <t>5012250</t>
  </si>
  <si>
    <t>5012500</t>
  </si>
  <si>
    <t>5012000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</si>
  <si>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</si>
  <si>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</si>
  <si>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</si>
  <si>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</si>
  <si>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</si>
  <si>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</si>
  <si>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</si>
  <si>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</si>
  <si>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</si>
  <si>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</si>
  <si>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40999</t>
  </si>
  <si>
    <t>14760843</t>
  </si>
  <si>
    <t>AA</t>
  </si>
  <si>
    <t>66240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</si>
  <si>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</si>
  <si>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</si>
  <si>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</si>
  <si>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</si>
  <si>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</si>
  <si>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</si>
  <si>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</si>
  <si>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</si>
  <si>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</si>
  <si>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</si>
  <si>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</si>
  <si>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</si>
  <si>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</si>
  <si>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</si>
  <si>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</si>
  <si>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</si>
  <si>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</si>
  <si>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</si>
  <si>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</si>
  <si>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</si>
  <si>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</si>
  <si>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</si>
  <si>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</si>
  <si>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</si>
  <si>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</si>
  <si>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</si>
  <si>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</si>
  <si>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</si>
  <si>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</si>
  <si>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</si>
  <si>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</si>
  <si>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</si>
  <si>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</si>
  <si>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</si>
  <si>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</si>
  <si>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</si>
  <si>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</si>
  <si>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</si>
  <si>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</si>
  <si>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</si>
  <si>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</si>
  <si>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</si>
  <si>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</si>
  <si>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</si>
  <si>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</si>
  <si>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</si>
  <si>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</si>
  <si>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</si>
  <si>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</si>
  <si>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</si>
  <si>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</si>
  <si>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</si>
  <si>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</si>
  <si>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</si>
  <si>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</si>
  <si>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</si>
  <si>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</si>
  <si>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</si>
  <si>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</si>
  <si>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</si>
  <si>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</si>
  <si>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</si>
  <si>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</si>
  <si>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</si>
  <si>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</si>
  <si>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</si>
  <si>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</si>
  <si>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</si>
  <si>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</si>
  <si>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</si>
  <si>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</si>
  <si>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</si>
  <si>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</si>
  <si>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</si>
  <si>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</si>
  <si>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</si>
  <si>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</si>
  <si>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</si>
  <si>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</si>
  <si>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</si>
  <si>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90840024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</si>
  <si>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</si>
  <si>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</si>
  <si>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</si>
  <si>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</si>
  <si>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</si>
  <si>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</si>
  <si>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</si>
  <si>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</si>
  <si>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</si>
  <si>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</si>
  <si>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</si>
  <si>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</si>
  <si>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</si>
  <si>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</si>
  <si>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</si>
  <si>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</si>
  <si>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</si>
  <si>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</si>
  <si>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</si>
  <si>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</si>
  <si>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</si>
  <si>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</si>
  <si>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</si>
  <si>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</si>
  <si>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</si>
  <si>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</si>
  <si>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</si>
  <si>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</si>
  <si>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</si>
  <si>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</si>
  <si>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</si>
  <si>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</si>
  <si>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</si>
  <si>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</si>
  <si>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</si>
  <si>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</si>
  <si>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</si>
  <si>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</si>
  <si>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</si>
  <si>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</si>
  <si>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</si>
  <si>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</si>
  <si>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</si>
  <si>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</si>
  <si>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</si>
  <si>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</si>
  <si>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</si>
  <si>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</si>
  <si>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</si>
  <si>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</si>
  <si>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</si>
  <si>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</si>
  <si>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</si>
  <si>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</si>
  <si>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</si>
  <si>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90000110</t>
  </si>
  <si>
    <t>90000111</t>
  </si>
  <si>
    <t>90000104</t>
  </si>
  <si>
    <t>95350604</t>
  </si>
  <si>
    <t>95350603</t>
  </si>
  <si>
    <t>95350605</t>
  </si>
  <si>
    <t>95350602</t>
  </si>
  <si>
    <t>95350601</t>
  </si>
  <si>
    <t>90141407</t>
  </si>
  <si>
    <t>90000001</t>
  </si>
  <si>
    <t>90000002</t>
  </si>
  <si>
    <t>90000003</t>
  </si>
  <si>
    <t>90000004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</si>
  <si>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</si>
  <si>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</si>
  <si>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</si>
  <si>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</si>
  <si>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</si>
  <si>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</si>
  <si>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</si>
  <si>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</si>
  <si>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</si>
  <si>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</si>
  <si>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</si>
  <si>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</si>
  <si>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</si>
  <si>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</si>
  <si>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</si>
  <si>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</si>
  <si>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</si>
  <si>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</si>
  <si>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508309</t>
  </si>
  <si>
    <t>464740</t>
  </si>
  <si>
    <t>491862</t>
  </si>
  <si>
    <t>491863</t>
  </si>
  <si>
    <t>491864</t>
  </si>
  <si>
    <t>469140</t>
  </si>
  <si>
    <t>475042</t>
  </si>
  <si>
    <t>95004024</t>
  </si>
  <si>
    <t>נדלן מגדל צפירה</t>
  </si>
  <si>
    <t>השכרה</t>
  </si>
  <si>
    <t>פינת הרחובות הצפירה, יד חרוצים ואליאשברג, תל אביב</t>
  </si>
  <si>
    <t>נדלן מנועי בית שמש</t>
  </si>
  <si>
    <t>אזור תעשיה מערבי "ברוש", בית שמש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</si>
  <si>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</si>
  <si>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</si>
  <si>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</si>
  <si>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</si>
  <si>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</si>
  <si>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מגדל WE ת"א</t>
  </si>
  <si>
    <t>דרך מנחם בגין תל אביב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</si>
  <si>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</si>
  <si>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</si>
  <si>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</si>
  <si>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</si>
  <si>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</si>
  <si>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</si>
  <si>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</si>
  <si>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</si>
  <si>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נע"מ אלביט</t>
  </si>
  <si>
    <t>Fimi Israel Opportunity 6</t>
  </si>
  <si>
    <t>Fortissimo Partners VI</t>
  </si>
  <si>
    <t>Greenfield Cobra Investments L.P</t>
  </si>
  <si>
    <t>Greenfield Partners II, L.P</t>
  </si>
  <si>
    <t>Greenfield Partners Panorays LP</t>
  </si>
  <si>
    <t>JTLV III</t>
  </si>
  <si>
    <t>Kedma Capital Partners IV LP</t>
  </si>
  <si>
    <t>Noy 4 Infrastructure and energy investments l.p</t>
  </si>
  <si>
    <t>Ram Coastal Energy Limited Partnership</t>
  </si>
  <si>
    <t>REALITY REAL ESTATE INVESTMENT FUND 5</t>
  </si>
  <si>
    <t>Stage One IV Annex Fund L.P</t>
  </si>
  <si>
    <t>Stage One S.P.V R.S</t>
  </si>
  <si>
    <t>Stage One Venture Capital Fund IV L.P</t>
  </si>
  <si>
    <t>StageOne S.P.V D.R</t>
  </si>
  <si>
    <t>Accelmed Partners II, L.P</t>
  </si>
  <si>
    <t>Advent International GPE X-B L.P</t>
  </si>
  <si>
    <t>AIOF II Woolly Co-Invest Parallel Fund L.P</t>
  </si>
  <si>
    <t>Ares Capital Europe IV</t>
  </si>
  <si>
    <t>Ares Capital Europe V</t>
  </si>
  <si>
    <t>ARES EUROPEAN CREDIT INVESTMENTS VIII (M), L.P.</t>
  </si>
  <si>
    <t>Ares Private Credit Solutions II</t>
  </si>
  <si>
    <t>Arkin Bio Capital L.P</t>
  </si>
  <si>
    <t>Audax Direct Lending Solutions</t>
  </si>
  <si>
    <t>Audax Direct Lending Solutions Fund II B-1</t>
  </si>
  <si>
    <t>AUDAX DLS CO-INVESTMENT FUND 3 L.P.</t>
  </si>
  <si>
    <t>BCP V DEXKO CO-INVEST LP</t>
  </si>
  <si>
    <t>Bessemer Venture Partners XII Institutional L.P</t>
  </si>
  <si>
    <t>CDR XII</t>
  </si>
  <si>
    <t>Clayton Dubilier and Rice XI L.P</t>
  </si>
  <si>
    <t>Copenhagen infrastructure Energy Transition Fund I</t>
  </si>
  <si>
    <t>Copenhagen Infrastructure Partners IV</t>
  </si>
  <si>
    <t>CVC Capital Partners IX (A) L.P</t>
  </si>
  <si>
    <t>DIF VII CO-INVEST PROJECT 1 C.V</t>
  </si>
  <si>
    <t>ELECTRA AMERICA PRINCIPAL HOSPITALITY LP</t>
  </si>
  <si>
    <t>EQT Exeter Industrial Value Fund VI L.P</t>
  </si>
  <si>
    <t>Faropoint Industrial Value Fund III LP</t>
  </si>
  <si>
    <t>Francisco Partners VII</t>
  </si>
  <si>
    <t>Global Infrastructure Partners Core C L.P</t>
  </si>
  <si>
    <t>Greenfield Partners FloLIVE Co-Investment</t>
  </si>
  <si>
    <t>ICG Senior Debt Partners Fund 5-A (EUR) SCSp</t>
  </si>
  <si>
    <t>ICG Senior Debt Partners III</t>
  </si>
  <si>
    <t>ICG Senior Debt Partners IV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</si>
  <si>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</si>
  <si>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</si>
  <si>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</si>
  <si>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</si>
  <si>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</si>
  <si>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V</t>
  </si>
  <si>
    <t>Kartesia Credit Opportunities VI SCS</t>
  </si>
  <si>
    <t>Kartesia Senior Opportunities II SCS SICAV-RAIF</t>
  </si>
  <si>
    <t>KASS Unlevered II S,a.r.l</t>
  </si>
  <si>
    <t>KASS Unlevered S.a r.l. - Compartment E</t>
  </si>
  <si>
    <t>KKR CAVALRY CO-INVEST</t>
  </si>
  <si>
    <t>Klirmark Opportunity III</t>
  </si>
  <si>
    <t>LCN European Fund IV SLP</t>
  </si>
  <si>
    <t>MIE III Co-Investment Fund II S.L.P</t>
  </si>
  <si>
    <t>Monarch Capital Partners V</t>
  </si>
  <si>
    <t>Monarch Opportunistic Real Estate Fund</t>
  </si>
  <si>
    <t>Oak Hill Advisors - OCREDIT</t>
  </si>
  <si>
    <t>Pantheon Global Co-Investment Opportunities Fund V</t>
  </si>
  <si>
    <t>Permira Credit Solutions III</t>
  </si>
  <si>
    <t>Permira Credit Solutions IV</t>
  </si>
  <si>
    <t>Permira VIII - 2 SCSp</t>
  </si>
  <si>
    <t>Proxima Co-Invest L.P</t>
  </si>
  <si>
    <t>Qumra MS LP Minute Media</t>
  </si>
  <si>
    <t>QUMRA OPPORTUNITY FUND I</t>
  </si>
  <si>
    <t>Senior Loan Fund II (EUR) SLP</t>
  </si>
  <si>
    <t>Strategic Investors Fund X Cayman LP</t>
  </si>
  <si>
    <t>Thoma Bravo Fund XIV L.P.</t>
  </si>
  <si>
    <t>Vintage Co-Invest III</t>
  </si>
  <si>
    <t>Vintage Fund of Funds VI (Access, LP)</t>
  </si>
  <si>
    <t>Whitehorse Liquidity Partners IV</t>
  </si>
  <si>
    <t>Arcmont SLF II</t>
  </si>
  <si>
    <t>גורם 171</t>
  </si>
  <si>
    <t>גורם 155</t>
  </si>
  <si>
    <t>גורם 43</t>
  </si>
  <si>
    <t>גורם 183</t>
  </si>
  <si>
    <t>גורם 37</t>
  </si>
  <si>
    <t>גורם 105</t>
  </si>
  <si>
    <t>גורם 172</t>
  </si>
  <si>
    <t>גורם 35</t>
  </si>
  <si>
    <t>גורם 104</t>
  </si>
  <si>
    <t>גורם 189</t>
  </si>
  <si>
    <t>גורם 167</t>
  </si>
  <si>
    <t>גורם 190</t>
  </si>
  <si>
    <t>גורם 168</t>
  </si>
  <si>
    <t>גורם 184</t>
  </si>
  <si>
    <t>גורם 191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</si>
  <si>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</si>
  <si>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</si>
  <si>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</si>
  <si>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</si>
  <si>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</si>
  <si>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</si>
  <si>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</si>
  <si>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177</t>
  </si>
  <si>
    <t>מובטחות משכנתא - גורם 01</t>
  </si>
  <si>
    <t>מובטחות משכנתא - גורם 02</t>
  </si>
  <si>
    <t>בבטחונות אחרים - גורם 80</t>
  </si>
  <si>
    <t>בבטחונות אחרים - גורם 63</t>
  </si>
  <si>
    <t>בבטחונות אחרים - גורם 37</t>
  </si>
  <si>
    <t>בבטחונות אחרים - גורם 62</t>
  </si>
  <si>
    <t>בבטחונות אחרים - גורם 29</t>
  </si>
  <si>
    <t>בבטחונות אחרים - גורם 17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</si>
  <si>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</si>
  <si>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</si>
  <si>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</si>
  <si>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</si>
  <si>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33</t>
  </si>
  <si>
    <t>בבטחונות אחרים - גורם 26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</si>
  <si>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</si>
  <si>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</si>
  <si>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</si>
  <si>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</si>
  <si>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</si>
  <si>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</si>
  <si>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</si>
  <si>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</si>
  <si>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</si>
  <si>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</si>
  <si>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</si>
  <si>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</si>
  <si>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</si>
  <si>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</si>
  <si>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</si>
  <si>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</si>
  <si>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</si>
  <si>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78</t>
  </si>
  <si>
    <t>בבטחונות אחרים - גורם 77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</si>
  <si>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</si>
  <si>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</si>
  <si>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</si>
  <si>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</si>
  <si>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</si>
  <si>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</si>
  <si>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</si>
  <si>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</si>
  <si>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</si>
  <si>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</si>
  <si>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</si>
  <si>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</si>
  <si>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189</t>
  </si>
  <si>
    <t>בבטחונות אחרים - גורם 184</t>
  </si>
  <si>
    <t>בבטחונות אחרים - גורם 70</t>
  </si>
  <si>
    <t>בבטחונות אחרים - גורם 183</t>
  </si>
  <si>
    <t>בבטחונות אחרים - גורם 43</t>
  </si>
  <si>
    <t>בבטחונות אחרים - גורם 191</t>
  </si>
  <si>
    <t>בבטחונות אחרים - גורם 178</t>
  </si>
  <si>
    <t>בבטחונות אחרים - גורם 173</t>
  </si>
  <si>
    <t>בבטחונות אחרים - גורם 115*</t>
  </si>
  <si>
    <t>בבטחונות אחרים - גורם 148</t>
  </si>
  <si>
    <t>בבטחונות אחרים - גורם 181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</si>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</sst>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#,###"/>
    <numFmt numFmtId="168" formatCode="#,##0.0000"/>
    <numFmt numFmtId="169" formatCode="0.0000"/>
  </numFmts>
  <fonts count="3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7" fillId="0" borderId="0"/>
    <xf numFmtId="0" fontId="23" fillId="0" borderId="0"/>
    <xf numFmtId="0" fontId="2" fillId="0" borderId="0"/>
    <xf numFmtId="9" fontId="23" fillId="0" borderId="0" applyFont="0" applyFill="0" applyBorder="0" applyAlignment="0" applyProtection="0"/>
    <xf numFmtId="165" fontId="13" fillId="0" borderId="0" applyFill="0" applyBorder="0" applyProtection="0">
      <alignment horizontal="right"/>
    </xf>
    <xf numFmtId="165" fontId="14" fillId="0" borderId="0" applyFill="0" applyBorder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1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 readingOrder="2"/>
    </xf>
    <xf numFmtId="0" fontId="5" fillId="0" borderId="0" xfId="0" applyFont="1" applyAlignment="1">
      <alignment horizontal="center" readingOrder="2"/>
    </xf>
    <xf numFmtId="0" fontId="5" fillId="0" borderId="0" xfId="7" applyFont="1" applyAlignment="1">
      <alignment horizontal="right"/>
    </xf>
    <xf numFmtId="0" fontId="5" fillId="0" borderId="0" xfId="7" applyFont="1" applyAlignment="1">
      <alignment horizontal="center"/>
    </xf>
    <xf numFmtId="0" fontId="7" fillId="0" borderId="0" xfId="7" applyFont="1" applyAlignment="1">
      <alignment horizontal="center" vertical="center" wrapText="1"/>
    </xf>
    <xf numFmtId="0" fontId="9" fillId="0" borderId="0" xfId="7" applyFont="1" applyAlignment="1">
      <alignment horizontal="center" wrapText="1"/>
    </xf>
    <xf numFmtId="0" fontId="16" fillId="0" borderId="0" xfId="7" applyFont="1" applyAlignment="1">
      <alignment horizontal="justify" readingOrder="2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49" fontId="15" fillId="2" borderId="1" xfId="7" applyNumberFormat="1" applyFont="1" applyFill="1" applyBorder="1" applyAlignment="1">
      <alignment horizontal="center" vertical="center" wrapText="1" readingOrder="2"/>
    </xf>
    <xf numFmtId="0" fontId="6" fillId="2" borderId="2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10" fillId="2" borderId="2" xfId="7" applyFont="1" applyFill="1" applyBorder="1" applyAlignment="1">
      <alignment horizontal="center" vertical="center" wrapText="1"/>
    </xf>
    <xf numFmtId="0" fontId="10" fillId="2" borderId="3" xfId="7" applyFont="1" applyFill="1" applyBorder="1" applyAlignment="1">
      <alignment horizontal="center" vertical="center" wrapText="1"/>
    </xf>
    <xf numFmtId="49" fontId="6" fillId="2" borderId="3" xfId="7" applyNumberFormat="1" applyFont="1" applyFill="1" applyBorder="1" applyAlignment="1">
      <alignment horizontal="center" wrapText="1"/>
    </xf>
    <xf numFmtId="0" fontId="15" fillId="2" borderId="1" xfId="7" applyNumberFormat="1" applyFont="1" applyFill="1" applyBorder="1" applyAlignment="1">
      <alignment horizontal="right" vertical="center" wrapText="1" indent="1"/>
    </xf>
    <xf numFmtId="49" fontId="15" fillId="2" borderId="1" xfId="7" applyNumberFormat="1" applyFont="1" applyFill="1" applyBorder="1" applyAlignment="1">
      <alignment horizontal="right" vertical="center" wrapText="1" indent="3" readingOrder="2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wrapText="1"/>
    </xf>
    <xf numFmtId="0" fontId="6" fillId="2" borderId="4" xfId="7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center" vertical="center" wrapText="1" readingOrder="2"/>
    </xf>
    <xf numFmtId="49" fontId="15" fillId="2" borderId="7" xfId="7" applyNumberFormat="1" applyFont="1" applyFill="1" applyBorder="1" applyAlignment="1">
      <alignment horizontal="center" vertical="center" wrapText="1" readingOrder="2"/>
    </xf>
    <xf numFmtId="0" fontId="6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wrapText="1"/>
    </xf>
    <xf numFmtId="49" fontId="18" fillId="2" borderId="2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11" applyFont="1" applyFill="1" applyBorder="1" applyAlignment="1" applyProtection="1">
      <alignment horizontal="center" readingOrder="2"/>
    </xf>
    <xf numFmtId="49" fontId="6" fillId="2" borderId="6" xfId="0" applyNumberFormat="1" applyFont="1" applyFill="1" applyBorder="1" applyAlignment="1">
      <alignment horizontal="center" wrapText="1"/>
    </xf>
    <xf numFmtId="0" fontId="3" fillId="0" borderId="0" xfId="11" applyFill="1" applyBorder="1" applyAlignment="1" applyProtection="1">
      <alignment horizontal="center" readingOrder="2"/>
    </xf>
    <xf numFmtId="0" fontId="15" fillId="2" borderId="5" xfId="7" applyNumberFormat="1" applyFont="1" applyFill="1" applyBorder="1" applyAlignment="1">
      <alignment horizontal="right" vertical="center" wrapText="1" indent="1"/>
    </xf>
    <xf numFmtId="0" fontId="22" fillId="0" borderId="0" xfId="7" applyFont="1" applyAlignment="1">
      <alignment horizontal="right"/>
    </xf>
    <xf numFmtId="49" fontId="15" fillId="2" borderId="10" xfId="7" applyNumberFormat="1" applyFont="1" applyFill="1" applyBorder="1" applyAlignment="1">
      <alignment horizontal="center" vertical="center" wrapText="1" readingOrder="2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right" vertical="center" wrapText="1" readingOrder="2"/>
    </xf>
    <xf numFmtId="0" fontId="15" fillId="2" borderId="1" xfId="7" applyNumberFormat="1" applyFont="1" applyFill="1" applyBorder="1" applyAlignment="1">
      <alignment horizontal="right" vertical="center" wrapText="1" readingOrder="2"/>
    </xf>
    <xf numFmtId="0" fontId="15" fillId="2" borderId="5" xfId="7" applyNumberFormat="1" applyFont="1" applyFill="1" applyBorder="1" applyAlignment="1">
      <alignment horizontal="right" vertical="center" wrapText="1" indent="1" readingOrder="2"/>
    </xf>
    <xf numFmtId="0" fontId="10" fillId="2" borderId="21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 vertical="center" wrapText="1"/>
    </xf>
    <xf numFmtId="0" fontId="6" fillId="2" borderId="14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43" fontId="6" fillId="0" borderId="26" xfId="13" applyFont="1" applyFill="1" applyBorder="1" applyAlignment="1">
      <alignment horizontal="right"/>
    </xf>
    <xf numFmtId="10" fontId="6" fillId="0" borderId="26" xfId="14" applyNumberFormat="1" applyFont="1" applyFill="1" applyBorder="1" applyAlignment="1">
      <alignment horizontal="center"/>
    </xf>
    <xf numFmtId="2" fontId="6" fillId="0" borderId="26" xfId="7" applyNumberFormat="1" applyFont="1" applyFill="1" applyBorder="1" applyAlignment="1">
      <alignment horizontal="right"/>
    </xf>
    <xf numFmtId="169" fontId="6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7" applyFont="1" applyFill="1" applyAlignment="1">
      <alignment horizontal="center"/>
    </xf>
    <xf numFmtId="0" fontId="26" fillId="0" borderId="23" xfId="0" applyFont="1" applyFill="1" applyBorder="1" applyAlignment="1">
      <alignment horizontal="right"/>
    </xf>
    <xf numFmtId="49" fontId="26" fillId="0" borderId="23" xfId="0" applyNumberFormat="1" applyFont="1" applyFill="1" applyBorder="1" applyAlignment="1">
      <alignment horizontal="right"/>
    </xf>
    <xf numFmtId="166" fontId="26" fillId="0" borderId="23" xfId="0" applyNumberFormat="1" applyFont="1" applyFill="1" applyBorder="1" applyAlignment="1">
      <alignment horizontal="right"/>
    </xf>
    <xf numFmtId="4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0" fontId="26" fillId="0" borderId="0" xfId="0" applyFont="1" applyFill="1" applyAlignment="1">
      <alignment horizontal="right" indent="1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27" fillId="0" borderId="0" xfId="0" applyFont="1" applyFill="1" applyAlignment="1">
      <alignment horizontal="right" indent="3"/>
    </xf>
    <xf numFmtId="0" fontId="27" fillId="0" borderId="0" xfId="0" applyFont="1" applyFill="1" applyAlignment="1">
      <alignment horizontal="right"/>
    </xf>
    <xf numFmtId="49" fontId="27" fillId="0" borderId="0" xfId="0" applyNumberFormat="1" applyFont="1" applyFill="1" applyAlignment="1">
      <alignment horizontal="right"/>
    </xf>
    <xf numFmtId="166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 horizontal="right"/>
    </xf>
    <xf numFmtId="10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readingOrder="2"/>
    </xf>
    <xf numFmtId="0" fontId="28" fillId="0" borderId="0" xfId="0" applyFont="1" applyFill="1" applyAlignment="1">
      <alignment horizontal="right"/>
    </xf>
    <xf numFmtId="14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14" fontId="27" fillId="0" borderId="0" xfId="0" applyNumberFormat="1" applyFont="1" applyFill="1" applyAlignment="1">
      <alignment horizontal="right"/>
    </xf>
    <xf numFmtId="2" fontId="27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3"/>
    </xf>
    <xf numFmtId="0" fontId="27" fillId="0" borderId="0" xfId="0" applyFont="1" applyFill="1" applyAlignment="1">
      <alignment horizontal="right" indent="4"/>
    </xf>
    <xf numFmtId="0" fontId="28" fillId="0" borderId="0" xfId="0" applyFont="1" applyFill="1" applyAlignment="1">
      <alignment horizontal="center"/>
    </xf>
    <xf numFmtId="167" fontId="26" fillId="0" borderId="0" xfId="0" applyNumberFormat="1" applyFont="1" applyFill="1" applyAlignment="1">
      <alignment horizontal="right"/>
    </xf>
    <xf numFmtId="168" fontId="26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 indent="1"/>
    </xf>
    <xf numFmtId="167" fontId="27" fillId="0" borderId="0" xfId="0" applyNumberFormat="1" applyFont="1" applyFill="1" applyAlignment="1">
      <alignment horizontal="right"/>
    </xf>
    <xf numFmtId="168" fontId="27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right" readingOrder="2"/>
    </xf>
    <xf numFmtId="0" fontId="27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30" fillId="0" borderId="0" xfId="0" applyFont="1" applyFill="1"/>
    <xf numFmtId="2" fontId="30" fillId="0" borderId="0" xfId="0" applyNumberFormat="1" applyFont="1" applyFill="1"/>
    <xf numFmtId="10" fontId="30" fillId="0" borderId="0" xfId="14" applyNumberFormat="1" applyFont="1" applyFill="1"/>
    <xf numFmtId="10" fontId="31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horizontal="right" indent="2"/>
    </xf>
    <xf numFmtId="0" fontId="31" fillId="0" borderId="0" xfId="0" applyFont="1" applyFill="1" applyAlignment="1">
      <alignment horizontal="right"/>
    </xf>
    <xf numFmtId="0" fontId="31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right" indent="5"/>
    </xf>
    <xf numFmtId="0" fontId="26" fillId="0" borderId="24" xfId="0" applyFont="1" applyFill="1" applyBorder="1" applyAlignment="1">
      <alignment horizontal="right"/>
    </xf>
    <xf numFmtId="0" fontId="26" fillId="0" borderId="25" xfId="0" applyFont="1" applyFill="1" applyBorder="1" applyAlignment="1">
      <alignment horizontal="right" indent="1"/>
    </xf>
    <xf numFmtId="0" fontId="26" fillId="0" borderId="25" xfId="0" applyFont="1" applyFill="1" applyBorder="1" applyAlignment="1">
      <alignment horizontal="right" indent="2"/>
    </xf>
    <xf numFmtId="0" fontId="27" fillId="0" borderId="25" xfId="0" applyFont="1" applyFill="1" applyBorder="1" applyAlignment="1">
      <alignment horizontal="right" indent="3"/>
    </xf>
    <xf numFmtId="0" fontId="27" fillId="0" borderId="25" xfId="0" applyFont="1" applyFill="1" applyBorder="1" applyAlignment="1">
      <alignment horizontal="right" indent="2"/>
    </xf>
    <xf numFmtId="0" fontId="7" fillId="0" borderId="0" xfId="0" applyFont="1" applyFill="1" applyAlignment="1">
      <alignment horizontal="right"/>
    </xf>
    <xf numFmtId="10" fontId="27" fillId="0" borderId="0" xfId="14" applyNumberFormat="1" applyFont="1" applyFill="1" applyAlignment="1">
      <alignment horizontal="right"/>
    </xf>
    <xf numFmtId="10" fontId="26" fillId="0" borderId="0" xfId="14" applyNumberFormat="1" applyFont="1" applyFill="1" applyAlignment="1">
      <alignment horizontal="right"/>
    </xf>
    <xf numFmtId="10" fontId="5" fillId="0" borderId="0" xfId="14" applyNumberFormat="1" applyFont="1" applyFill="1" applyAlignment="1">
      <alignment horizontal="center"/>
    </xf>
    <xf numFmtId="0" fontId="32" fillId="0" borderId="0" xfId="0" applyFont="1" applyFill="1" applyAlignment="1">
      <alignment horizontal="right"/>
    </xf>
    <xf numFmtId="10" fontId="32" fillId="0" borderId="0" xfId="0" applyNumberFormat="1" applyFont="1" applyFill="1" applyAlignment="1">
      <alignment horizontal="right"/>
    </xf>
    <xf numFmtId="14" fontId="27" fillId="0" borderId="0" xfId="0" applyNumberFormat="1" applyFont="1" applyAlignment="1">
      <alignment horizontal="right"/>
    </xf>
    <xf numFmtId="49" fontId="27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right" indent="1"/>
    </xf>
    <xf numFmtId="0" fontId="26" fillId="0" borderId="0" xfId="0" applyFont="1" applyAlignment="1">
      <alignment horizontal="right" indent="2"/>
    </xf>
    <xf numFmtId="14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/>
    </xf>
    <xf numFmtId="49" fontId="26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0" fontId="27" fillId="0" borderId="0" xfId="0" applyFont="1" applyAlignment="1">
      <alignment horizontal="right" indent="3"/>
    </xf>
    <xf numFmtId="14" fontId="5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8" fillId="2" borderId="14" xfId="7" applyFont="1" applyFill="1" applyBorder="1" applyAlignment="1">
      <alignment horizontal="center" vertical="center" wrapText="1"/>
    </xf>
    <xf numFmtId="0" fontId="8" fillId="2" borderId="15" xfId="7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 readingOrder="2"/>
    </xf>
    <xf numFmtId="0" fontId="8" fillId="2" borderId="19" xfId="0" applyFont="1" applyFill="1" applyBorder="1" applyAlignment="1">
      <alignment horizontal="center" vertical="center" wrapText="1" readingOrder="2"/>
    </xf>
    <xf numFmtId="0" fontId="8" fillId="2" borderId="20" xfId="0" applyFont="1" applyFill="1" applyBorder="1" applyAlignment="1">
      <alignment horizontal="center" vertical="center" wrapText="1" readingOrder="2"/>
    </xf>
    <xf numFmtId="0" fontId="21" fillId="2" borderId="16" xfId="0" applyFont="1" applyFill="1" applyBorder="1" applyAlignment="1">
      <alignment horizontal="center" vertical="center" wrapText="1" readingOrder="2"/>
    </xf>
    <xf numFmtId="0" fontId="17" fillId="0" borderId="17" xfId="0" applyFont="1" applyBorder="1" applyAlignment="1">
      <alignment horizontal="center" readingOrder="2"/>
    </xf>
    <xf numFmtId="0" fontId="17" fillId="0" borderId="13" xfId="0" applyFont="1" applyBorder="1" applyAlignment="1">
      <alignment horizontal="center" readingOrder="2"/>
    </xf>
    <xf numFmtId="0" fontId="21" fillId="2" borderId="18" xfId="0" applyFont="1" applyFill="1" applyBorder="1" applyAlignment="1">
      <alignment horizontal="center" vertical="center" wrapText="1" readingOrder="2"/>
    </xf>
    <xf numFmtId="0" fontId="17" fillId="0" borderId="19" xfId="0" applyFont="1" applyBorder="1" applyAlignment="1">
      <alignment horizontal="center" readingOrder="2"/>
    </xf>
    <xf numFmtId="0" fontId="17" fillId="0" borderId="20" xfId="0" applyFont="1" applyBorder="1" applyAlignment="1">
      <alignment horizontal="center" readingOrder="2"/>
    </xf>
    <xf numFmtId="0" fontId="6" fillId="0" borderId="0" xfId="0" applyFont="1" applyFill="1" applyAlignment="1">
      <alignment horizontal="right" readingOrder="2"/>
    </xf>
    <xf numFmtId="0" fontId="21" fillId="2" borderId="19" xfId="0" applyFont="1" applyFill="1" applyBorder="1" applyAlignment="1">
      <alignment horizontal="center" vertical="center" wrapText="1" readingOrder="2"/>
    </xf>
    <xf numFmtId="0" fontId="21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 xr:uid="{00000000-0005-0000-0000-000000000000}"/>
    <cellStyle name="Comma 3" xfId="15" xr:uid="{D70E3AE0-F734-4F04-863B-C10CAE43EFA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43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&#1504;&#1499;&#1505;%20&#1489;&#1493;&#1491;&#1491;\&#1491;&#1493;&#1495;%20&#1504;&#1499;&#1505;%20&#1489;&#1493;&#1491;&#1491;%202023\Q3-2023\&#1489;&#1497;&#1496;&#1493;&#1495;\&#1491;&#1497;&#1493;&#1493;&#1495;%20&#1500;&#1488;&#1493;&#1510;&#1512;\520004896_bsum_0323%20-%20&#1491;&#1497;&#1493;&#1493;&#1495;%20&#1500;&#1488;&#1493;&#1510;&#1512;.xlsx" TargetMode="External"/><Relationship Id="rId1" Type="http://schemas.openxmlformats.org/officeDocument/2006/relationships/externalLinkPath" Target="/&#1504;&#1499;&#1505;%20&#1489;&#1493;&#1491;&#1491;/&#1491;&#1493;&#1495;%20&#1504;&#1499;&#1505;%20&#1489;&#1493;&#1491;&#1491;%202023/Q3-2023/&#1489;&#1497;&#1496;&#1493;&#1495;/&#1491;&#1497;&#1493;&#1493;&#1495;%20&#1500;&#1488;&#1493;&#1510;&#1512;/520004896_bsum_0323%20-%20&#1491;&#1497;&#1493;&#1493;&#1495;%20&#1500;&#1488;&#1493;&#1510;&#1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סכום נכסי הקרן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קרנ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>
        <row r="42">
          <cell r="C42">
            <v>138225742.63946119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H13" sqref="H13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146</v>
      </c>
      <c r="C1" s="46" t="s" vm="1">
        <v>232</v>
      </c>
    </row>
    <row r="2" spans="1:4">
      <c r="B2" s="46" t="s">
        <v>145</v>
      </c>
      <c r="C2" s="46" t="s">
        <v>233</v>
      </c>
    </row>
    <row r="3" spans="1:4">
      <c r="B3" s="46" t="s">
        <v>147</v>
      </c>
      <c r="C3" s="46" t="s">
        <v>234</v>
      </c>
    </row>
    <row r="4" spans="1:4">
      <c r="B4" s="46" t="s">
        <v>148</v>
      </c>
      <c r="C4" s="46">
        <v>9454</v>
      </c>
    </row>
    <row r="6" spans="1:4" ht="26.25" customHeight="1">
      <c r="B6" s="146" t="s">
        <v>160</v>
      </c>
      <c r="C6" s="147"/>
      <c r="D6" s="148"/>
    </row>
    <row r="7" spans="1:4" s="9" customFormat="1">
      <c r="B7" s="21"/>
      <c r="C7" s="22" t="s">
        <v>111</v>
      </c>
      <c r="D7" s="23" t="s">
        <v>109</v>
      </c>
    </row>
    <row r="8" spans="1:4" s="9" customFormat="1">
      <c r="B8" s="21"/>
      <c r="C8" s="24" t="s">
        <v>211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159</v>
      </c>
      <c r="C10" s="68">
        <f>C11+C12+C23+C33+C35+C37</f>
        <v>254135.83046145929</v>
      </c>
      <c r="D10" s="69">
        <f>C10/$C$42</f>
        <v>1</v>
      </c>
    </row>
    <row r="11" spans="1:4">
      <c r="A11" s="42" t="s">
        <v>126</v>
      </c>
      <c r="B11" s="27" t="s">
        <v>161</v>
      </c>
      <c r="C11" s="68">
        <f>מזומנים!J10</f>
        <v>33234.207754818002</v>
      </c>
      <c r="D11" s="69">
        <f t="shared" ref="D11:D13" si="0">C11/$C$42</f>
        <v>0.13077340449975669</v>
      </c>
    </row>
    <row r="12" spans="1:4">
      <c r="B12" s="27" t="s">
        <v>162</v>
      </c>
      <c r="C12" s="68">
        <f>SUM(C13:C21)</f>
        <v>170368.93074519295</v>
      </c>
      <c r="D12" s="69">
        <f t="shared" si="0"/>
        <v>0.67038532282455965</v>
      </c>
    </row>
    <row r="13" spans="1:4">
      <c r="A13" s="44" t="s">
        <v>126</v>
      </c>
      <c r="B13" s="28" t="s">
        <v>70</v>
      </c>
      <c r="C13" s="68" vm="2">
        <v>34828.260518288997</v>
      </c>
      <c r="D13" s="69">
        <f t="shared" si="0"/>
        <v>0.13704584849388579</v>
      </c>
    </row>
    <row r="14" spans="1:4">
      <c r="A14" s="44" t="s">
        <v>126</v>
      </c>
      <c r="B14" s="28" t="s">
        <v>71</v>
      </c>
      <c r="C14" s="68" t="s" vm="3">
        <v>2912</v>
      </c>
      <c r="D14" s="69" t="s" vm="4">
        <v>2912</v>
      </c>
    </row>
    <row r="15" spans="1:4">
      <c r="A15" s="44" t="s">
        <v>126</v>
      </c>
      <c r="B15" s="28" t="s">
        <v>72</v>
      </c>
      <c r="C15" s="68">
        <f>'אג"ח קונצרני'!R11</f>
        <v>61863.288067440997</v>
      </c>
      <c r="D15" s="69">
        <f t="shared" ref="D15:D21" si="1">C15/$C$42</f>
        <v>0.24342607634314992</v>
      </c>
    </row>
    <row r="16" spans="1:4">
      <c r="A16" s="44" t="s">
        <v>126</v>
      </c>
      <c r="B16" s="28" t="s">
        <v>73</v>
      </c>
      <c r="C16" s="68">
        <f>מניות!L11</f>
        <v>39770.097488615997</v>
      </c>
      <c r="D16" s="69">
        <f t="shared" si="1"/>
        <v>0.15649150069237203</v>
      </c>
    </row>
    <row r="17" spans="1:4">
      <c r="A17" s="44" t="s">
        <v>126</v>
      </c>
      <c r="B17" s="28" t="s">
        <v>224</v>
      </c>
      <c r="C17" s="68" vm="5">
        <v>31213.830093266006</v>
      </c>
      <c r="D17" s="69">
        <f t="shared" si="1"/>
        <v>0.1228234131196219</v>
      </c>
    </row>
    <row r="18" spans="1:4">
      <c r="A18" s="44" t="s">
        <v>126</v>
      </c>
      <c r="B18" s="28" t="s">
        <v>74</v>
      </c>
      <c r="C18" s="68" vm="6">
        <v>3554.3055234390008</v>
      </c>
      <c r="D18" s="69">
        <f t="shared" si="1"/>
        <v>1.3985849681192536E-2</v>
      </c>
    </row>
    <row r="19" spans="1:4">
      <c r="A19" s="44" t="s">
        <v>126</v>
      </c>
      <c r="B19" s="28" t="s">
        <v>75</v>
      </c>
      <c r="C19" s="68" vm="7">
        <v>1.9744150540000003</v>
      </c>
      <c r="D19" s="69">
        <f t="shared" si="1"/>
        <v>7.7691329491589668E-6</v>
      </c>
    </row>
    <row r="20" spans="1:4">
      <c r="A20" s="44" t="s">
        <v>126</v>
      </c>
      <c r="B20" s="28" t="s">
        <v>76</v>
      </c>
      <c r="C20" s="68" vm="8">
        <v>142.17052773300003</v>
      </c>
      <c r="D20" s="69">
        <f t="shared" si="1"/>
        <v>5.5942732465094386E-4</v>
      </c>
    </row>
    <row r="21" spans="1:4">
      <c r="A21" s="44" t="s">
        <v>126</v>
      </c>
      <c r="B21" s="28" t="s">
        <v>77</v>
      </c>
      <c r="C21" s="68" vm="9">
        <v>-1004.9958886450002</v>
      </c>
      <c r="D21" s="69">
        <f t="shared" si="1"/>
        <v>-3.9545619632624443E-3</v>
      </c>
    </row>
    <row r="22" spans="1:4">
      <c r="A22" s="44" t="s">
        <v>126</v>
      </c>
      <c r="B22" s="28" t="s">
        <v>78</v>
      </c>
      <c r="C22" s="68" t="s" vm="10">
        <v>2912</v>
      </c>
      <c r="D22" s="69" t="s" vm="11">
        <v>2912</v>
      </c>
    </row>
    <row r="23" spans="1:4">
      <c r="B23" s="27" t="s">
        <v>163</v>
      </c>
      <c r="C23" s="68">
        <f>SUM(C25:C31)</f>
        <v>24385.446048991307</v>
      </c>
      <c r="D23" s="69">
        <f>C23/$C$42</f>
        <v>9.5954380005024348E-2</v>
      </c>
    </row>
    <row r="24" spans="1:4">
      <c r="A24" s="44" t="s">
        <v>126</v>
      </c>
      <c r="B24" s="28" t="s">
        <v>79</v>
      </c>
      <c r="C24" s="68" t="s" vm="12">
        <v>2912</v>
      </c>
      <c r="D24" s="69" t="s" vm="13">
        <v>2912</v>
      </c>
    </row>
    <row r="25" spans="1:4">
      <c r="A25" s="44" t="s">
        <v>126</v>
      </c>
      <c r="B25" s="28" t="s">
        <v>80</v>
      </c>
      <c r="C25" s="68" vm="14">
        <v>327.80167546300009</v>
      </c>
      <c r="D25" s="69">
        <f t="shared" ref="D25:D31" si="2">C25/$C$42</f>
        <v>1.2898680003830176E-3</v>
      </c>
    </row>
    <row r="26" spans="1:4">
      <c r="A26" s="44" t="s">
        <v>126</v>
      </c>
      <c r="B26" s="28" t="s">
        <v>72</v>
      </c>
      <c r="C26" s="68" vm="15">
        <v>2729.3221967330005</v>
      </c>
      <c r="D26" s="69">
        <f t="shared" si="2"/>
        <v>1.0739619800077396E-2</v>
      </c>
    </row>
    <row r="27" spans="1:4">
      <c r="A27" s="44" t="s">
        <v>126</v>
      </c>
      <c r="B27" s="28" t="s">
        <v>81</v>
      </c>
      <c r="C27" s="68" vm="16">
        <v>3542.8641847190001</v>
      </c>
      <c r="D27" s="69">
        <f t="shared" si="2"/>
        <v>1.3940829116011997E-2</v>
      </c>
    </row>
    <row r="28" spans="1:4">
      <c r="A28" s="44" t="s">
        <v>126</v>
      </c>
      <c r="B28" s="28" t="s">
        <v>82</v>
      </c>
      <c r="C28" s="68">
        <f>'לא סחיר - קרנות השקעה'!H11</f>
        <v>19254.20732177531</v>
      </c>
      <c r="D28" s="69">
        <f t="shared" si="2"/>
        <v>7.5763450147165637E-2</v>
      </c>
    </row>
    <row r="29" spans="1:4">
      <c r="A29" s="44" t="s">
        <v>126</v>
      </c>
      <c r="B29" s="28" t="s">
        <v>83</v>
      </c>
      <c r="C29" s="68" vm="17">
        <v>0.13577087900000001</v>
      </c>
      <c r="D29" s="69">
        <f t="shared" si="2"/>
        <v>5.3424532366596058E-7</v>
      </c>
    </row>
    <row r="30" spans="1:4">
      <c r="A30" s="44" t="s">
        <v>126</v>
      </c>
      <c r="B30" s="28" t="s">
        <v>186</v>
      </c>
      <c r="C30" s="68" vm="18">
        <v>11.458377310000001</v>
      </c>
      <c r="D30" s="69">
        <f t="shared" si="2"/>
        <v>4.5087610390057574E-5</v>
      </c>
    </row>
    <row r="31" spans="1:4">
      <c r="A31" s="44" t="s">
        <v>126</v>
      </c>
      <c r="B31" s="28" t="s">
        <v>106</v>
      </c>
      <c r="C31" s="68" vm="19">
        <v>-1480.3434778880003</v>
      </c>
      <c r="D31" s="69">
        <f t="shared" si="2"/>
        <v>-5.825008914327412E-3</v>
      </c>
    </row>
    <row r="32" spans="1:4">
      <c r="A32" s="44" t="s">
        <v>126</v>
      </c>
      <c r="B32" s="28" t="s">
        <v>84</v>
      </c>
      <c r="C32" s="68" t="s" vm="20">
        <v>2912</v>
      </c>
      <c r="D32" s="69" t="s" vm="21">
        <v>2912</v>
      </c>
    </row>
    <row r="33" spans="1:4">
      <c r="A33" s="44" t="s">
        <v>126</v>
      </c>
      <c r="B33" s="27" t="s">
        <v>164</v>
      </c>
      <c r="C33" s="68">
        <f>הלוואות!P10</f>
        <v>25105.711149249011</v>
      </c>
      <c r="D33" s="69">
        <f>C33/$C$42</f>
        <v>9.8788553757500924E-2</v>
      </c>
    </row>
    <row r="34" spans="1:4">
      <c r="A34" s="44" t="s">
        <v>126</v>
      </c>
      <c r="B34" s="27" t="s">
        <v>165</v>
      </c>
      <c r="C34" s="68" t="s" vm="22">
        <v>2912</v>
      </c>
      <c r="D34" s="69" t="s" vm="23">
        <v>2912</v>
      </c>
    </row>
    <row r="35" spans="1:4">
      <c r="A35" s="44" t="s">
        <v>126</v>
      </c>
      <c r="B35" s="27" t="s">
        <v>166</v>
      </c>
      <c r="C35" s="68" vm="24">
        <v>1081.3753100000001</v>
      </c>
      <c r="D35" s="69">
        <f>C35/$C$42</f>
        <v>4.2551076250697947E-3</v>
      </c>
    </row>
    <row r="36" spans="1:4">
      <c r="A36" s="44" t="s">
        <v>126</v>
      </c>
      <c r="B36" s="45" t="s">
        <v>167</v>
      </c>
      <c r="C36" s="68" t="s" vm="25">
        <v>2912</v>
      </c>
      <c r="D36" s="69" t="s" vm="26">
        <v>2912</v>
      </c>
    </row>
    <row r="37" spans="1:4">
      <c r="A37" s="44" t="s">
        <v>126</v>
      </c>
      <c r="B37" s="27" t="s">
        <v>168</v>
      </c>
      <c r="C37" s="68">
        <f>'השקעות אחרות '!I10</f>
        <v>-39.840546792000012</v>
      </c>
      <c r="D37" s="69" t="s" vm="27">
        <v>2912</v>
      </c>
    </row>
    <row r="38" spans="1:4">
      <c r="A38" s="44"/>
      <c r="B38" s="55" t="s">
        <v>170</v>
      </c>
      <c r="C38" s="68">
        <v>0</v>
      </c>
      <c r="D38" s="69">
        <f>C38/$C$42</f>
        <v>0</v>
      </c>
    </row>
    <row r="39" spans="1:4">
      <c r="A39" s="44" t="s">
        <v>126</v>
      </c>
      <c r="B39" s="56" t="s">
        <v>171</v>
      </c>
      <c r="C39" s="68" t="s" vm="28">
        <v>2912</v>
      </c>
      <c r="D39" s="69" t="s" vm="29">
        <v>2912</v>
      </c>
    </row>
    <row r="40" spans="1:4">
      <c r="A40" s="44" t="s">
        <v>126</v>
      </c>
      <c r="B40" s="56" t="s">
        <v>209</v>
      </c>
      <c r="C40" s="68" t="s" vm="30">
        <v>2912</v>
      </c>
      <c r="D40" s="69" t="s" vm="31">
        <v>2912</v>
      </c>
    </row>
    <row r="41" spans="1:4">
      <c r="A41" s="44" t="s">
        <v>126</v>
      </c>
      <c r="B41" s="56" t="s">
        <v>172</v>
      </c>
      <c r="C41" s="68" t="s" vm="32">
        <v>2912</v>
      </c>
      <c r="D41" s="69" t="s" vm="33">
        <v>2912</v>
      </c>
    </row>
    <row r="42" spans="1:4">
      <c r="B42" s="56" t="s">
        <v>85</v>
      </c>
      <c r="C42" s="68">
        <f>C10</f>
        <v>254135.83046145929</v>
      </c>
      <c r="D42" s="69">
        <f>C42/$C$42</f>
        <v>1</v>
      </c>
    </row>
    <row r="43" spans="1:4">
      <c r="A43" s="44" t="s">
        <v>126</v>
      </c>
      <c r="B43" s="56" t="s">
        <v>169</v>
      </c>
      <c r="C43" s="68">
        <f>'יתרת התחייבות להשקעה'!C10</f>
        <v>18810.681657737219</v>
      </c>
      <c r="D43" s="69"/>
    </row>
    <row r="44" spans="1:4">
      <c r="B44" s="5" t="s">
        <v>110</v>
      </c>
    </row>
    <row r="45" spans="1:4">
      <c r="C45" s="62" t="s">
        <v>153</v>
      </c>
      <c r="D45" s="34" t="s">
        <v>105</v>
      </c>
    </row>
    <row r="46" spans="1:4">
      <c r="C46" s="63" t="s">
        <v>0</v>
      </c>
      <c r="D46" s="23" t="s">
        <v>1</v>
      </c>
    </row>
    <row r="47" spans="1:4">
      <c r="C47" s="70" t="s">
        <v>136</v>
      </c>
      <c r="D47" s="71" vm="34">
        <v>2.4773999999999998</v>
      </c>
    </row>
    <row r="48" spans="1:4">
      <c r="C48" s="70" t="s">
        <v>143</v>
      </c>
      <c r="D48" s="71">
        <v>0.76144962166467534</v>
      </c>
    </row>
    <row r="49" spans="2:4">
      <c r="C49" s="70" t="s">
        <v>140</v>
      </c>
      <c r="D49" s="71" vm="35">
        <v>2.8424999999999998</v>
      </c>
    </row>
    <row r="50" spans="2:4">
      <c r="B50" s="11"/>
      <c r="C50" s="70" t="s">
        <v>1734</v>
      </c>
      <c r="D50" s="71" vm="36">
        <v>4.2</v>
      </c>
    </row>
    <row r="51" spans="2:4">
      <c r="C51" s="70" t="s">
        <v>134</v>
      </c>
      <c r="D51" s="71" vm="37">
        <v>4.0530999999999997</v>
      </c>
    </row>
    <row r="52" spans="2:4">
      <c r="C52" s="70" t="s">
        <v>135</v>
      </c>
      <c r="D52" s="71" vm="38">
        <v>4.6779000000000002</v>
      </c>
    </row>
    <row r="53" spans="2:4">
      <c r="C53" s="70" t="s">
        <v>137</v>
      </c>
      <c r="D53" s="71">
        <v>0.48832814016447873</v>
      </c>
    </row>
    <row r="54" spans="2:4">
      <c r="C54" s="70" t="s">
        <v>141</v>
      </c>
      <c r="D54" s="71">
        <v>2.5659999999999999E-2</v>
      </c>
    </row>
    <row r="55" spans="2:4">
      <c r="C55" s="70" t="s">
        <v>142</v>
      </c>
      <c r="D55" s="71">
        <v>0.21951275516061627</v>
      </c>
    </row>
    <row r="56" spans="2:4">
      <c r="C56" s="70" t="s">
        <v>139</v>
      </c>
      <c r="D56" s="71" vm="39">
        <v>0.54359999999999997</v>
      </c>
    </row>
    <row r="57" spans="2:4">
      <c r="C57" s="70" t="s">
        <v>2913</v>
      </c>
      <c r="D57" s="71">
        <v>2.2928704</v>
      </c>
    </row>
    <row r="58" spans="2:4">
      <c r="C58" s="70" t="s">
        <v>138</v>
      </c>
      <c r="D58" s="71" vm="40">
        <v>0.35270000000000001</v>
      </c>
    </row>
    <row r="59" spans="2:4">
      <c r="C59" s="70" t="s">
        <v>132</v>
      </c>
      <c r="D59" s="71" vm="41">
        <v>3.8239999999999998</v>
      </c>
    </row>
    <row r="60" spans="2:4">
      <c r="C60" s="70" t="s">
        <v>144</v>
      </c>
      <c r="D60" s="71" vm="42">
        <v>0.2031</v>
      </c>
    </row>
    <row r="61" spans="2:4">
      <c r="C61" s="70" t="s">
        <v>2914</v>
      </c>
      <c r="D61" s="71" vm="43">
        <v>0.36</v>
      </c>
    </row>
    <row r="62" spans="2:4">
      <c r="C62" s="70" t="s">
        <v>2915</v>
      </c>
      <c r="D62" s="71">
        <v>3.9578505476717096E-2</v>
      </c>
    </row>
    <row r="63" spans="2:4">
      <c r="C63" s="70" t="s">
        <v>2916</v>
      </c>
      <c r="D63" s="71">
        <v>0.52397917237599345</v>
      </c>
    </row>
    <row r="64" spans="2:4">
      <c r="C64" s="70" t="s">
        <v>133</v>
      </c>
      <c r="D64" s="71">
        <v>1</v>
      </c>
    </row>
    <row r="65" spans="3:4">
      <c r="C65" s="72"/>
      <c r="D65" s="72"/>
    </row>
    <row r="66" spans="3:4">
      <c r="C66" s="72"/>
      <c r="D66" s="72"/>
    </row>
    <row r="67" spans="3:4">
      <c r="C67" s="73"/>
      <c r="D67" s="73"/>
    </row>
  </sheetData>
  <sheetProtection sheet="1" objects="1" scenarios="1"/>
  <mergeCells count="1">
    <mergeCell ref="B6:D6"/>
  </mergeCells>
  <phoneticPr fontId="4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43.140625" style="2" customWidth="1"/>
    <col min="4" max="4" width="6.42578125" style="2" bestFit="1" customWidth="1"/>
    <col min="5" max="5" width="14.710937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7.85546875" style="1" bestFit="1" customWidth="1"/>
    <col min="10" max="10" width="6.28515625" style="1" bestFit="1" customWidth="1"/>
    <col min="11" max="11" width="9.140625" style="1" bestFit="1"/>
    <col min="12" max="12" width="8.42578125" style="1" bestFit="1" customWidth="1"/>
    <col min="13" max="16384" width="9.140625" style="1"/>
  </cols>
  <sheetData>
    <row r="1" spans="2:13">
      <c r="B1" s="46" t="s">
        <v>146</v>
      </c>
      <c r="C1" s="46" t="s" vm="1">
        <v>232</v>
      </c>
    </row>
    <row r="2" spans="2:13">
      <c r="B2" s="46" t="s">
        <v>145</v>
      </c>
      <c r="C2" s="46" t="s">
        <v>233</v>
      </c>
    </row>
    <row r="3" spans="2:13">
      <c r="B3" s="46" t="s">
        <v>147</v>
      </c>
      <c r="C3" s="46" t="s">
        <v>234</v>
      </c>
    </row>
    <row r="4" spans="2:13">
      <c r="B4" s="46" t="s">
        <v>148</v>
      </c>
      <c r="C4" s="46">
        <v>9454</v>
      </c>
    </row>
    <row r="6" spans="2:13" ht="26.25" customHeight="1">
      <c r="B6" s="149" t="s">
        <v>174</v>
      </c>
      <c r="C6" s="150"/>
      <c r="D6" s="150"/>
      <c r="E6" s="150"/>
      <c r="F6" s="150"/>
      <c r="G6" s="150"/>
      <c r="H6" s="150"/>
      <c r="I6" s="150"/>
      <c r="J6" s="150"/>
      <c r="K6" s="150"/>
      <c r="L6" s="151"/>
    </row>
    <row r="7" spans="2:13" ht="26.25" customHeight="1">
      <c r="B7" s="149" t="s">
        <v>95</v>
      </c>
      <c r="C7" s="150"/>
      <c r="D7" s="150"/>
      <c r="E7" s="150"/>
      <c r="F7" s="150"/>
      <c r="G7" s="150"/>
      <c r="H7" s="150"/>
      <c r="I7" s="150"/>
      <c r="J7" s="150"/>
      <c r="K7" s="150"/>
      <c r="L7" s="151"/>
      <c r="M7" s="3"/>
    </row>
    <row r="8" spans="2:13" s="3" customFormat="1" ht="78.75">
      <c r="B8" s="21" t="s">
        <v>116</v>
      </c>
      <c r="C8" s="29" t="s">
        <v>46</v>
      </c>
      <c r="D8" s="29" t="s">
        <v>119</v>
      </c>
      <c r="E8" s="29" t="s">
        <v>67</v>
      </c>
      <c r="F8" s="29" t="s">
        <v>103</v>
      </c>
      <c r="G8" s="29" t="s">
        <v>208</v>
      </c>
      <c r="H8" s="29" t="s">
        <v>207</v>
      </c>
      <c r="I8" s="29" t="s">
        <v>63</v>
      </c>
      <c r="J8" s="29" t="s">
        <v>60</v>
      </c>
      <c r="K8" s="29" t="s">
        <v>149</v>
      </c>
      <c r="L8" s="30" t="s">
        <v>151</v>
      </c>
    </row>
    <row r="9" spans="2:13" s="3" customFormat="1">
      <c r="B9" s="14"/>
      <c r="C9" s="29"/>
      <c r="D9" s="29"/>
      <c r="E9" s="29"/>
      <c r="F9" s="29"/>
      <c r="G9" s="15" t="s">
        <v>215</v>
      </c>
      <c r="H9" s="15"/>
      <c r="I9" s="15" t="s">
        <v>211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80" t="s">
        <v>52</v>
      </c>
      <c r="C11" s="80"/>
      <c r="D11" s="81"/>
      <c r="E11" s="81"/>
      <c r="F11" s="81"/>
      <c r="G11" s="83"/>
      <c r="H11" s="100"/>
      <c r="I11" s="83">
        <v>142.17052773300003</v>
      </c>
      <c r="J11" s="84"/>
      <c r="K11" s="84">
        <f>IFERROR(I11/$I$11,0)</f>
        <v>1</v>
      </c>
      <c r="L11" s="84">
        <f>I11/'סכום נכסי הקרן'!$C$42</f>
        <v>5.5942732465094386E-4</v>
      </c>
    </row>
    <row r="12" spans="2:13">
      <c r="B12" s="108" t="s">
        <v>200</v>
      </c>
      <c r="C12" s="87"/>
      <c r="D12" s="88"/>
      <c r="E12" s="88"/>
      <c r="F12" s="88"/>
      <c r="G12" s="90"/>
      <c r="H12" s="102"/>
      <c r="I12" s="90">
        <v>89.465801528000028</v>
      </c>
      <c r="J12" s="91"/>
      <c r="K12" s="91">
        <f t="shared" ref="K12:K23" si="0">IFERROR(I12/$I$11,0)</f>
        <v>0.62928514759415644</v>
      </c>
      <c r="L12" s="91">
        <f>I12/'סכום נכסי הקרן'!$C$42</f>
        <v>3.5203930656117327E-4</v>
      </c>
    </row>
    <row r="13" spans="2:13">
      <c r="B13" s="85" t="s">
        <v>192</v>
      </c>
      <c r="C13" s="80"/>
      <c r="D13" s="81"/>
      <c r="E13" s="81"/>
      <c r="F13" s="81"/>
      <c r="G13" s="83"/>
      <c r="H13" s="100"/>
      <c r="I13" s="83">
        <v>89.465801528000028</v>
      </c>
      <c r="J13" s="84"/>
      <c r="K13" s="84">
        <f t="shared" si="0"/>
        <v>0.62928514759415644</v>
      </c>
      <c r="L13" s="84">
        <f>I13/'סכום נכסי הקרן'!$C$42</f>
        <v>3.5203930656117327E-4</v>
      </c>
    </row>
    <row r="14" spans="2:13">
      <c r="B14" s="86" t="s">
        <v>1947</v>
      </c>
      <c r="C14" s="87" t="s">
        <v>1948</v>
      </c>
      <c r="D14" s="88" t="s">
        <v>120</v>
      </c>
      <c r="E14" s="88" t="s">
        <v>681</v>
      </c>
      <c r="F14" s="88" t="s">
        <v>133</v>
      </c>
      <c r="G14" s="90">
        <v>1.9614320000000003</v>
      </c>
      <c r="H14" s="102">
        <v>3763400</v>
      </c>
      <c r="I14" s="90">
        <v>73.816546942000002</v>
      </c>
      <c r="J14" s="91"/>
      <c r="K14" s="91">
        <f t="shared" si="0"/>
        <v>0.51921131699411993</v>
      </c>
      <c r="L14" s="91">
        <f>I14/'סכום נכסי הקרן'!$C$42</f>
        <v>2.9046099799451372E-4</v>
      </c>
    </row>
    <row r="15" spans="2:13">
      <c r="B15" s="86" t="s">
        <v>1949</v>
      </c>
      <c r="C15" s="87" t="s">
        <v>1950</v>
      </c>
      <c r="D15" s="88" t="s">
        <v>120</v>
      </c>
      <c r="E15" s="88" t="s">
        <v>681</v>
      </c>
      <c r="F15" s="88" t="s">
        <v>133</v>
      </c>
      <c r="G15" s="90">
        <v>-1.9614320000000003</v>
      </c>
      <c r="H15" s="102">
        <v>305600</v>
      </c>
      <c r="I15" s="90">
        <v>-5.9941374140000008</v>
      </c>
      <c r="J15" s="91"/>
      <c r="K15" s="91">
        <f t="shared" si="0"/>
        <v>-4.2161603460157002E-2</v>
      </c>
      <c r="L15" s="91">
        <f>I15/'סכום נכסי הקרן'!$C$42</f>
        <v>-2.3586353026709612E-5</v>
      </c>
    </row>
    <row r="16" spans="2:13">
      <c r="B16" s="86" t="s">
        <v>1951</v>
      </c>
      <c r="C16" s="87" t="s">
        <v>1952</v>
      </c>
      <c r="D16" s="88" t="s">
        <v>120</v>
      </c>
      <c r="E16" s="88" t="s">
        <v>681</v>
      </c>
      <c r="F16" s="88" t="s">
        <v>133</v>
      </c>
      <c r="G16" s="90">
        <v>18.036160000000002</v>
      </c>
      <c r="H16" s="102">
        <v>120100</v>
      </c>
      <c r="I16" s="90">
        <v>21.66142816</v>
      </c>
      <c r="J16" s="91"/>
      <c r="K16" s="91">
        <f t="shared" si="0"/>
        <v>0.15236229692191006</v>
      </c>
      <c r="L16" s="91">
        <f>I16/'סכום נכסי הקרן'!$C$42</f>
        <v>8.5235632144696892E-5</v>
      </c>
    </row>
    <row r="17" spans="2:12">
      <c r="B17" s="86" t="s">
        <v>1953</v>
      </c>
      <c r="C17" s="87" t="s">
        <v>1954</v>
      </c>
      <c r="D17" s="88" t="s">
        <v>120</v>
      </c>
      <c r="E17" s="88" t="s">
        <v>681</v>
      </c>
      <c r="F17" s="88" t="s">
        <v>133</v>
      </c>
      <c r="G17" s="90">
        <v>-18.036160000000002</v>
      </c>
      <c r="H17" s="102">
        <v>100</v>
      </c>
      <c r="I17" s="90">
        <v>-1.8036160000000002E-2</v>
      </c>
      <c r="J17" s="91"/>
      <c r="K17" s="91">
        <f t="shared" si="0"/>
        <v>-1.2686286171682771E-4</v>
      </c>
      <c r="L17" s="91">
        <f>I17/'סכום נכסי הקרן'!$C$42</f>
        <v>-7.097055132780758E-8</v>
      </c>
    </row>
    <row r="18" spans="2:12">
      <c r="B18" s="92"/>
      <c r="C18" s="87"/>
      <c r="D18" s="87"/>
      <c r="E18" s="87"/>
      <c r="F18" s="87"/>
      <c r="G18" s="90"/>
      <c r="H18" s="102"/>
      <c r="I18" s="87"/>
      <c r="J18" s="87"/>
      <c r="K18" s="91"/>
      <c r="L18" s="87"/>
    </row>
    <row r="19" spans="2:12">
      <c r="B19" s="108" t="s">
        <v>199</v>
      </c>
      <c r="C19" s="87"/>
      <c r="D19" s="88"/>
      <c r="E19" s="88"/>
      <c r="F19" s="88"/>
      <c r="G19" s="90"/>
      <c r="H19" s="102"/>
      <c r="I19" s="90">
        <v>52.704726205</v>
      </c>
      <c r="J19" s="91"/>
      <c r="K19" s="91">
        <f t="shared" si="0"/>
        <v>0.37071485240584362</v>
      </c>
      <c r="L19" s="91">
        <f>I19/'סכום נכסי הקרן'!$C$42</f>
        <v>2.0738801808977062E-4</v>
      </c>
    </row>
    <row r="20" spans="2:12">
      <c r="B20" s="85" t="s">
        <v>192</v>
      </c>
      <c r="C20" s="80"/>
      <c r="D20" s="81"/>
      <c r="E20" s="81"/>
      <c r="F20" s="81"/>
      <c r="G20" s="83"/>
      <c r="H20" s="100"/>
      <c r="I20" s="83">
        <v>52.704726205</v>
      </c>
      <c r="J20" s="84"/>
      <c r="K20" s="84">
        <f t="shared" si="0"/>
        <v>0.37071485240584362</v>
      </c>
      <c r="L20" s="84">
        <f>I20/'סכום נכסי הקרן'!$C$42</f>
        <v>2.0738801808977062E-4</v>
      </c>
    </row>
    <row r="21" spans="2:12">
      <c r="B21" s="86" t="s">
        <v>1955</v>
      </c>
      <c r="C21" s="87" t="s">
        <v>1955</v>
      </c>
      <c r="D21" s="88" t="s">
        <v>28</v>
      </c>
      <c r="E21" s="88" t="s">
        <v>681</v>
      </c>
      <c r="F21" s="88" t="s">
        <v>132</v>
      </c>
      <c r="G21" s="90">
        <v>25.665174</v>
      </c>
      <c r="H21" s="102">
        <v>18</v>
      </c>
      <c r="I21" s="90">
        <v>1.7665852570000002</v>
      </c>
      <c r="J21" s="91"/>
      <c r="K21" s="91">
        <f t="shared" si="0"/>
        <v>1.2425819086201139E-2</v>
      </c>
      <c r="L21" s="91">
        <f>I21/'סכום נכסי הקרן'!$C$42</f>
        <v>6.9513427279901404E-6</v>
      </c>
    </row>
    <row r="22" spans="2:12">
      <c r="B22" s="86" t="s">
        <v>1956</v>
      </c>
      <c r="C22" s="87" t="s">
        <v>1956</v>
      </c>
      <c r="D22" s="88" t="s">
        <v>28</v>
      </c>
      <c r="E22" s="88" t="s">
        <v>681</v>
      </c>
      <c r="F22" s="88" t="s">
        <v>132</v>
      </c>
      <c r="G22" s="90">
        <v>-1.2167190000000003</v>
      </c>
      <c r="H22" s="102">
        <v>4682</v>
      </c>
      <c r="I22" s="90">
        <v>-21.784104486000004</v>
      </c>
      <c r="J22" s="91"/>
      <c r="K22" s="91">
        <f t="shared" si="0"/>
        <v>-0.15322517847659062</v>
      </c>
      <c r="L22" s="91">
        <f>I22/'סכום נכסי הקרן'!$C$42</f>
        <v>-8.5718351664322481E-5</v>
      </c>
    </row>
    <row r="23" spans="2:12">
      <c r="B23" s="86" t="s">
        <v>1957</v>
      </c>
      <c r="C23" s="87" t="s">
        <v>1957</v>
      </c>
      <c r="D23" s="88" t="s">
        <v>28</v>
      </c>
      <c r="E23" s="88" t="s">
        <v>681</v>
      </c>
      <c r="F23" s="88" t="s">
        <v>132</v>
      </c>
      <c r="G23" s="90">
        <v>1.2167190000000003</v>
      </c>
      <c r="H23" s="102">
        <v>15630</v>
      </c>
      <c r="I23" s="90">
        <v>72.722245434000016</v>
      </c>
      <c r="J23" s="91"/>
      <c r="K23" s="91">
        <f t="shared" si="0"/>
        <v>0.51151421179623313</v>
      </c>
      <c r="L23" s="91">
        <f>I23/'סכום נכסי הקרן'!$C$42</f>
        <v>2.8615502702610299E-4</v>
      </c>
    </row>
    <row r="24" spans="2:12">
      <c r="B24" s="92"/>
      <c r="C24" s="87"/>
      <c r="D24" s="87"/>
      <c r="E24" s="87"/>
      <c r="F24" s="87"/>
      <c r="G24" s="90"/>
      <c r="H24" s="102"/>
      <c r="I24" s="87"/>
      <c r="J24" s="87"/>
      <c r="K24" s="91"/>
      <c r="L24" s="87"/>
    </row>
    <row r="25" spans="2:12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111" t="s">
        <v>223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111" t="s">
        <v>112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111" t="s">
        <v>206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111" t="s">
        <v>214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2:12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2:12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2:12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</row>
    <row r="122" spans="2:12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</row>
    <row r="123" spans="2:12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</row>
    <row r="124" spans="2:12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</row>
    <row r="531" spans="2:12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</row>
    <row r="532" spans="2:12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</row>
    <row r="533" spans="2:12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</row>
    <row r="534" spans="2:12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</row>
    <row r="535" spans="2:12">
      <c r="B535" s="93"/>
      <c r="C535" s="94"/>
      <c r="D535" s="94"/>
      <c r="E535" s="94"/>
      <c r="F535" s="94"/>
      <c r="G535" s="94"/>
      <c r="H535" s="94"/>
      <c r="I535" s="94"/>
      <c r="J535" s="94"/>
      <c r="K535" s="94"/>
      <c r="L535" s="94"/>
    </row>
    <row r="536" spans="2:12">
      <c r="B536" s="93"/>
      <c r="C536" s="94"/>
      <c r="D536" s="94"/>
      <c r="E536" s="94"/>
      <c r="F536" s="94"/>
      <c r="G536" s="94"/>
      <c r="H536" s="94"/>
      <c r="I536" s="94"/>
      <c r="J536" s="94"/>
      <c r="K536" s="94"/>
      <c r="L536" s="94"/>
    </row>
    <row r="537" spans="2:12">
      <c r="B537" s="93"/>
      <c r="C537" s="94"/>
      <c r="D537" s="94"/>
      <c r="E537" s="94"/>
      <c r="F537" s="94"/>
      <c r="G537" s="94"/>
      <c r="H537" s="94"/>
      <c r="I537" s="94"/>
      <c r="J537" s="94"/>
      <c r="K537" s="94"/>
      <c r="L537" s="94"/>
    </row>
    <row r="538" spans="2:12">
      <c r="B538" s="93"/>
      <c r="C538" s="94"/>
      <c r="D538" s="94"/>
      <c r="E538" s="94"/>
      <c r="F538" s="94"/>
      <c r="G538" s="94"/>
      <c r="H538" s="94"/>
      <c r="I538" s="94"/>
      <c r="J538" s="94"/>
      <c r="K538" s="94"/>
      <c r="L538" s="94"/>
    </row>
    <row r="539" spans="2:12">
      <c r="B539" s="93"/>
      <c r="C539" s="94"/>
      <c r="D539" s="94"/>
      <c r="E539" s="94"/>
      <c r="F539" s="94"/>
      <c r="G539" s="94"/>
      <c r="H539" s="94"/>
      <c r="I539" s="94"/>
      <c r="J539" s="94"/>
      <c r="K539" s="94"/>
      <c r="L539" s="94"/>
    </row>
    <row r="540" spans="2:12">
      <c r="B540" s="93"/>
      <c r="C540" s="94"/>
      <c r="D540" s="94"/>
      <c r="E540" s="94"/>
      <c r="F540" s="94"/>
      <c r="G540" s="94"/>
      <c r="H540" s="94"/>
      <c r="I540" s="94"/>
      <c r="J540" s="94"/>
      <c r="K540" s="94"/>
      <c r="L540" s="94"/>
    </row>
    <row r="541" spans="2:12">
      <c r="B541" s="93"/>
      <c r="C541" s="94"/>
      <c r="D541" s="94"/>
      <c r="E541" s="94"/>
      <c r="F541" s="94"/>
      <c r="G541" s="94"/>
      <c r="H541" s="94"/>
      <c r="I541" s="94"/>
      <c r="J541" s="94"/>
      <c r="K541" s="94"/>
      <c r="L541" s="94"/>
    </row>
    <row r="542" spans="2:12">
      <c r="B542" s="93"/>
      <c r="C542" s="94"/>
      <c r="D542" s="94"/>
      <c r="E542" s="94"/>
      <c r="F542" s="94"/>
      <c r="G542" s="94"/>
      <c r="H542" s="94"/>
      <c r="I542" s="94"/>
      <c r="J542" s="94"/>
      <c r="K542" s="94"/>
      <c r="L542" s="94"/>
    </row>
    <row r="543" spans="2:12">
      <c r="B543" s="93"/>
      <c r="C543" s="94"/>
      <c r="D543" s="94"/>
      <c r="E543" s="94"/>
      <c r="F543" s="94"/>
      <c r="G543" s="94"/>
      <c r="H543" s="94"/>
      <c r="I543" s="94"/>
      <c r="J543" s="94"/>
      <c r="K543" s="94"/>
      <c r="L543" s="94"/>
    </row>
    <row r="544" spans="2:12">
      <c r="B544" s="93"/>
      <c r="C544" s="94"/>
      <c r="D544" s="94"/>
      <c r="E544" s="94"/>
      <c r="F544" s="94"/>
      <c r="G544" s="94"/>
      <c r="H544" s="94"/>
      <c r="I544" s="94"/>
      <c r="J544" s="94"/>
      <c r="K544" s="94"/>
      <c r="L544" s="94"/>
    </row>
    <row r="545" spans="2:12">
      <c r="B545" s="93"/>
      <c r="C545" s="94"/>
      <c r="D545" s="94"/>
      <c r="E545" s="94"/>
      <c r="F545" s="94"/>
      <c r="G545" s="94"/>
      <c r="H545" s="94"/>
      <c r="I545" s="94"/>
      <c r="J545" s="94"/>
      <c r="K545" s="94"/>
      <c r="L545" s="94"/>
    </row>
    <row r="546" spans="2:12">
      <c r="B546" s="93"/>
      <c r="C546" s="94"/>
      <c r="D546" s="94"/>
      <c r="E546" s="94"/>
      <c r="F546" s="94"/>
      <c r="G546" s="94"/>
      <c r="H546" s="94"/>
      <c r="I546" s="94"/>
      <c r="J546" s="94"/>
      <c r="K546" s="94"/>
      <c r="L546" s="94"/>
    </row>
    <row r="547" spans="2:12">
      <c r="B547" s="93"/>
      <c r="C547" s="94"/>
      <c r="D547" s="94"/>
      <c r="E547" s="94"/>
      <c r="F547" s="94"/>
      <c r="G547" s="94"/>
      <c r="H547" s="94"/>
      <c r="I547" s="94"/>
      <c r="J547" s="94"/>
      <c r="K547" s="94"/>
      <c r="L547" s="94"/>
    </row>
    <row r="548" spans="2:12">
      <c r="B548" s="93"/>
      <c r="C548" s="94"/>
      <c r="D548" s="94"/>
      <c r="E548" s="94"/>
      <c r="F548" s="94"/>
      <c r="G548" s="94"/>
      <c r="H548" s="94"/>
      <c r="I548" s="94"/>
      <c r="J548" s="94"/>
      <c r="K548" s="94"/>
      <c r="L548" s="94"/>
    </row>
    <row r="549" spans="2:12">
      <c r="B549" s="93"/>
      <c r="C549" s="94"/>
      <c r="D549" s="94"/>
      <c r="E549" s="94"/>
      <c r="F549" s="94"/>
      <c r="G549" s="94"/>
      <c r="H549" s="94"/>
      <c r="I549" s="94"/>
      <c r="J549" s="94"/>
      <c r="K549" s="94"/>
      <c r="L549" s="94"/>
    </row>
    <row r="550" spans="2:12">
      <c r="B550" s="93"/>
      <c r="C550" s="94"/>
      <c r="D550" s="94"/>
      <c r="E550" s="94"/>
      <c r="F550" s="94"/>
      <c r="G550" s="94"/>
      <c r="H550" s="94"/>
      <c r="I550" s="94"/>
      <c r="J550" s="94"/>
      <c r="K550" s="94"/>
      <c r="L550" s="94"/>
    </row>
    <row r="551" spans="2:12">
      <c r="B551" s="93"/>
      <c r="C551" s="94"/>
      <c r="D551" s="94"/>
      <c r="E551" s="94"/>
      <c r="F551" s="94"/>
      <c r="G551" s="94"/>
      <c r="H551" s="94"/>
      <c r="I551" s="94"/>
      <c r="J551" s="94"/>
      <c r="K551" s="94"/>
      <c r="L551" s="94"/>
    </row>
    <row r="552" spans="2:12">
      <c r="B552" s="93"/>
      <c r="C552" s="94"/>
      <c r="D552" s="94"/>
      <c r="E552" s="94"/>
      <c r="F552" s="94"/>
      <c r="G552" s="94"/>
      <c r="H552" s="94"/>
      <c r="I552" s="94"/>
      <c r="J552" s="94"/>
      <c r="K552" s="94"/>
      <c r="L552" s="94"/>
    </row>
    <row r="553" spans="2:12">
      <c r="B553" s="93"/>
      <c r="C553" s="94"/>
      <c r="D553" s="94"/>
      <c r="E553" s="94"/>
      <c r="F553" s="94"/>
      <c r="G553" s="94"/>
      <c r="H553" s="94"/>
      <c r="I553" s="94"/>
      <c r="J553" s="94"/>
      <c r="K553" s="94"/>
      <c r="L553" s="94"/>
    </row>
    <row r="554" spans="2:12">
      <c r="B554" s="93"/>
      <c r="C554" s="94"/>
      <c r="D554" s="94"/>
      <c r="E554" s="94"/>
      <c r="F554" s="94"/>
      <c r="G554" s="94"/>
      <c r="H554" s="94"/>
      <c r="I554" s="94"/>
      <c r="J554" s="94"/>
      <c r="K554" s="94"/>
      <c r="L554" s="94"/>
    </row>
    <row r="555" spans="2:12">
      <c r="B555" s="93"/>
      <c r="C555" s="94"/>
      <c r="D555" s="94"/>
      <c r="E555" s="94"/>
      <c r="F555" s="94"/>
      <c r="G555" s="94"/>
      <c r="H555" s="94"/>
      <c r="I555" s="94"/>
      <c r="J555" s="94"/>
      <c r="K555" s="94"/>
      <c r="L555" s="94"/>
    </row>
    <row r="556" spans="2:12">
      <c r="B556" s="93"/>
      <c r="C556" s="94"/>
      <c r="D556" s="94"/>
      <c r="E556" s="94"/>
      <c r="F556" s="94"/>
      <c r="G556" s="94"/>
      <c r="H556" s="94"/>
      <c r="I556" s="94"/>
      <c r="J556" s="94"/>
      <c r="K556" s="94"/>
      <c r="L556" s="94"/>
    </row>
    <row r="557" spans="2:12">
      <c r="B557" s="93"/>
      <c r="C557" s="94"/>
      <c r="D557" s="94"/>
      <c r="E557" s="94"/>
      <c r="F557" s="94"/>
      <c r="G557" s="94"/>
      <c r="H557" s="94"/>
      <c r="I557" s="94"/>
      <c r="J557" s="94"/>
      <c r="K557" s="94"/>
      <c r="L557" s="94"/>
    </row>
    <row r="558" spans="2:12">
      <c r="B558" s="93"/>
      <c r="C558" s="94"/>
      <c r="D558" s="94"/>
      <c r="E558" s="94"/>
      <c r="F558" s="94"/>
      <c r="G558" s="94"/>
      <c r="H558" s="94"/>
      <c r="I558" s="94"/>
      <c r="J558" s="94"/>
      <c r="K558" s="94"/>
      <c r="L558" s="94"/>
    </row>
    <row r="559" spans="2:12">
      <c r="B559" s="93"/>
      <c r="C559" s="94"/>
      <c r="D559" s="94"/>
      <c r="E559" s="94"/>
      <c r="F559" s="94"/>
      <c r="G559" s="94"/>
      <c r="H559" s="94"/>
      <c r="I559" s="94"/>
      <c r="J559" s="94"/>
      <c r="K559" s="94"/>
      <c r="L559" s="94"/>
    </row>
    <row r="560" spans="2:12">
      <c r="B560" s="93"/>
      <c r="C560" s="94"/>
      <c r="D560" s="94"/>
      <c r="E560" s="94"/>
      <c r="F560" s="94"/>
      <c r="G560" s="94"/>
      <c r="H560" s="94"/>
      <c r="I560" s="94"/>
      <c r="J560" s="94"/>
      <c r="K560" s="94"/>
      <c r="L560" s="94"/>
    </row>
    <row r="561" spans="2:12">
      <c r="B561" s="93"/>
      <c r="C561" s="94"/>
      <c r="D561" s="94"/>
      <c r="E561" s="94"/>
      <c r="F561" s="94"/>
      <c r="G561" s="94"/>
      <c r="H561" s="94"/>
      <c r="I561" s="94"/>
      <c r="J561" s="94"/>
      <c r="K561" s="94"/>
      <c r="L561" s="94"/>
    </row>
    <row r="562" spans="2:12">
      <c r="B562" s="93"/>
      <c r="C562" s="94"/>
      <c r="D562" s="94"/>
      <c r="E562" s="94"/>
      <c r="F562" s="94"/>
      <c r="G562" s="94"/>
      <c r="H562" s="94"/>
      <c r="I562" s="94"/>
      <c r="J562" s="94"/>
      <c r="K562" s="94"/>
      <c r="L562" s="94"/>
    </row>
    <row r="563" spans="2:12">
      <c r="B563" s="93"/>
      <c r="C563" s="94"/>
      <c r="D563" s="94"/>
      <c r="E563" s="94"/>
      <c r="F563" s="94"/>
      <c r="G563" s="94"/>
      <c r="H563" s="94"/>
      <c r="I563" s="94"/>
      <c r="J563" s="94"/>
      <c r="K563" s="94"/>
      <c r="L563" s="94"/>
    </row>
    <row r="564" spans="2:12">
      <c r="B564" s="93"/>
      <c r="C564" s="94"/>
      <c r="D564" s="94"/>
      <c r="E564" s="94"/>
      <c r="F564" s="94"/>
      <c r="G564" s="94"/>
      <c r="H564" s="94"/>
      <c r="I564" s="94"/>
      <c r="J564" s="94"/>
      <c r="K564" s="94"/>
      <c r="L564" s="94"/>
    </row>
    <row r="565" spans="2:12">
      <c r="B565" s="93"/>
      <c r="C565" s="94"/>
      <c r="D565" s="94"/>
      <c r="E565" s="94"/>
      <c r="F565" s="94"/>
      <c r="G565" s="94"/>
      <c r="H565" s="94"/>
      <c r="I565" s="94"/>
      <c r="J565" s="94"/>
      <c r="K565" s="94"/>
      <c r="L565" s="94"/>
    </row>
    <row r="566" spans="2:12">
      <c r="B566" s="93"/>
      <c r="C566" s="94"/>
      <c r="D566" s="94"/>
      <c r="E566" s="94"/>
      <c r="F566" s="94"/>
      <c r="G566" s="94"/>
      <c r="H566" s="94"/>
      <c r="I566" s="94"/>
      <c r="J566" s="94"/>
      <c r="K566" s="94"/>
      <c r="L566" s="94"/>
    </row>
    <row r="567" spans="2:12">
      <c r="B567" s="93"/>
      <c r="C567" s="94"/>
      <c r="D567" s="94"/>
      <c r="E567" s="94"/>
      <c r="F567" s="94"/>
      <c r="G567" s="94"/>
      <c r="H567" s="94"/>
      <c r="I567" s="94"/>
      <c r="J567" s="94"/>
      <c r="K567" s="94"/>
      <c r="L567" s="94"/>
    </row>
    <row r="568" spans="2:12">
      <c r="B568" s="93"/>
      <c r="C568" s="94"/>
      <c r="D568" s="94"/>
      <c r="E568" s="94"/>
      <c r="F568" s="94"/>
      <c r="G568" s="94"/>
      <c r="H568" s="94"/>
      <c r="I568" s="94"/>
      <c r="J568" s="94"/>
      <c r="K568" s="94"/>
      <c r="L568" s="94"/>
    </row>
    <row r="569" spans="2:12">
      <c r="B569" s="93"/>
      <c r="C569" s="94"/>
      <c r="D569" s="94"/>
      <c r="E569" s="94"/>
      <c r="F569" s="94"/>
      <c r="G569" s="94"/>
      <c r="H569" s="94"/>
      <c r="I569" s="94"/>
      <c r="J569" s="94"/>
      <c r="K569" s="94"/>
      <c r="L569" s="94"/>
    </row>
    <row r="570" spans="2:12">
      <c r="B570" s="93"/>
      <c r="C570" s="94"/>
      <c r="D570" s="94"/>
      <c r="E570" s="94"/>
      <c r="F570" s="94"/>
      <c r="G570" s="94"/>
      <c r="H570" s="94"/>
      <c r="I570" s="94"/>
      <c r="J570" s="94"/>
      <c r="K570" s="94"/>
      <c r="L570" s="94"/>
    </row>
    <row r="571" spans="2:12">
      <c r="B571" s="93"/>
      <c r="C571" s="94"/>
      <c r="D571" s="94"/>
      <c r="E571" s="94"/>
      <c r="F571" s="94"/>
      <c r="G571" s="94"/>
      <c r="H571" s="94"/>
      <c r="I571" s="94"/>
      <c r="J571" s="94"/>
      <c r="K571" s="94"/>
      <c r="L571" s="94"/>
    </row>
    <row r="572" spans="2:12">
      <c r="B572" s="93"/>
      <c r="C572" s="94"/>
      <c r="D572" s="94"/>
      <c r="E572" s="94"/>
      <c r="F572" s="94"/>
      <c r="G572" s="94"/>
      <c r="H572" s="94"/>
      <c r="I572" s="94"/>
      <c r="J572" s="94"/>
      <c r="K572" s="94"/>
      <c r="L572" s="94"/>
    </row>
    <row r="573" spans="2:12">
      <c r="B573" s="93"/>
      <c r="C573" s="94"/>
      <c r="D573" s="94"/>
      <c r="E573" s="94"/>
      <c r="F573" s="94"/>
      <c r="G573" s="94"/>
      <c r="H573" s="94"/>
      <c r="I573" s="94"/>
      <c r="J573" s="94"/>
      <c r="K573" s="94"/>
      <c r="L573" s="94"/>
    </row>
    <row r="574" spans="2:12">
      <c r="B574" s="93"/>
      <c r="C574" s="94"/>
      <c r="D574" s="94"/>
      <c r="E574" s="94"/>
      <c r="F574" s="94"/>
      <c r="G574" s="94"/>
      <c r="H574" s="94"/>
      <c r="I574" s="94"/>
      <c r="J574" s="94"/>
      <c r="K574" s="94"/>
      <c r="L574" s="94"/>
    </row>
    <row r="575" spans="2:12">
      <c r="B575" s="93"/>
      <c r="C575" s="94"/>
      <c r="D575" s="94"/>
      <c r="E575" s="94"/>
      <c r="F575" s="94"/>
      <c r="G575" s="94"/>
      <c r="H575" s="94"/>
      <c r="I575" s="94"/>
      <c r="J575" s="94"/>
      <c r="K575" s="94"/>
      <c r="L575" s="94"/>
    </row>
    <row r="576" spans="2:12">
      <c r="B576" s="93"/>
      <c r="C576" s="94"/>
      <c r="D576" s="94"/>
      <c r="E576" s="94"/>
      <c r="F576" s="94"/>
      <c r="G576" s="94"/>
      <c r="H576" s="94"/>
      <c r="I576" s="94"/>
      <c r="J576" s="94"/>
      <c r="K576" s="94"/>
      <c r="L576" s="94"/>
    </row>
    <row r="577" spans="2:12">
      <c r="B577" s="93"/>
      <c r="C577" s="94"/>
      <c r="D577" s="94"/>
      <c r="E577" s="94"/>
      <c r="F577" s="94"/>
      <c r="G577" s="94"/>
      <c r="H577" s="94"/>
      <c r="I577" s="94"/>
      <c r="J577" s="94"/>
      <c r="K577" s="94"/>
      <c r="L577" s="94"/>
    </row>
    <row r="578" spans="2:12">
      <c r="B578" s="93"/>
      <c r="C578" s="94"/>
      <c r="D578" s="94"/>
      <c r="E578" s="94"/>
      <c r="F578" s="94"/>
      <c r="G578" s="94"/>
      <c r="H578" s="94"/>
      <c r="I578" s="94"/>
      <c r="J578" s="94"/>
      <c r="K578" s="94"/>
      <c r="L578" s="94"/>
    </row>
    <row r="579" spans="2:12">
      <c r="B579" s="93"/>
      <c r="C579" s="94"/>
      <c r="D579" s="94"/>
      <c r="E579" s="94"/>
      <c r="F579" s="94"/>
      <c r="G579" s="94"/>
      <c r="H579" s="94"/>
      <c r="I579" s="94"/>
      <c r="J579" s="94"/>
      <c r="K579" s="94"/>
      <c r="L579" s="94"/>
    </row>
    <row r="580" spans="2:12">
      <c r="B580" s="93"/>
      <c r="C580" s="94"/>
      <c r="D580" s="94"/>
      <c r="E580" s="94"/>
      <c r="F580" s="94"/>
      <c r="G580" s="94"/>
      <c r="H580" s="94"/>
      <c r="I580" s="94"/>
      <c r="J580" s="94"/>
      <c r="K580" s="94"/>
      <c r="L580" s="94"/>
    </row>
    <row r="581" spans="2:12">
      <c r="B581" s="93"/>
      <c r="C581" s="94"/>
      <c r="D581" s="94"/>
      <c r="E581" s="94"/>
      <c r="F581" s="94"/>
      <c r="G581" s="94"/>
      <c r="H581" s="94"/>
      <c r="I581" s="94"/>
      <c r="J581" s="94"/>
      <c r="K581" s="94"/>
      <c r="L581" s="94"/>
    </row>
    <row r="582" spans="2:12">
      <c r="B582" s="93"/>
      <c r="C582" s="94"/>
      <c r="D582" s="94"/>
      <c r="E582" s="94"/>
      <c r="F582" s="94"/>
      <c r="G582" s="94"/>
      <c r="H582" s="94"/>
      <c r="I582" s="94"/>
      <c r="J582" s="94"/>
      <c r="K582" s="94"/>
      <c r="L582" s="94"/>
    </row>
    <row r="583" spans="2:12">
      <c r="B583" s="93"/>
      <c r="C583" s="94"/>
      <c r="D583" s="94"/>
      <c r="E583" s="94"/>
      <c r="F583" s="94"/>
      <c r="G583" s="94"/>
      <c r="H583" s="94"/>
      <c r="I583" s="94"/>
      <c r="J583" s="94"/>
      <c r="K583" s="94"/>
      <c r="L583" s="94"/>
    </row>
    <row r="584" spans="2:12">
      <c r="B584" s="93"/>
      <c r="C584" s="94"/>
      <c r="D584" s="94"/>
      <c r="E584" s="94"/>
      <c r="F584" s="94"/>
      <c r="G584" s="94"/>
      <c r="H584" s="94"/>
      <c r="I584" s="94"/>
      <c r="J584" s="94"/>
      <c r="K584" s="94"/>
      <c r="L584" s="94"/>
    </row>
    <row r="585" spans="2:12">
      <c r="B585" s="93"/>
      <c r="C585" s="94"/>
      <c r="D585" s="94"/>
      <c r="E585" s="94"/>
      <c r="F585" s="94"/>
      <c r="G585" s="94"/>
      <c r="H585" s="94"/>
      <c r="I585" s="94"/>
      <c r="J585" s="94"/>
      <c r="K585" s="94"/>
      <c r="L585" s="94"/>
    </row>
    <row r="586" spans="2:12">
      <c r="B586" s="93"/>
      <c r="C586" s="94"/>
      <c r="D586" s="94"/>
      <c r="E586" s="94"/>
      <c r="F586" s="94"/>
      <c r="G586" s="94"/>
      <c r="H586" s="94"/>
      <c r="I586" s="94"/>
      <c r="J586" s="94"/>
      <c r="K586" s="94"/>
      <c r="L586" s="94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9.140625" style="2" bestFit="1" customWidth="1"/>
    <col min="3" max="3" width="39.140625" style="2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9.710937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146</v>
      </c>
      <c r="C1" s="46" t="s" vm="1">
        <v>232</v>
      </c>
    </row>
    <row r="2" spans="1:11">
      <c r="B2" s="46" t="s">
        <v>145</v>
      </c>
      <c r="C2" s="46" t="s">
        <v>233</v>
      </c>
    </row>
    <row r="3" spans="1:11">
      <c r="B3" s="46" t="s">
        <v>147</v>
      </c>
      <c r="C3" s="46" t="s">
        <v>234</v>
      </c>
    </row>
    <row r="4" spans="1:11">
      <c r="B4" s="46" t="s">
        <v>148</v>
      </c>
      <c r="C4" s="46">
        <v>9454</v>
      </c>
    </row>
    <row r="6" spans="1:11" ht="26.25" customHeight="1">
      <c r="B6" s="149" t="s">
        <v>174</v>
      </c>
      <c r="C6" s="150"/>
      <c r="D6" s="150"/>
      <c r="E6" s="150"/>
      <c r="F6" s="150"/>
      <c r="G6" s="150"/>
      <c r="H6" s="150"/>
      <c r="I6" s="150"/>
      <c r="J6" s="150"/>
      <c r="K6" s="151"/>
    </row>
    <row r="7" spans="1:11" ht="26.25" customHeight="1">
      <c r="B7" s="149" t="s">
        <v>96</v>
      </c>
      <c r="C7" s="150"/>
      <c r="D7" s="150"/>
      <c r="E7" s="150"/>
      <c r="F7" s="150"/>
      <c r="G7" s="150"/>
      <c r="H7" s="150"/>
      <c r="I7" s="150"/>
      <c r="J7" s="150"/>
      <c r="K7" s="151"/>
    </row>
    <row r="8" spans="1:11" s="3" customFormat="1" ht="78.75">
      <c r="A8" s="2"/>
      <c r="B8" s="21" t="s">
        <v>116</v>
      </c>
      <c r="C8" s="29" t="s">
        <v>46</v>
      </c>
      <c r="D8" s="29" t="s">
        <v>119</v>
      </c>
      <c r="E8" s="29" t="s">
        <v>67</v>
      </c>
      <c r="F8" s="29" t="s">
        <v>103</v>
      </c>
      <c r="G8" s="29" t="s">
        <v>208</v>
      </c>
      <c r="H8" s="29" t="s">
        <v>207</v>
      </c>
      <c r="I8" s="29" t="s">
        <v>63</v>
      </c>
      <c r="J8" s="29" t="s">
        <v>149</v>
      </c>
      <c r="K8" s="30" t="s">
        <v>151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215</v>
      </c>
      <c r="H9" s="15"/>
      <c r="I9" s="15" t="s">
        <v>211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7" t="s">
        <v>51</v>
      </c>
      <c r="C11" s="87"/>
      <c r="D11" s="88"/>
      <c r="E11" s="88"/>
      <c r="F11" s="88"/>
      <c r="G11" s="90"/>
      <c r="H11" s="102"/>
      <c r="I11" s="90">
        <v>-1004.9958886450002</v>
      </c>
      <c r="J11" s="91">
        <f>IFERROR(I11/$I$11,0)</f>
        <v>1</v>
      </c>
      <c r="K11" s="91">
        <f>I11/'סכום נכסי הקרן'!$C$42</f>
        <v>-3.9545619632624443E-3</v>
      </c>
    </row>
    <row r="12" spans="1:11">
      <c r="B12" s="108" t="s">
        <v>202</v>
      </c>
      <c r="C12" s="87"/>
      <c r="D12" s="88"/>
      <c r="E12" s="88"/>
      <c r="F12" s="88"/>
      <c r="G12" s="90"/>
      <c r="H12" s="102"/>
      <c r="I12" s="90">
        <v>-1004.9958886450002</v>
      </c>
      <c r="J12" s="91">
        <f t="shared" ref="J12:J17" si="0">IFERROR(I12/$I$11,0)</f>
        <v>1</v>
      </c>
      <c r="K12" s="91">
        <f>I12/'סכום נכסי הקרן'!$C$42</f>
        <v>-3.9545619632624443E-3</v>
      </c>
    </row>
    <row r="13" spans="1:11">
      <c r="B13" s="92" t="s">
        <v>1958</v>
      </c>
      <c r="C13" s="87" t="s">
        <v>1959</v>
      </c>
      <c r="D13" s="88" t="s">
        <v>28</v>
      </c>
      <c r="E13" s="88" t="s">
        <v>681</v>
      </c>
      <c r="F13" s="88" t="s">
        <v>132</v>
      </c>
      <c r="G13" s="90">
        <v>5.19292</v>
      </c>
      <c r="H13" s="102">
        <v>95550.01</v>
      </c>
      <c r="I13" s="90">
        <v>-32.995151392000004</v>
      </c>
      <c r="J13" s="91">
        <f t="shared" si="0"/>
        <v>3.2831130718839238E-2</v>
      </c>
      <c r="K13" s="91">
        <f>I13/'סכום נכסי הקרן'!$C$42</f>
        <v>-1.2983274075161884E-4</v>
      </c>
    </row>
    <row r="14" spans="1:11">
      <c r="B14" s="92" t="s">
        <v>1960</v>
      </c>
      <c r="C14" s="87" t="s">
        <v>1961</v>
      </c>
      <c r="D14" s="88" t="s">
        <v>28</v>
      </c>
      <c r="E14" s="88" t="s">
        <v>681</v>
      </c>
      <c r="F14" s="88" t="s">
        <v>132</v>
      </c>
      <c r="G14" s="90">
        <v>1.2414340000000001</v>
      </c>
      <c r="H14" s="102">
        <v>1486650</v>
      </c>
      <c r="I14" s="90">
        <v>-59.93466895200001</v>
      </c>
      <c r="J14" s="91">
        <f t="shared" si="0"/>
        <v>5.9636730487333409E-2</v>
      </c>
      <c r="K14" s="91">
        <f>I14/'סכום נכסי הקרן'!$C$42</f>
        <v>-2.3583714599854246E-4</v>
      </c>
    </row>
    <row r="15" spans="1:11">
      <c r="B15" s="92" t="s">
        <v>1962</v>
      </c>
      <c r="C15" s="87" t="s">
        <v>1963</v>
      </c>
      <c r="D15" s="88" t="s">
        <v>28</v>
      </c>
      <c r="E15" s="88" t="s">
        <v>681</v>
      </c>
      <c r="F15" s="88" t="s">
        <v>132</v>
      </c>
      <c r="G15" s="90">
        <v>24.102450000000005</v>
      </c>
      <c r="H15" s="102">
        <v>432550</v>
      </c>
      <c r="I15" s="90">
        <v>-823.07128972400017</v>
      </c>
      <c r="J15" s="91">
        <f t="shared" si="0"/>
        <v>0.81897975805027179</v>
      </c>
      <c r="K15" s="91">
        <f>I15/'סכום נכסי הקרן'!$C$42</f>
        <v>-3.2387061998674846E-3</v>
      </c>
    </row>
    <row r="16" spans="1:11">
      <c r="B16" s="92" t="s">
        <v>1964</v>
      </c>
      <c r="C16" s="87" t="s">
        <v>1965</v>
      </c>
      <c r="D16" s="88" t="s">
        <v>28</v>
      </c>
      <c r="E16" s="88" t="s">
        <v>681</v>
      </c>
      <c r="F16" s="88" t="s">
        <v>141</v>
      </c>
      <c r="G16" s="90">
        <v>0.9296500000000002</v>
      </c>
      <c r="H16" s="102">
        <v>232350</v>
      </c>
      <c r="I16" s="90">
        <v>-5.9232126850000011</v>
      </c>
      <c r="J16" s="91">
        <f t="shared" si="0"/>
        <v>5.8937680759928836E-3</v>
      </c>
      <c r="K16" s="91">
        <f>I16/'סכום נכסי הקרן'!$C$42</f>
        <v>-2.3307271053611938E-5</v>
      </c>
    </row>
    <row r="17" spans="2:11">
      <c r="B17" s="92" t="s">
        <v>1966</v>
      </c>
      <c r="C17" s="87" t="s">
        <v>1967</v>
      </c>
      <c r="D17" s="88" t="s">
        <v>28</v>
      </c>
      <c r="E17" s="88" t="s">
        <v>681</v>
      </c>
      <c r="F17" s="88" t="s">
        <v>132</v>
      </c>
      <c r="G17" s="90">
        <v>8.4698650000000022</v>
      </c>
      <c r="H17" s="102">
        <v>11156.25</v>
      </c>
      <c r="I17" s="90">
        <v>-83.07156589200001</v>
      </c>
      <c r="J17" s="91">
        <f t="shared" si="0"/>
        <v>8.2658612667562664E-2</v>
      </c>
      <c r="K17" s="91">
        <f>I17/'סכום נכסי הקרן'!$C$42</f>
        <v>-3.2687860559118658E-4</v>
      </c>
    </row>
    <row r="18" spans="2:11">
      <c r="B18" s="102"/>
      <c r="C18" s="102"/>
      <c r="D18" s="102"/>
      <c r="E18" s="102"/>
      <c r="F18" s="102"/>
      <c r="G18" s="102"/>
      <c r="H18" s="102"/>
      <c r="I18" s="90"/>
      <c r="J18" s="91"/>
      <c r="K18" s="91"/>
    </row>
    <row r="19" spans="2:11">
      <c r="B19" s="108"/>
      <c r="C19" s="87"/>
      <c r="D19" s="87"/>
      <c r="E19" s="87"/>
      <c r="F19" s="87"/>
      <c r="G19" s="90"/>
      <c r="H19" s="102"/>
      <c r="I19" s="87"/>
      <c r="J19" s="91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111" t="s">
        <v>223</v>
      </c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111" t="s">
        <v>112</v>
      </c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111" t="s">
        <v>206</v>
      </c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111" t="s">
        <v>214</v>
      </c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87"/>
      <c r="C110" s="87"/>
      <c r="D110" s="87"/>
      <c r="E110" s="87"/>
      <c r="F110" s="87"/>
      <c r="G110" s="87"/>
      <c r="H110" s="87"/>
      <c r="I110" s="87"/>
      <c r="J110" s="87"/>
      <c r="K110" s="87"/>
    </row>
    <row r="111" spans="2:11">
      <c r="B111" s="87"/>
      <c r="C111" s="87"/>
      <c r="D111" s="87"/>
      <c r="E111" s="87"/>
      <c r="F111" s="87"/>
      <c r="G111" s="87"/>
      <c r="H111" s="87"/>
      <c r="I111" s="87"/>
      <c r="J111" s="87"/>
      <c r="K111" s="87"/>
    </row>
    <row r="112" spans="2:11">
      <c r="B112" s="87"/>
      <c r="C112" s="87"/>
      <c r="D112" s="87"/>
      <c r="E112" s="87"/>
      <c r="F112" s="87"/>
      <c r="G112" s="87"/>
      <c r="H112" s="87"/>
      <c r="I112" s="87"/>
      <c r="J112" s="87"/>
      <c r="K112" s="87"/>
    </row>
    <row r="113" spans="2:11">
      <c r="B113" s="87"/>
      <c r="C113" s="87"/>
      <c r="D113" s="87"/>
      <c r="E113" s="87"/>
      <c r="F113" s="87"/>
      <c r="G113" s="87"/>
      <c r="H113" s="87"/>
      <c r="I113" s="87"/>
      <c r="J113" s="87"/>
      <c r="K113" s="87"/>
    </row>
    <row r="114" spans="2:11">
      <c r="B114" s="87"/>
      <c r="C114" s="87"/>
      <c r="D114" s="87"/>
      <c r="E114" s="87"/>
      <c r="F114" s="87"/>
      <c r="G114" s="87"/>
      <c r="H114" s="87"/>
      <c r="I114" s="87"/>
      <c r="J114" s="87"/>
      <c r="K114" s="87"/>
    </row>
    <row r="115" spans="2:11">
      <c r="B115" s="87"/>
      <c r="C115" s="87"/>
      <c r="D115" s="87"/>
      <c r="E115" s="87"/>
      <c r="F115" s="87"/>
      <c r="G115" s="87"/>
      <c r="H115" s="87"/>
      <c r="I115" s="87"/>
      <c r="J115" s="87"/>
      <c r="K115" s="87"/>
    </row>
    <row r="116" spans="2:11">
      <c r="B116" s="87"/>
      <c r="C116" s="87"/>
      <c r="D116" s="87"/>
      <c r="E116" s="87"/>
      <c r="F116" s="87"/>
      <c r="G116" s="87"/>
      <c r="H116" s="87"/>
      <c r="I116" s="87"/>
      <c r="J116" s="87"/>
      <c r="K116" s="87"/>
    </row>
    <row r="117" spans="2:11">
      <c r="B117" s="87"/>
      <c r="C117" s="87"/>
      <c r="D117" s="87"/>
      <c r="E117" s="87"/>
      <c r="F117" s="87"/>
      <c r="G117" s="87"/>
      <c r="H117" s="87"/>
      <c r="I117" s="87"/>
      <c r="J117" s="87"/>
      <c r="K117" s="87"/>
    </row>
    <row r="118" spans="2:11">
      <c r="B118" s="87"/>
      <c r="C118" s="87"/>
      <c r="D118" s="87"/>
      <c r="E118" s="87"/>
      <c r="F118" s="87"/>
      <c r="G118" s="87"/>
      <c r="H118" s="87"/>
      <c r="I118" s="87"/>
      <c r="J118" s="87"/>
      <c r="K118" s="87"/>
    </row>
    <row r="119" spans="2:11">
      <c r="B119" s="93"/>
      <c r="C119" s="114"/>
      <c r="D119" s="114"/>
      <c r="E119" s="114"/>
      <c r="F119" s="114"/>
      <c r="G119" s="114"/>
      <c r="H119" s="114"/>
      <c r="I119" s="94"/>
      <c r="J119" s="94"/>
      <c r="K119" s="114"/>
    </row>
    <row r="120" spans="2:11">
      <c r="B120" s="93"/>
      <c r="C120" s="114"/>
      <c r="D120" s="114"/>
      <c r="E120" s="114"/>
      <c r="F120" s="114"/>
      <c r="G120" s="114"/>
      <c r="H120" s="114"/>
      <c r="I120" s="94"/>
      <c r="J120" s="94"/>
      <c r="K120" s="114"/>
    </row>
    <row r="121" spans="2:11">
      <c r="B121" s="93"/>
      <c r="C121" s="114"/>
      <c r="D121" s="114"/>
      <c r="E121" s="114"/>
      <c r="F121" s="114"/>
      <c r="G121" s="114"/>
      <c r="H121" s="114"/>
      <c r="I121" s="94"/>
      <c r="J121" s="94"/>
      <c r="K121" s="114"/>
    </row>
    <row r="122" spans="2:11">
      <c r="B122" s="93"/>
      <c r="C122" s="114"/>
      <c r="D122" s="114"/>
      <c r="E122" s="114"/>
      <c r="F122" s="114"/>
      <c r="G122" s="114"/>
      <c r="H122" s="114"/>
      <c r="I122" s="94"/>
      <c r="J122" s="94"/>
      <c r="K122" s="114"/>
    </row>
    <row r="123" spans="2:11">
      <c r="B123" s="93"/>
      <c r="C123" s="114"/>
      <c r="D123" s="114"/>
      <c r="E123" s="114"/>
      <c r="F123" s="114"/>
      <c r="G123" s="114"/>
      <c r="H123" s="114"/>
      <c r="I123" s="94"/>
      <c r="J123" s="94"/>
      <c r="K123" s="114"/>
    </row>
    <row r="124" spans="2:11">
      <c r="B124" s="93"/>
      <c r="C124" s="114"/>
      <c r="D124" s="114"/>
      <c r="E124" s="114"/>
      <c r="F124" s="114"/>
      <c r="G124" s="114"/>
      <c r="H124" s="114"/>
      <c r="I124" s="94"/>
      <c r="J124" s="94"/>
      <c r="K124" s="114"/>
    </row>
    <row r="125" spans="2:11">
      <c r="B125" s="93"/>
      <c r="C125" s="114"/>
      <c r="D125" s="114"/>
      <c r="E125" s="114"/>
      <c r="F125" s="114"/>
      <c r="G125" s="114"/>
      <c r="H125" s="114"/>
      <c r="I125" s="94"/>
      <c r="J125" s="94"/>
      <c r="K125" s="114"/>
    </row>
    <row r="126" spans="2:11">
      <c r="B126" s="93"/>
      <c r="C126" s="114"/>
      <c r="D126" s="114"/>
      <c r="E126" s="114"/>
      <c r="F126" s="114"/>
      <c r="G126" s="114"/>
      <c r="H126" s="114"/>
      <c r="I126" s="94"/>
      <c r="J126" s="94"/>
      <c r="K126" s="114"/>
    </row>
    <row r="127" spans="2:11">
      <c r="B127" s="93"/>
      <c r="C127" s="114"/>
      <c r="D127" s="114"/>
      <c r="E127" s="114"/>
      <c r="F127" s="114"/>
      <c r="G127" s="114"/>
      <c r="H127" s="114"/>
      <c r="I127" s="94"/>
      <c r="J127" s="94"/>
      <c r="K127" s="114"/>
    </row>
    <row r="128" spans="2:11">
      <c r="B128" s="93"/>
      <c r="C128" s="114"/>
      <c r="D128" s="114"/>
      <c r="E128" s="114"/>
      <c r="F128" s="114"/>
      <c r="G128" s="114"/>
      <c r="H128" s="114"/>
      <c r="I128" s="94"/>
      <c r="J128" s="94"/>
      <c r="K128" s="114"/>
    </row>
    <row r="129" spans="2:11">
      <c r="B129" s="93"/>
      <c r="C129" s="114"/>
      <c r="D129" s="114"/>
      <c r="E129" s="114"/>
      <c r="F129" s="114"/>
      <c r="G129" s="114"/>
      <c r="H129" s="114"/>
      <c r="I129" s="94"/>
      <c r="J129" s="94"/>
      <c r="K129" s="114"/>
    </row>
    <row r="130" spans="2:11">
      <c r="B130" s="93"/>
      <c r="C130" s="114"/>
      <c r="D130" s="114"/>
      <c r="E130" s="114"/>
      <c r="F130" s="114"/>
      <c r="G130" s="114"/>
      <c r="H130" s="114"/>
      <c r="I130" s="94"/>
      <c r="J130" s="94"/>
      <c r="K130" s="114"/>
    </row>
    <row r="131" spans="2:11">
      <c r="B131" s="93"/>
      <c r="C131" s="114"/>
      <c r="D131" s="114"/>
      <c r="E131" s="114"/>
      <c r="F131" s="114"/>
      <c r="G131" s="114"/>
      <c r="H131" s="114"/>
      <c r="I131" s="94"/>
      <c r="J131" s="94"/>
      <c r="K131" s="114"/>
    </row>
    <row r="132" spans="2:11">
      <c r="B132" s="93"/>
      <c r="C132" s="114"/>
      <c r="D132" s="114"/>
      <c r="E132" s="114"/>
      <c r="F132" s="114"/>
      <c r="G132" s="114"/>
      <c r="H132" s="114"/>
      <c r="I132" s="94"/>
      <c r="J132" s="94"/>
      <c r="K132" s="114"/>
    </row>
    <row r="133" spans="2:11">
      <c r="B133" s="93"/>
      <c r="C133" s="114"/>
      <c r="D133" s="114"/>
      <c r="E133" s="114"/>
      <c r="F133" s="114"/>
      <c r="G133" s="114"/>
      <c r="H133" s="114"/>
      <c r="I133" s="94"/>
      <c r="J133" s="94"/>
      <c r="K133" s="114"/>
    </row>
    <row r="134" spans="2:11">
      <c r="B134" s="93"/>
      <c r="C134" s="114"/>
      <c r="D134" s="114"/>
      <c r="E134" s="114"/>
      <c r="F134" s="114"/>
      <c r="G134" s="114"/>
      <c r="H134" s="114"/>
      <c r="I134" s="94"/>
      <c r="J134" s="94"/>
      <c r="K134" s="114"/>
    </row>
    <row r="135" spans="2:11">
      <c r="B135" s="93"/>
      <c r="C135" s="114"/>
      <c r="D135" s="114"/>
      <c r="E135" s="114"/>
      <c r="F135" s="114"/>
      <c r="G135" s="114"/>
      <c r="H135" s="114"/>
      <c r="I135" s="94"/>
      <c r="J135" s="94"/>
      <c r="K135" s="114"/>
    </row>
    <row r="136" spans="2:11">
      <c r="B136" s="93"/>
      <c r="C136" s="114"/>
      <c r="D136" s="114"/>
      <c r="E136" s="114"/>
      <c r="F136" s="114"/>
      <c r="G136" s="114"/>
      <c r="H136" s="114"/>
      <c r="I136" s="94"/>
      <c r="J136" s="94"/>
      <c r="K136" s="114"/>
    </row>
    <row r="137" spans="2:11">
      <c r="B137" s="93"/>
      <c r="C137" s="114"/>
      <c r="D137" s="114"/>
      <c r="E137" s="114"/>
      <c r="F137" s="114"/>
      <c r="G137" s="114"/>
      <c r="H137" s="114"/>
      <c r="I137" s="94"/>
      <c r="J137" s="94"/>
      <c r="K137" s="114"/>
    </row>
    <row r="138" spans="2:11">
      <c r="B138" s="93"/>
      <c r="C138" s="114"/>
      <c r="D138" s="114"/>
      <c r="E138" s="114"/>
      <c r="F138" s="114"/>
      <c r="G138" s="114"/>
      <c r="H138" s="114"/>
      <c r="I138" s="94"/>
      <c r="J138" s="94"/>
      <c r="K138" s="114"/>
    </row>
    <row r="139" spans="2:11">
      <c r="B139" s="93"/>
      <c r="C139" s="114"/>
      <c r="D139" s="114"/>
      <c r="E139" s="114"/>
      <c r="F139" s="114"/>
      <c r="G139" s="114"/>
      <c r="H139" s="114"/>
      <c r="I139" s="94"/>
      <c r="J139" s="94"/>
      <c r="K139" s="114"/>
    </row>
    <row r="140" spans="2:11">
      <c r="B140" s="93"/>
      <c r="C140" s="114"/>
      <c r="D140" s="114"/>
      <c r="E140" s="114"/>
      <c r="F140" s="114"/>
      <c r="G140" s="114"/>
      <c r="H140" s="114"/>
      <c r="I140" s="94"/>
      <c r="J140" s="94"/>
      <c r="K140" s="114"/>
    </row>
    <row r="141" spans="2:11">
      <c r="B141" s="93"/>
      <c r="C141" s="114"/>
      <c r="D141" s="114"/>
      <c r="E141" s="114"/>
      <c r="F141" s="114"/>
      <c r="G141" s="114"/>
      <c r="H141" s="114"/>
      <c r="I141" s="94"/>
      <c r="J141" s="94"/>
      <c r="K141" s="114"/>
    </row>
    <row r="142" spans="2:11">
      <c r="B142" s="93"/>
      <c r="C142" s="114"/>
      <c r="D142" s="114"/>
      <c r="E142" s="114"/>
      <c r="F142" s="114"/>
      <c r="G142" s="114"/>
      <c r="H142" s="114"/>
      <c r="I142" s="94"/>
      <c r="J142" s="94"/>
      <c r="K142" s="114"/>
    </row>
    <row r="143" spans="2:11">
      <c r="B143" s="93"/>
      <c r="C143" s="114"/>
      <c r="D143" s="114"/>
      <c r="E143" s="114"/>
      <c r="F143" s="114"/>
      <c r="G143" s="114"/>
      <c r="H143" s="114"/>
      <c r="I143" s="94"/>
      <c r="J143" s="94"/>
      <c r="K143" s="114"/>
    </row>
    <row r="144" spans="2:11">
      <c r="B144" s="93"/>
      <c r="C144" s="114"/>
      <c r="D144" s="114"/>
      <c r="E144" s="114"/>
      <c r="F144" s="114"/>
      <c r="G144" s="114"/>
      <c r="H144" s="114"/>
      <c r="I144" s="94"/>
      <c r="J144" s="94"/>
      <c r="K144" s="114"/>
    </row>
    <row r="145" spans="2:11">
      <c r="B145" s="93"/>
      <c r="C145" s="114"/>
      <c r="D145" s="114"/>
      <c r="E145" s="114"/>
      <c r="F145" s="114"/>
      <c r="G145" s="114"/>
      <c r="H145" s="114"/>
      <c r="I145" s="94"/>
      <c r="J145" s="94"/>
      <c r="K145" s="114"/>
    </row>
    <row r="146" spans="2:11">
      <c r="B146" s="93"/>
      <c r="C146" s="114"/>
      <c r="D146" s="114"/>
      <c r="E146" s="114"/>
      <c r="F146" s="114"/>
      <c r="G146" s="114"/>
      <c r="H146" s="114"/>
      <c r="I146" s="94"/>
      <c r="J146" s="94"/>
      <c r="K146" s="114"/>
    </row>
    <row r="147" spans="2:11">
      <c r="B147" s="93"/>
      <c r="C147" s="114"/>
      <c r="D147" s="114"/>
      <c r="E147" s="114"/>
      <c r="F147" s="114"/>
      <c r="G147" s="114"/>
      <c r="H147" s="114"/>
      <c r="I147" s="94"/>
      <c r="J147" s="94"/>
      <c r="K147" s="114"/>
    </row>
    <row r="148" spans="2:11">
      <c r="B148" s="93"/>
      <c r="C148" s="114"/>
      <c r="D148" s="114"/>
      <c r="E148" s="114"/>
      <c r="F148" s="114"/>
      <c r="G148" s="114"/>
      <c r="H148" s="114"/>
      <c r="I148" s="94"/>
      <c r="J148" s="94"/>
      <c r="K148" s="114"/>
    </row>
    <row r="149" spans="2:11">
      <c r="B149" s="93"/>
      <c r="C149" s="114"/>
      <c r="D149" s="114"/>
      <c r="E149" s="114"/>
      <c r="F149" s="114"/>
      <c r="G149" s="114"/>
      <c r="H149" s="114"/>
      <c r="I149" s="94"/>
      <c r="J149" s="94"/>
      <c r="K149" s="114"/>
    </row>
    <row r="150" spans="2:11">
      <c r="B150" s="93"/>
      <c r="C150" s="114"/>
      <c r="D150" s="114"/>
      <c r="E150" s="114"/>
      <c r="F150" s="114"/>
      <c r="G150" s="114"/>
      <c r="H150" s="114"/>
      <c r="I150" s="94"/>
      <c r="J150" s="94"/>
      <c r="K150" s="114"/>
    </row>
    <row r="151" spans="2:11">
      <c r="B151" s="93"/>
      <c r="C151" s="114"/>
      <c r="D151" s="114"/>
      <c r="E151" s="114"/>
      <c r="F151" s="114"/>
      <c r="G151" s="114"/>
      <c r="H151" s="114"/>
      <c r="I151" s="94"/>
      <c r="J151" s="94"/>
      <c r="K151" s="114"/>
    </row>
    <row r="152" spans="2:11">
      <c r="B152" s="93"/>
      <c r="C152" s="114"/>
      <c r="D152" s="114"/>
      <c r="E152" s="114"/>
      <c r="F152" s="114"/>
      <c r="G152" s="114"/>
      <c r="H152" s="114"/>
      <c r="I152" s="94"/>
      <c r="J152" s="94"/>
      <c r="K152" s="114"/>
    </row>
    <row r="153" spans="2:11">
      <c r="B153" s="93"/>
      <c r="C153" s="114"/>
      <c r="D153" s="114"/>
      <c r="E153" s="114"/>
      <c r="F153" s="114"/>
      <c r="G153" s="114"/>
      <c r="H153" s="114"/>
      <c r="I153" s="94"/>
      <c r="J153" s="94"/>
      <c r="K153" s="114"/>
    </row>
    <row r="154" spans="2:11">
      <c r="B154" s="93"/>
      <c r="C154" s="114"/>
      <c r="D154" s="114"/>
      <c r="E154" s="114"/>
      <c r="F154" s="114"/>
      <c r="G154" s="114"/>
      <c r="H154" s="114"/>
      <c r="I154" s="94"/>
      <c r="J154" s="94"/>
      <c r="K154" s="114"/>
    </row>
    <row r="155" spans="2:11">
      <c r="B155" s="93"/>
      <c r="C155" s="114"/>
      <c r="D155" s="114"/>
      <c r="E155" s="114"/>
      <c r="F155" s="114"/>
      <c r="G155" s="114"/>
      <c r="H155" s="114"/>
      <c r="I155" s="94"/>
      <c r="J155" s="94"/>
      <c r="K155" s="114"/>
    </row>
    <row r="156" spans="2:11">
      <c r="B156" s="93"/>
      <c r="C156" s="114"/>
      <c r="D156" s="114"/>
      <c r="E156" s="114"/>
      <c r="F156" s="114"/>
      <c r="G156" s="114"/>
      <c r="H156" s="114"/>
      <c r="I156" s="94"/>
      <c r="J156" s="94"/>
      <c r="K156" s="114"/>
    </row>
    <row r="157" spans="2:11">
      <c r="B157" s="93"/>
      <c r="C157" s="114"/>
      <c r="D157" s="114"/>
      <c r="E157" s="114"/>
      <c r="F157" s="114"/>
      <c r="G157" s="114"/>
      <c r="H157" s="114"/>
      <c r="I157" s="94"/>
      <c r="J157" s="94"/>
      <c r="K157" s="114"/>
    </row>
    <row r="158" spans="2:11">
      <c r="B158" s="93"/>
      <c r="C158" s="114"/>
      <c r="D158" s="114"/>
      <c r="E158" s="114"/>
      <c r="F158" s="114"/>
      <c r="G158" s="114"/>
      <c r="H158" s="114"/>
      <c r="I158" s="94"/>
      <c r="J158" s="94"/>
      <c r="K158" s="114"/>
    </row>
    <row r="159" spans="2:11">
      <c r="B159" s="93"/>
      <c r="C159" s="114"/>
      <c r="D159" s="114"/>
      <c r="E159" s="114"/>
      <c r="F159" s="114"/>
      <c r="G159" s="114"/>
      <c r="H159" s="114"/>
      <c r="I159" s="94"/>
      <c r="J159" s="94"/>
      <c r="K159" s="114"/>
    </row>
    <row r="160" spans="2:11">
      <c r="B160" s="93"/>
      <c r="C160" s="114"/>
      <c r="D160" s="114"/>
      <c r="E160" s="114"/>
      <c r="F160" s="114"/>
      <c r="G160" s="114"/>
      <c r="H160" s="114"/>
      <c r="I160" s="94"/>
      <c r="J160" s="94"/>
      <c r="K160" s="114"/>
    </row>
    <row r="161" spans="2:11">
      <c r="B161" s="93"/>
      <c r="C161" s="114"/>
      <c r="D161" s="114"/>
      <c r="E161" s="114"/>
      <c r="F161" s="114"/>
      <c r="G161" s="114"/>
      <c r="H161" s="114"/>
      <c r="I161" s="94"/>
      <c r="J161" s="94"/>
      <c r="K161" s="114"/>
    </row>
    <row r="162" spans="2:11">
      <c r="B162" s="93"/>
      <c r="C162" s="114"/>
      <c r="D162" s="114"/>
      <c r="E162" s="114"/>
      <c r="F162" s="114"/>
      <c r="G162" s="114"/>
      <c r="H162" s="114"/>
      <c r="I162" s="94"/>
      <c r="J162" s="94"/>
      <c r="K162" s="114"/>
    </row>
    <row r="163" spans="2:11">
      <c r="B163" s="93"/>
      <c r="C163" s="114"/>
      <c r="D163" s="114"/>
      <c r="E163" s="114"/>
      <c r="F163" s="114"/>
      <c r="G163" s="114"/>
      <c r="H163" s="114"/>
      <c r="I163" s="94"/>
      <c r="J163" s="94"/>
      <c r="K163" s="114"/>
    </row>
    <row r="164" spans="2:11">
      <c r="B164" s="93"/>
      <c r="C164" s="114"/>
      <c r="D164" s="114"/>
      <c r="E164" s="114"/>
      <c r="F164" s="114"/>
      <c r="G164" s="114"/>
      <c r="H164" s="114"/>
      <c r="I164" s="94"/>
      <c r="J164" s="94"/>
      <c r="K164" s="114"/>
    </row>
    <row r="165" spans="2:11">
      <c r="B165" s="93"/>
      <c r="C165" s="114"/>
      <c r="D165" s="114"/>
      <c r="E165" s="114"/>
      <c r="F165" s="114"/>
      <c r="G165" s="114"/>
      <c r="H165" s="114"/>
      <c r="I165" s="94"/>
      <c r="J165" s="94"/>
      <c r="K165" s="114"/>
    </row>
    <row r="166" spans="2:11">
      <c r="B166" s="93"/>
      <c r="C166" s="114"/>
      <c r="D166" s="114"/>
      <c r="E166" s="114"/>
      <c r="F166" s="114"/>
      <c r="G166" s="114"/>
      <c r="H166" s="114"/>
      <c r="I166" s="94"/>
      <c r="J166" s="94"/>
      <c r="K166" s="114"/>
    </row>
    <row r="167" spans="2:11">
      <c r="B167" s="93"/>
      <c r="C167" s="114"/>
      <c r="D167" s="114"/>
      <c r="E167" s="114"/>
      <c r="F167" s="114"/>
      <c r="G167" s="114"/>
      <c r="H167" s="114"/>
      <c r="I167" s="94"/>
      <c r="J167" s="94"/>
      <c r="K167" s="114"/>
    </row>
    <row r="168" spans="2:11">
      <c r="B168" s="93"/>
      <c r="C168" s="114"/>
      <c r="D168" s="114"/>
      <c r="E168" s="114"/>
      <c r="F168" s="114"/>
      <c r="G168" s="114"/>
      <c r="H168" s="114"/>
      <c r="I168" s="94"/>
      <c r="J168" s="94"/>
      <c r="K168" s="114"/>
    </row>
    <row r="169" spans="2:11">
      <c r="B169" s="93"/>
      <c r="C169" s="114"/>
      <c r="D169" s="114"/>
      <c r="E169" s="114"/>
      <c r="F169" s="114"/>
      <c r="G169" s="114"/>
      <c r="H169" s="114"/>
      <c r="I169" s="94"/>
      <c r="J169" s="94"/>
      <c r="K169" s="114"/>
    </row>
    <row r="170" spans="2:11">
      <c r="B170" s="93"/>
      <c r="C170" s="114"/>
      <c r="D170" s="114"/>
      <c r="E170" s="114"/>
      <c r="F170" s="114"/>
      <c r="G170" s="114"/>
      <c r="H170" s="114"/>
      <c r="I170" s="94"/>
      <c r="J170" s="94"/>
      <c r="K170" s="114"/>
    </row>
    <row r="171" spans="2:11">
      <c r="B171" s="93"/>
      <c r="C171" s="114"/>
      <c r="D171" s="114"/>
      <c r="E171" s="114"/>
      <c r="F171" s="114"/>
      <c r="G171" s="114"/>
      <c r="H171" s="114"/>
      <c r="I171" s="94"/>
      <c r="J171" s="94"/>
      <c r="K171" s="114"/>
    </row>
    <row r="172" spans="2:11">
      <c r="B172" s="93"/>
      <c r="C172" s="114"/>
      <c r="D172" s="114"/>
      <c r="E172" s="114"/>
      <c r="F172" s="114"/>
      <c r="G172" s="114"/>
      <c r="H172" s="114"/>
      <c r="I172" s="94"/>
      <c r="J172" s="94"/>
      <c r="K172" s="114"/>
    </row>
    <row r="173" spans="2:11">
      <c r="B173" s="93"/>
      <c r="C173" s="114"/>
      <c r="D173" s="114"/>
      <c r="E173" s="114"/>
      <c r="F173" s="114"/>
      <c r="G173" s="114"/>
      <c r="H173" s="114"/>
      <c r="I173" s="94"/>
      <c r="J173" s="94"/>
      <c r="K173" s="114"/>
    </row>
    <row r="174" spans="2:11">
      <c r="B174" s="93"/>
      <c r="C174" s="114"/>
      <c r="D174" s="114"/>
      <c r="E174" s="114"/>
      <c r="F174" s="114"/>
      <c r="G174" s="114"/>
      <c r="H174" s="114"/>
      <c r="I174" s="94"/>
      <c r="J174" s="94"/>
      <c r="K174" s="114"/>
    </row>
    <row r="175" spans="2:11">
      <c r="B175" s="93"/>
      <c r="C175" s="114"/>
      <c r="D175" s="114"/>
      <c r="E175" s="114"/>
      <c r="F175" s="114"/>
      <c r="G175" s="114"/>
      <c r="H175" s="114"/>
      <c r="I175" s="94"/>
      <c r="J175" s="94"/>
      <c r="K175" s="114"/>
    </row>
    <row r="176" spans="2:11">
      <c r="B176" s="93"/>
      <c r="C176" s="114"/>
      <c r="D176" s="114"/>
      <c r="E176" s="114"/>
      <c r="F176" s="114"/>
      <c r="G176" s="114"/>
      <c r="H176" s="114"/>
      <c r="I176" s="94"/>
      <c r="J176" s="94"/>
      <c r="K176" s="114"/>
    </row>
    <row r="177" spans="2:11">
      <c r="B177" s="93"/>
      <c r="C177" s="114"/>
      <c r="D177" s="114"/>
      <c r="E177" s="114"/>
      <c r="F177" s="114"/>
      <c r="G177" s="114"/>
      <c r="H177" s="114"/>
      <c r="I177" s="94"/>
      <c r="J177" s="94"/>
      <c r="K177" s="114"/>
    </row>
    <row r="178" spans="2:11">
      <c r="B178" s="93"/>
      <c r="C178" s="114"/>
      <c r="D178" s="114"/>
      <c r="E178" s="114"/>
      <c r="F178" s="114"/>
      <c r="G178" s="114"/>
      <c r="H178" s="114"/>
      <c r="I178" s="94"/>
      <c r="J178" s="94"/>
      <c r="K178" s="114"/>
    </row>
    <row r="179" spans="2:11">
      <c r="B179" s="93"/>
      <c r="C179" s="114"/>
      <c r="D179" s="114"/>
      <c r="E179" s="114"/>
      <c r="F179" s="114"/>
      <c r="G179" s="114"/>
      <c r="H179" s="114"/>
      <c r="I179" s="94"/>
      <c r="J179" s="94"/>
      <c r="K179" s="114"/>
    </row>
    <row r="180" spans="2:11">
      <c r="B180" s="93"/>
      <c r="C180" s="114"/>
      <c r="D180" s="114"/>
      <c r="E180" s="114"/>
      <c r="F180" s="114"/>
      <c r="G180" s="114"/>
      <c r="H180" s="114"/>
      <c r="I180" s="94"/>
      <c r="J180" s="94"/>
      <c r="K180" s="114"/>
    </row>
    <row r="181" spans="2:11">
      <c r="B181" s="93"/>
      <c r="C181" s="114"/>
      <c r="D181" s="114"/>
      <c r="E181" s="114"/>
      <c r="F181" s="114"/>
      <c r="G181" s="114"/>
      <c r="H181" s="114"/>
      <c r="I181" s="94"/>
      <c r="J181" s="94"/>
      <c r="K181" s="114"/>
    </row>
    <row r="182" spans="2:11">
      <c r="B182" s="93"/>
      <c r="C182" s="114"/>
      <c r="D182" s="114"/>
      <c r="E182" s="114"/>
      <c r="F182" s="114"/>
      <c r="G182" s="114"/>
      <c r="H182" s="114"/>
      <c r="I182" s="94"/>
      <c r="J182" s="94"/>
      <c r="K182" s="114"/>
    </row>
    <row r="183" spans="2:11">
      <c r="B183" s="93"/>
      <c r="C183" s="114"/>
      <c r="D183" s="114"/>
      <c r="E183" s="114"/>
      <c r="F183" s="114"/>
      <c r="G183" s="114"/>
      <c r="H183" s="114"/>
      <c r="I183" s="94"/>
      <c r="J183" s="94"/>
      <c r="K183" s="114"/>
    </row>
    <row r="184" spans="2:11">
      <c r="B184" s="93"/>
      <c r="C184" s="114"/>
      <c r="D184" s="114"/>
      <c r="E184" s="114"/>
      <c r="F184" s="114"/>
      <c r="G184" s="114"/>
      <c r="H184" s="114"/>
      <c r="I184" s="94"/>
      <c r="J184" s="94"/>
      <c r="K184" s="114"/>
    </row>
    <row r="185" spans="2:11">
      <c r="B185" s="93"/>
      <c r="C185" s="114"/>
      <c r="D185" s="114"/>
      <c r="E185" s="114"/>
      <c r="F185" s="114"/>
      <c r="G185" s="114"/>
      <c r="H185" s="114"/>
      <c r="I185" s="94"/>
      <c r="J185" s="94"/>
      <c r="K185" s="114"/>
    </row>
    <row r="186" spans="2:11">
      <c r="B186" s="93"/>
      <c r="C186" s="114"/>
      <c r="D186" s="114"/>
      <c r="E186" s="114"/>
      <c r="F186" s="114"/>
      <c r="G186" s="114"/>
      <c r="H186" s="114"/>
      <c r="I186" s="94"/>
      <c r="J186" s="94"/>
      <c r="K186" s="114"/>
    </row>
    <row r="187" spans="2:11">
      <c r="B187" s="93"/>
      <c r="C187" s="114"/>
      <c r="D187" s="114"/>
      <c r="E187" s="114"/>
      <c r="F187" s="114"/>
      <c r="G187" s="114"/>
      <c r="H187" s="114"/>
      <c r="I187" s="94"/>
      <c r="J187" s="94"/>
      <c r="K187" s="114"/>
    </row>
    <row r="188" spans="2:11">
      <c r="B188" s="93"/>
      <c r="C188" s="114"/>
      <c r="D188" s="114"/>
      <c r="E188" s="114"/>
      <c r="F188" s="114"/>
      <c r="G188" s="114"/>
      <c r="H188" s="114"/>
      <c r="I188" s="94"/>
      <c r="J188" s="94"/>
      <c r="K188" s="114"/>
    </row>
    <row r="189" spans="2:11">
      <c r="B189" s="93"/>
      <c r="C189" s="114"/>
      <c r="D189" s="114"/>
      <c r="E189" s="114"/>
      <c r="F189" s="114"/>
      <c r="G189" s="114"/>
      <c r="H189" s="114"/>
      <c r="I189" s="94"/>
      <c r="J189" s="94"/>
      <c r="K189" s="114"/>
    </row>
    <row r="190" spans="2:11">
      <c r="B190" s="93"/>
      <c r="C190" s="114"/>
      <c r="D190" s="114"/>
      <c r="E190" s="114"/>
      <c r="F190" s="114"/>
      <c r="G190" s="114"/>
      <c r="H190" s="114"/>
      <c r="I190" s="94"/>
      <c r="J190" s="94"/>
      <c r="K190" s="114"/>
    </row>
    <row r="191" spans="2:11">
      <c r="B191" s="93"/>
      <c r="C191" s="114"/>
      <c r="D191" s="114"/>
      <c r="E191" s="114"/>
      <c r="F191" s="114"/>
      <c r="G191" s="114"/>
      <c r="H191" s="114"/>
      <c r="I191" s="94"/>
      <c r="J191" s="94"/>
      <c r="K191" s="114"/>
    </row>
    <row r="192" spans="2:11">
      <c r="B192" s="93"/>
      <c r="C192" s="114"/>
      <c r="D192" s="114"/>
      <c r="E192" s="114"/>
      <c r="F192" s="114"/>
      <c r="G192" s="114"/>
      <c r="H192" s="114"/>
      <c r="I192" s="94"/>
      <c r="J192" s="94"/>
      <c r="K192" s="114"/>
    </row>
    <row r="193" spans="2:11">
      <c r="B193" s="93"/>
      <c r="C193" s="114"/>
      <c r="D193" s="114"/>
      <c r="E193" s="114"/>
      <c r="F193" s="114"/>
      <c r="G193" s="114"/>
      <c r="H193" s="114"/>
      <c r="I193" s="94"/>
      <c r="J193" s="94"/>
      <c r="K193" s="114"/>
    </row>
    <row r="194" spans="2:11">
      <c r="B194" s="93"/>
      <c r="C194" s="114"/>
      <c r="D194" s="114"/>
      <c r="E194" s="114"/>
      <c r="F194" s="114"/>
      <c r="G194" s="114"/>
      <c r="H194" s="114"/>
      <c r="I194" s="94"/>
      <c r="J194" s="94"/>
      <c r="K194" s="114"/>
    </row>
    <row r="195" spans="2:11">
      <c r="B195" s="93"/>
      <c r="C195" s="114"/>
      <c r="D195" s="114"/>
      <c r="E195" s="114"/>
      <c r="F195" s="114"/>
      <c r="G195" s="114"/>
      <c r="H195" s="114"/>
      <c r="I195" s="94"/>
      <c r="J195" s="94"/>
      <c r="K195" s="114"/>
    </row>
    <row r="196" spans="2:11">
      <c r="B196" s="93"/>
      <c r="C196" s="114"/>
      <c r="D196" s="114"/>
      <c r="E196" s="114"/>
      <c r="F196" s="114"/>
      <c r="G196" s="114"/>
      <c r="H196" s="114"/>
      <c r="I196" s="94"/>
      <c r="J196" s="94"/>
      <c r="K196" s="114"/>
    </row>
    <row r="197" spans="2:11">
      <c r="B197" s="93"/>
      <c r="C197" s="114"/>
      <c r="D197" s="114"/>
      <c r="E197" s="114"/>
      <c r="F197" s="114"/>
      <c r="G197" s="114"/>
      <c r="H197" s="114"/>
      <c r="I197" s="94"/>
      <c r="J197" s="94"/>
      <c r="K197" s="114"/>
    </row>
    <row r="198" spans="2:11">
      <c r="B198" s="93"/>
      <c r="C198" s="114"/>
      <c r="D198" s="114"/>
      <c r="E198" s="114"/>
      <c r="F198" s="114"/>
      <c r="G198" s="114"/>
      <c r="H198" s="114"/>
      <c r="I198" s="94"/>
      <c r="J198" s="94"/>
      <c r="K198" s="114"/>
    </row>
    <row r="199" spans="2:11">
      <c r="B199" s="93"/>
      <c r="C199" s="114"/>
      <c r="D199" s="114"/>
      <c r="E199" s="114"/>
      <c r="F199" s="114"/>
      <c r="G199" s="114"/>
      <c r="H199" s="114"/>
      <c r="I199" s="94"/>
      <c r="J199" s="94"/>
      <c r="K199" s="114"/>
    </row>
    <row r="200" spans="2:11">
      <c r="B200" s="93"/>
      <c r="C200" s="114"/>
      <c r="D200" s="114"/>
      <c r="E200" s="114"/>
      <c r="F200" s="114"/>
      <c r="G200" s="114"/>
      <c r="H200" s="114"/>
      <c r="I200" s="94"/>
      <c r="J200" s="94"/>
      <c r="K200" s="114"/>
    </row>
    <row r="201" spans="2:11">
      <c r="B201" s="93"/>
      <c r="C201" s="114"/>
      <c r="D201" s="114"/>
      <c r="E201" s="114"/>
      <c r="F201" s="114"/>
      <c r="G201" s="114"/>
      <c r="H201" s="114"/>
      <c r="I201" s="94"/>
      <c r="J201" s="94"/>
      <c r="K201" s="114"/>
    </row>
    <row r="202" spans="2:11">
      <c r="B202" s="93"/>
      <c r="C202" s="114"/>
      <c r="D202" s="114"/>
      <c r="E202" s="114"/>
      <c r="F202" s="114"/>
      <c r="G202" s="114"/>
      <c r="H202" s="114"/>
      <c r="I202" s="94"/>
      <c r="J202" s="94"/>
      <c r="K202" s="114"/>
    </row>
    <row r="203" spans="2:11">
      <c r="B203" s="93"/>
      <c r="C203" s="114"/>
      <c r="D203" s="114"/>
      <c r="E203" s="114"/>
      <c r="F203" s="114"/>
      <c r="G203" s="114"/>
      <c r="H203" s="114"/>
      <c r="I203" s="94"/>
      <c r="J203" s="94"/>
      <c r="K203" s="114"/>
    </row>
    <row r="204" spans="2:11">
      <c r="B204" s="93"/>
      <c r="C204" s="114"/>
      <c r="D204" s="114"/>
      <c r="E204" s="114"/>
      <c r="F204" s="114"/>
      <c r="G204" s="114"/>
      <c r="H204" s="114"/>
      <c r="I204" s="94"/>
      <c r="J204" s="94"/>
      <c r="K204" s="114"/>
    </row>
    <row r="205" spans="2:11">
      <c r="B205" s="93"/>
      <c r="C205" s="114"/>
      <c r="D205" s="114"/>
      <c r="E205" s="114"/>
      <c r="F205" s="114"/>
      <c r="G205" s="114"/>
      <c r="H205" s="114"/>
      <c r="I205" s="94"/>
      <c r="J205" s="94"/>
      <c r="K205" s="114"/>
    </row>
    <row r="206" spans="2:11">
      <c r="B206" s="93"/>
      <c r="C206" s="114"/>
      <c r="D206" s="114"/>
      <c r="E206" s="114"/>
      <c r="F206" s="114"/>
      <c r="G206" s="114"/>
      <c r="H206" s="114"/>
      <c r="I206" s="94"/>
      <c r="J206" s="94"/>
      <c r="K206" s="114"/>
    </row>
    <row r="207" spans="2:11">
      <c r="B207" s="93"/>
      <c r="C207" s="114"/>
      <c r="D207" s="114"/>
      <c r="E207" s="114"/>
      <c r="F207" s="114"/>
      <c r="G207" s="114"/>
      <c r="H207" s="114"/>
      <c r="I207" s="94"/>
      <c r="J207" s="94"/>
      <c r="K207" s="114"/>
    </row>
    <row r="208" spans="2:11">
      <c r="B208" s="93"/>
      <c r="C208" s="114"/>
      <c r="D208" s="114"/>
      <c r="E208" s="114"/>
      <c r="F208" s="114"/>
      <c r="G208" s="114"/>
      <c r="H208" s="114"/>
      <c r="I208" s="94"/>
      <c r="J208" s="94"/>
      <c r="K208" s="114"/>
    </row>
    <row r="209" spans="2:11">
      <c r="B209" s="93"/>
      <c r="C209" s="114"/>
      <c r="D209" s="114"/>
      <c r="E209" s="114"/>
      <c r="F209" s="114"/>
      <c r="G209" s="114"/>
      <c r="H209" s="114"/>
      <c r="I209" s="94"/>
      <c r="J209" s="94"/>
      <c r="K209" s="114"/>
    </row>
    <row r="210" spans="2:11">
      <c r="B210" s="93"/>
      <c r="C210" s="114"/>
      <c r="D210" s="114"/>
      <c r="E210" s="114"/>
      <c r="F210" s="114"/>
      <c r="G210" s="114"/>
      <c r="H210" s="114"/>
      <c r="I210" s="94"/>
      <c r="J210" s="94"/>
      <c r="K210" s="114"/>
    </row>
    <row r="211" spans="2:11">
      <c r="B211" s="93"/>
      <c r="C211" s="114"/>
      <c r="D211" s="114"/>
      <c r="E211" s="114"/>
      <c r="F211" s="114"/>
      <c r="G211" s="114"/>
      <c r="H211" s="114"/>
      <c r="I211" s="94"/>
      <c r="J211" s="94"/>
      <c r="K211" s="114"/>
    </row>
    <row r="212" spans="2:11">
      <c r="B212" s="93"/>
      <c r="C212" s="114"/>
      <c r="D212" s="114"/>
      <c r="E212" s="114"/>
      <c r="F212" s="114"/>
      <c r="G212" s="114"/>
      <c r="H212" s="114"/>
      <c r="I212" s="94"/>
      <c r="J212" s="94"/>
      <c r="K212" s="114"/>
    </row>
    <row r="213" spans="2:11">
      <c r="B213" s="93"/>
      <c r="C213" s="114"/>
      <c r="D213" s="114"/>
      <c r="E213" s="114"/>
      <c r="F213" s="114"/>
      <c r="G213" s="114"/>
      <c r="H213" s="114"/>
      <c r="I213" s="94"/>
      <c r="J213" s="94"/>
      <c r="K213" s="114"/>
    </row>
    <row r="214" spans="2:11">
      <c r="B214" s="93"/>
      <c r="C214" s="114"/>
      <c r="D214" s="114"/>
      <c r="E214" s="114"/>
      <c r="F214" s="114"/>
      <c r="G214" s="114"/>
      <c r="H214" s="114"/>
      <c r="I214" s="94"/>
      <c r="J214" s="94"/>
      <c r="K214" s="114"/>
    </row>
    <row r="215" spans="2:11">
      <c r="B215" s="93"/>
      <c r="C215" s="114"/>
      <c r="D215" s="114"/>
      <c r="E215" s="114"/>
      <c r="F215" s="114"/>
      <c r="G215" s="114"/>
      <c r="H215" s="114"/>
      <c r="I215" s="94"/>
      <c r="J215" s="94"/>
      <c r="K215" s="114"/>
    </row>
    <row r="216" spans="2:11">
      <c r="B216" s="93"/>
      <c r="C216" s="114"/>
      <c r="D216" s="114"/>
      <c r="E216" s="114"/>
      <c r="F216" s="114"/>
      <c r="G216" s="114"/>
      <c r="H216" s="114"/>
      <c r="I216" s="94"/>
      <c r="J216" s="94"/>
      <c r="K216" s="114"/>
    </row>
    <row r="217" spans="2:11">
      <c r="B217" s="93"/>
      <c r="C217" s="114"/>
      <c r="D217" s="114"/>
      <c r="E217" s="114"/>
      <c r="F217" s="114"/>
      <c r="G217" s="114"/>
      <c r="H217" s="114"/>
      <c r="I217" s="94"/>
      <c r="J217" s="94"/>
      <c r="K217" s="114"/>
    </row>
    <row r="218" spans="2:11">
      <c r="B218" s="93"/>
      <c r="C218" s="114"/>
      <c r="D218" s="114"/>
      <c r="E218" s="114"/>
      <c r="F218" s="114"/>
      <c r="G218" s="114"/>
      <c r="H218" s="114"/>
      <c r="I218" s="94"/>
      <c r="J218" s="94"/>
      <c r="K218" s="114"/>
    </row>
    <row r="219" spans="2:11">
      <c r="B219" s="93"/>
      <c r="C219" s="114"/>
      <c r="D219" s="114"/>
      <c r="E219" s="114"/>
      <c r="F219" s="114"/>
      <c r="G219" s="114"/>
      <c r="H219" s="114"/>
      <c r="I219" s="94"/>
      <c r="J219" s="94"/>
      <c r="K219" s="114"/>
    </row>
    <row r="220" spans="2:11">
      <c r="B220" s="93"/>
      <c r="C220" s="114"/>
      <c r="D220" s="114"/>
      <c r="E220" s="114"/>
      <c r="F220" s="114"/>
      <c r="G220" s="114"/>
      <c r="H220" s="114"/>
      <c r="I220" s="94"/>
      <c r="J220" s="94"/>
      <c r="K220" s="114"/>
    </row>
    <row r="221" spans="2:11">
      <c r="B221" s="93"/>
      <c r="C221" s="114"/>
      <c r="D221" s="114"/>
      <c r="E221" s="114"/>
      <c r="F221" s="114"/>
      <c r="G221" s="114"/>
      <c r="H221" s="114"/>
      <c r="I221" s="94"/>
      <c r="J221" s="94"/>
      <c r="K221" s="114"/>
    </row>
    <row r="222" spans="2:11">
      <c r="B222" s="93"/>
      <c r="C222" s="114"/>
      <c r="D222" s="114"/>
      <c r="E222" s="114"/>
      <c r="F222" s="114"/>
      <c r="G222" s="114"/>
      <c r="H222" s="114"/>
      <c r="I222" s="94"/>
      <c r="J222" s="94"/>
      <c r="K222" s="114"/>
    </row>
    <row r="223" spans="2:11">
      <c r="B223" s="93"/>
      <c r="C223" s="114"/>
      <c r="D223" s="114"/>
      <c r="E223" s="114"/>
      <c r="F223" s="114"/>
      <c r="G223" s="114"/>
      <c r="H223" s="114"/>
      <c r="I223" s="94"/>
      <c r="J223" s="94"/>
      <c r="K223" s="114"/>
    </row>
    <row r="224" spans="2:11">
      <c r="B224" s="93"/>
      <c r="C224" s="114"/>
      <c r="D224" s="114"/>
      <c r="E224" s="114"/>
      <c r="F224" s="114"/>
      <c r="G224" s="114"/>
      <c r="H224" s="114"/>
      <c r="I224" s="94"/>
      <c r="J224" s="94"/>
      <c r="K224" s="114"/>
    </row>
    <row r="225" spans="2:11">
      <c r="B225" s="93"/>
      <c r="C225" s="114"/>
      <c r="D225" s="114"/>
      <c r="E225" s="114"/>
      <c r="F225" s="114"/>
      <c r="G225" s="114"/>
      <c r="H225" s="114"/>
      <c r="I225" s="94"/>
      <c r="J225" s="94"/>
      <c r="K225" s="114"/>
    </row>
    <row r="226" spans="2:11">
      <c r="B226" s="93"/>
      <c r="C226" s="114"/>
      <c r="D226" s="114"/>
      <c r="E226" s="114"/>
      <c r="F226" s="114"/>
      <c r="G226" s="114"/>
      <c r="H226" s="114"/>
      <c r="I226" s="94"/>
      <c r="J226" s="94"/>
      <c r="K226" s="114"/>
    </row>
    <row r="227" spans="2:11">
      <c r="B227" s="93"/>
      <c r="C227" s="114"/>
      <c r="D227" s="114"/>
      <c r="E227" s="114"/>
      <c r="F227" s="114"/>
      <c r="G227" s="114"/>
      <c r="H227" s="114"/>
      <c r="I227" s="94"/>
      <c r="J227" s="94"/>
      <c r="K227" s="114"/>
    </row>
    <row r="228" spans="2:11">
      <c r="B228" s="93"/>
      <c r="C228" s="114"/>
      <c r="D228" s="114"/>
      <c r="E228" s="114"/>
      <c r="F228" s="114"/>
      <c r="G228" s="114"/>
      <c r="H228" s="114"/>
      <c r="I228" s="94"/>
      <c r="J228" s="94"/>
      <c r="K228" s="114"/>
    </row>
    <row r="229" spans="2:11">
      <c r="B229" s="93"/>
      <c r="C229" s="114"/>
      <c r="D229" s="114"/>
      <c r="E229" s="114"/>
      <c r="F229" s="114"/>
      <c r="G229" s="114"/>
      <c r="H229" s="114"/>
      <c r="I229" s="94"/>
      <c r="J229" s="94"/>
      <c r="K229" s="114"/>
    </row>
    <row r="230" spans="2:11">
      <c r="B230" s="93"/>
      <c r="C230" s="114"/>
      <c r="D230" s="114"/>
      <c r="E230" s="114"/>
      <c r="F230" s="114"/>
      <c r="G230" s="114"/>
      <c r="H230" s="114"/>
      <c r="I230" s="94"/>
      <c r="J230" s="94"/>
      <c r="K230" s="114"/>
    </row>
    <row r="231" spans="2:11">
      <c r="B231" s="93"/>
      <c r="C231" s="114"/>
      <c r="D231" s="114"/>
      <c r="E231" s="114"/>
      <c r="F231" s="114"/>
      <c r="G231" s="114"/>
      <c r="H231" s="114"/>
      <c r="I231" s="94"/>
      <c r="J231" s="94"/>
      <c r="K231" s="114"/>
    </row>
    <row r="232" spans="2:11">
      <c r="B232" s="93"/>
      <c r="C232" s="114"/>
      <c r="D232" s="114"/>
      <c r="E232" s="114"/>
      <c r="F232" s="114"/>
      <c r="G232" s="114"/>
      <c r="H232" s="114"/>
      <c r="I232" s="94"/>
      <c r="J232" s="94"/>
      <c r="K232" s="114"/>
    </row>
    <row r="233" spans="2:11">
      <c r="B233" s="93"/>
      <c r="C233" s="114"/>
      <c r="D233" s="114"/>
      <c r="E233" s="114"/>
      <c r="F233" s="114"/>
      <c r="G233" s="114"/>
      <c r="H233" s="114"/>
      <c r="I233" s="94"/>
      <c r="J233" s="94"/>
      <c r="K233" s="114"/>
    </row>
    <row r="234" spans="2:11">
      <c r="B234" s="93"/>
      <c r="C234" s="114"/>
      <c r="D234" s="114"/>
      <c r="E234" s="114"/>
      <c r="F234" s="114"/>
      <c r="G234" s="114"/>
      <c r="H234" s="114"/>
      <c r="I234" s="94"/>
      <c r="J234" s="94"/>
      <c r="K234" s="114"/>
    </row>
    <row r="235" spans="2:11">
      <c r="B235" s="93"/>
      <c r="C235" s="114"/>
      <c r="D235" s="114"/>
      <c r="E235" s="114"/>
      <c r="F235" s="114"/>
      <c r="G235" s="114"/>
      <c r="H235" s="114"/>
      <c r="I235" s="94"/>
      <c r="J235" s="94"/>
      <c r="K235" s="114"/>
    </row>
    <row r="236" spans="2:11">
      <c r="B236" s="93"/>
      <c r="C236" s="114"/>
      <c r="D236" s="114"/>
      <c r="E236" s="114"/>
      <c r="F236" s="114"/>
      <c r="G236" s="114"/>
      <c r="H236" s="114"/>
      <c r="I236" s="94"/>
      <c r="J236" s="94"/>
      <c r="K236" s="114"/>
    </row>
    <row r="237" spans="2:11">
      <c r="B237" s="93"/>
      <c r="C237" s="114"/>
      <c r="D237" s="114"/>
      <c r="E237" s="114"/>
      <c r="F237" s="114"/>
      <c r="G237" s="114"/>
      <c r="H237" s="114"/>
      <c r="I237" s="94"/>
      <c r="J237" s="94"/>
      <c r="K237" s="114"/>
    </row>
    <row r="238" spans="2:11">
      <c r="B238" s="93"/>
      <c r="C238" s="114"/>
      <c r="D238" s="114"/>
      <c r="E238" s="114"/>
      <c r="F238" s="114"/>
      <c r="G238" s="114"/>
      <c r="H238" s="114"/>
      <c r="I238" s="94"/>
      <c r="J238" s="94"/>
      <c r="K238" s="114"/>
    </row>
    <row r="239" spans="2:11">
      <c r="B239" s="93"/>
      <c r="C239" s="114"/>
      <c r="D239" s="114"/>
      <c r="E239" s="114"/>
      <c r="F239" s="114"/>
      <c r="G239" s="114"/>
      <c r="H239" s="114"/>
      <c r="I239" s="94"/>
      <c r="J239" s="94"/>
      <c r="K239" s="114"/>
    </row>
    <row r="240" spans="2:11">
      <c r="B240" s="93"/>
      <c r="C240" s="114"/>
      <c r="D240" s="114"/>
      <c r="E240" s="114"/>
      <c r="F240" s="114"/>
      <c r="G240" s="114"/>
      <c r="H240" s="114"/>
      <c r="I240" s="94"/>
      <c r="J240" s="94"/>
      <c r="K240" s="114"/>
    </row>
    <row r="241" spans="2:11">
      <c r="B241" s="93"/>
      <c r="C241" s="114"/>
      <c r="D241" s="114"/>
      <c r="E241" s="114"/>
      <c r="F241" s="114"/>
      <c r="G241" s="114"/>
      <c r="H241" s="114"/>
      <c r="I241" s="94"/>
      <c r="J241" s="94"/>
      <c r="K241" s="114"/>
    </row>
    <row r="242" spans="2:11">
      <c r="B242" s="93"/>
      <c r="C242" s="114"/>
      <c r="D242" s="114"/>
      <c r="E242" s="114"/>
      <c r="F242" s="114"/>
      <c r="G242" s="114"/>
      <c r="H242" s="114"/>
      <c r="I242" s="94"/>
      <c r="J242" s="94"/>
      <c r="K242" s="114"/>
    </row>
    <row r="243" spans="2:11">
      <c r="B243" s="93"/>
      <c r="C243" s="114"/>
      <c r="D243" s="114"/>
      <c r="E243" s="114"/>
      <c r="F243" s="114"/>
      <c r="G243" s="114"/>
      <c r="H243" s="114"/>
      <c r="I243" s="94"/>
      <c r="J243" s="94"/>
      <c r="K243" s="114"/>
    </row>
    <row r="244" spans="2:11">
      <c r="B244" s="93"/>
      <c r="C244" s="114"/>
      <c r="D244" s="114"/>
      <c r="E244" s="114"/>
      <c r="F244" s="114"/>
      <c r="G244" s="114"/>
      <c r="H244" s="114"/>
      <c r="I244" s="94"/>
      <c r="J244" s="94"/>
      <c r="K244" s="114"/>
    </row>
    <row r="245" spans="2:11">
      <c r="B245" s="93"/>
      <c r="C245" s="114"/>
      <c r="D245" s="114"/>
      <c r="E245" s="114"/>
      <c r="F245" s="114"/>
      <c r="G245" s="114"/>
      <c r="H245" s="114"/>
      <c r="I245" s="94"/>
      <c r="J245" s="94"/>
      <c r="K245" s="114"/>
    </row>
    <row r="246" spans="2:11">
      <c r="B246" s="93"/>
      <c r="C246" s="114"/>
      <c r="D246" s="114"/>
      <c r="E246" s="114"/>
      <c r="F246" s="114"/>
      <c r="G246" s="114"/>
      <c r="H246" s="114"/>
      <c r="I246" s="94"/>
      <c r="J246" s="94"/>
      <c r="K246" s="114"/>
    </row>
    <row r="247" spans="2:11">
      <c r="B247" s="93"/>
      <c r="C247" s="114"/>
      <c r="D247" s="114"/>
      <c r="E247" s="114"/>
      <c r="F247" s="114"/>
      <c r="G247" s="114"/>
      <c r="H247" s="114"/>
      <c r="I247" s="94"/>
      <c r="J247" s="94"/>
      <c r="K247" s="114"/>
    </row>
    <row r="248" spans="2:11">
      <c r="B248" s="93"/>
      <c r="C248" s="114"/>
      <c r="D248" s="114"/>
      <c r="E248" s="114"/>
      <c r="F248" s="114"/>
      <c r="G248" s="114"/>
      <c r="H248" s="114"/>
      <c r="I248" s="94"/>
      <c r="J248" s="94"/>
      <c r="K248" s="114"/>
    </row>
    <row r="249" spans="2:11">
      <c r="B249" s="93"/>
      <c r="C249" s="114"/>
      <c r="D249" s="114"/>
      <c r="E249" s="114"/>
      <c r="F249" s="114"/>
      <c r="G249" s="114"/>
      <c r="H249" s="114"/>
      <c r="I249" s="94"/>
      <c r="J249" s="94"/>
      <c r="K249" s="114"/>
    </row>
    <row r="250" spans="2:11">
      <c r="B250" s="93"/>
      <c r="C250" s="114"/>
      <c r="D250" s="114"/>
      <c r="E250" s="114"/>
      <c r="F250" s="114"/>
      <c r="G250" s="114"/>
      <c r="H250" s="114"/>
      <c r="I250" s="94"/>
      <c r="J250" s="94"/>
      <c r="K250" s="114"/>
    </row>
    <row r="251" spans="2:11">
      <c r="B251" s="93"/>
      <c r="C251" s="114"/>
      <c r="D251" s="114"/>
      <c r="E251" s="114"/>
      <c r="F251" s="114"/>
      <c r="G251" s="114"/>
      <c r="H251" s="114"/>
      <c r="I251" s="94"/>
      <c r="J251" s="94"/>
      <c r="K251" s="114"/>
    </row>
    <row r="252" spans="2:11">
      <c r="B252" s="93"/>
      <c r="C252" s="114"/>
      <c r="D252" s="114"/>
      <c r="E252" s="114"/>
      <c r="F252" s="114"/>
      <c r="G252" s="114"/>
      <c r="H252" s="114"/>
      <c r="I252" s="94"/>
      <c r="J252" s="94"/>
      <c r="K252" s="114"/>
    </row>
    <row r="253" spans="2:11">
      <c r="B253" s="93"/>
      <c r="C253" s="114"/>
      <c r="D253" s="114"/>
      <c r="E253" s="114"/>
      <c r="F253" s="114"/>
      <c r="G253" s="114"/>
      <c r="H253" s="114"/>
      <c r="I253" s="94"/>
      <c r="J253" s="94"/>
      <c r="K253" s="114"/>
    </row>
    <row r="254" spans="2:11">
      <c r="B254" s="93"/>
      <c r="C254" s="114"/>
      <c r="D254" s="114"/>
      <c r="E254" s="114"/>
      <c r="F254" s="114"/>
      <c r="G254" s="114"/>
      <c r="H254" s="114"/>
      <c r="I254" s="94"/>
      <c r="J254" s="94"/>
      <c r="K254" s="114"/>
    </row>
    <row r="255" spans="2:11">
      <c r="B255" s="93"/>
      <c r="C255" s="114"/>
      <c r="D255" s="114"/>
      <c r="E255" s="114"/>
      <c r="F255" s="114"/>
      <c r="G255" s="114"/>
      <c r="H255" s="114"/>
      <c r="I255" s="94"/>
      <c r="J255" s="94"/>
      <c r="K255" s="114"/>
    </row>
    <row r="256" spans="2:11">
      <c r="B256" s="93"/>
      <c r="C256" s="114"/>
      <c r="D256" s="114"/>
      <c r="E256" s="114"/>
      <c r="F256" s="114"/>
      <c r="G256" s="114"/>
      <c r="H256" s="114"/>
      <c r="I256" s="94"/>
      <c r="J256" s="94"/>
      <c r="K256" s="114"/>
    </row>
    <row r="257" spans="2:11">
      <c r="B257" s="93"/>
      <c r="C257" s="114"/>
      <c r="D257" s="114"/>
      <c r="E257" s="114"/>
      <c r="F257" s="114"/>
      <c r="G257" s="114"/>
      <c r="H257" s="114"/>
      <c r="I257" s="94"/>
      <c r="J257" s="94"/>
      <c r="K257" s="114"/>
    </row>
    <row r="258" spans="2:11">
      <c r="B258" s="93"/>
      <c r="C258" s="114"/>
      <c r="D258" s="114"/>
      <c r="E258" s="114"/>
      <c r="F258" s="114"/>
      <c r="G258" s="114"/>
      <c r="H258" s="114"/>
      <c r="I258" s="94"/>
      <c r="J258" s="94"/>
      <c r="K258" s="114"/>
    </row>
    <row r="259" spans="2:11">
      <c r="B259" s="93"/>
      <c r="C259" s="114"/>
      <c r="D259" s="114"/>
      <c r="E259" s="114"/>
      <c r="F259" s="114"/>
      <c r="G259" s="114"/>
      <c r="H259" s="114"/>
      <c r="I259" s="94"/>
      <c r="J259" s="94"/>
      <c r="K259" s="114"/>
    </row>
    <row r="260" spans="2:11">
      <c r="B260" s="93"/>
      <c r="C260" s="114"/>
      <c r="D260" s="114"/>
      <c r="E260" s="114"/>
      <c r="F260" s="114"/>
      <c r="G260" s="114"/>
      <c r="H260" s="114"/>
      <c r="I260" s="94"/>
      <c r="J260" s="94"/>
      <c r="K260" s="114"/>
    </row>
    <row r="261" spans="2:11">
      <c r="B261" s="93"/>
      <c r="C261" s="114"/>
      <c r="D261" s="114"/>
      <c r="E261" s="114"/>
      <c r="F261" s="114"/>
      <c r="G261" s="114"/>
      <c r="H261" s="114"/>
      <c r="I261" s="94"/>
      <c r="J261" s="94"/>
      <c r="K261" s="114"/>
    </row>
    <row r="262" spans="2:11">
      <c r="B262" s="93"/>
      <c r="C262" s="114"/>
      <c r="D262" s="114"/>
      <c r="E262" s="114"/>
      <c r="F262" s="114"/>
      <c r="G262" s="114"/>
      <c r="H262" s="114"/>
      <c r="I262" s="94"/>
      <c r="J262" s="94"/>
      <c r="K262" s="114"/>
    </row>
    <row r="263" spans="2:11">
      <c r="B263" s="93"/>
      <c r="C263" s="114"/>
      <c r="D263" s="114"/>
      <c r="E263" s="114"/>
      <c r="F263" s="114"/>
      <c r="G263" s="114"/>
      <c r="H263" s="114"/>
      <c r="I263" s="94"/>
      <c r="J263" s="94"/>
      <c r="K263" s="114"/>
    </row>
    <row r="264" spans="2:11">
      <c r="B264" s="93"/>
      <c r="C264" s="114"/>
      <c r="D264" s="114"/>
      <c r="E264" s="114"/>
      <c r="F264" s="114"/>
      <c r="G264" s="114"/>
      <c r="H264" s="114"/>
      <c r="I264" s="94"/>
      <c r="J264" s="94"/>
      <c r="K264" s="114"/>
    </row>
    <row r="265" spans="2:11">
      <c r="B265" s="93"/>
      <c r="C265" s="114"/>
      <c r="D265" s="114"/>
      <c r="E265" s="114"/>
      <c r="F265" s="114"/>
      <c r="G265" s="114"/>
      <c r="H265" s="114"/>
      <c r="I265" s="94"/>
      <c r="J265" s="94"/>
      <c r="K265" s="114"/>
    </row>
    <row r="266" spans="2:11">
      <c r="B266" s="93"/>
      <c r="C266" s="114"/>
      <c r="D266" s="114"/>
      <c r="E266" s="114"/>
      <c r="F266" s="114"/>
      <c r="G266" s="114"/>
      <c r="H266" s="114"/>
      <c r="I266" s="94"/>
      <c r="J266" s="94"/>
      <c r="K266" s="114"/>
    </row>
    <row r="267" spans="2:11">
      <c r="B267" s="93"/>
      <c r="C267" s="114"/>
      <c r="D267" s="114"/>
      <c r="E267" s="114"/>
      <c r="F267" s="114"/>
      <c r="G267" s="114"/>
      <c r="H267" s="114"/>
      <c r="I267" s="94"/>
      <c r="J267" s="94"/>
      <c r="K267" s="114"/>
    </row>
    <row r="268" spans="2:11">
      <c r="B268" s="93"/>
      <c r="C268" s="114"/>
      <c r="D268" s="114"/>
      <c r="E268" s="114"/>
      <c r="F268" s="114"/>
      <c r="G268" s="114"/>
      <c r="H268" s="114"/>
      <c r="I268" s="94"/>
      <c r="J268" s="94"/>
      <c r="K268" s="114"/>
    </row>
    <row r="269" spans="2:11">
      <c r="B269" s="93"/>
      <c r="C269" s="114"/>
      <c r="D269" s="114"/>
      <c r="E269" s="114"/>
      <c r="F269" s="114"/>
      <c r="G269" s="114"/>
      <c r="H269" s="114"/>
      <c r="I269" s="94"/>
      <c r="J269" s="94"/>
      <c r="K269" s="114"/>
    </row>
    <row r="270" spans="2:11">
      <c r="B270" s="93"/>
      <c r="C270" s="114"/>
      <c r="D270" s="114"/>
      <c r="E270" s="114"/>
      <c r="F270" s="114"/>
      <c r="G270" s="114"/>
      <c r="H270" s="114"/>
      <c r="I270" s="94"/>
      <c r="J270" s="94"/>
      <c r="K270" s="114"/>
    </row>
    <row r="271" spans="2:11">
      <c r="B271" s="93"/>
      <c r="C271" s="114"/>
      <c r="D271" s="114"/>
      <c r="E271" s="114"/>
      <c r="F271" s="114"/>
      <c r="G271" s="114"/>
      <c r="H271" s="114"/>
      <c r="I271" s="94"/>
      <c r="J271" s="94"/>
      <c r="K271" s="114"/>
    </row>
    <row r="272" spans="2:11">
      <c r="B272" s="93"/>
      <c r="C272" s="114"/>
      <c r="D272" s="114"/>
      <c r="E272" s="114"/>
      <c r="F272" s="114"/>
      <c r="G272" s="114"/>
      <c r="H272" s="114"/>
      <c r="I272" s="94"/>
      <c r="J272" s="94"/>
      <c r="K272" s="114"/>
    </row>
    <row r="273" spans="2:11">
      <c r="B273" s="93"/>
      <c r="C273" s="114"/>
      <c r="D273" s="114"/>
      <c r="E273" s="114"/>
      <c r="F273" s="114"/>
      <c r="G273" s="114"/>
      <c r="H273" s="114"/>
      <c r="I273" s="94"/>
      <c r="J273" s="94"/>
      <c r="K273" s="114"/>
    </row>
    <row r="274" spans="2:11">
      <c r="B274" s="93"/>
      <c r="C274" s="114"/>
      <c r="D274" s="114"/>
      <c r="E274" s="114"/>
      <c r="F274" s="114"/>
      <c r="G274" s="114"/>
      <c r="H274" s="114"/>
      <c r="I274" s="94"/>
      <c r="J274" s="94"/>
      <c r="K274" s="114"/>
    </row>
    <row r="275" spans="2:11">
      <c r="B275" s="93"/>
      <c r="C275" s="114"/>
      <c r="D275" s="114"/>
      <c r="E275" s="114"/>
      <c r="F275" s="114"/>
      <c r="G275" s="114"/>
      <c r="H275" s="114"/>
      <c r="I275" s="94"/>
      <c r="J275" s="94"/>
      <c r="K275" s="114"/>
    </row>
    <row r="276" spans="2:11">
      <c r="B276" s="93"/>
      <c r="C276" s="114"/>
      <c r="D276" s="114"/>
      <c r="E276" s="114"/>
      <c r="F276" s="114"/>
      <c r="G276" s="114"/>
      <c r="H276" s="114"/>
      <c r="I276" s="94"/>
      <c r="J276" s="94"/>
      <c r="K276" s="114"/>
    </row>
    <row r="277" spans="2:11">
      <c r="B277" s="93"/>
      <c r="C277" s="114"/>
      <c r="D277" s="114"/>
      <c r="E277" s="114"/>
      <c r="F277" s="114"/>
      <c r="G277" s="114"/>
      <c r="H277" s="114"/>
      <c r="I277" s="94"/>
      <c r="J277" s="94"/>
      <c r="K277" s="114"/>
    </row>
    <row r="278" spans="2:11">
      <c r="B278" s="93"/>
      <c r="C278" s="114"/>
      <c r="D278" s="114"/>
      <c r="E278" s="114"/>
      <c r="F278" s="114"/>
      <c r="G278" s="114"/>
      <c r="H278" s="114"/>
      <c r="I278" s="94"/>
      <c r="J278" s="94"/>
      <c r="K278" s="114"/>
    </row>
    <row r="279" spans="2:11">
      <c r="B279" s="93"/>
      <c r="C279" s="114"/>
      <c r="D279" s="114"/>
      <c r="E279" s="114"/>
      <c r="F279" s="114"/>
      <c r="G279" s="114"/>
      <c r="H279" s="114"/>
      <c r="I279" s="94"/>
      <c r="J279" s="94"/>
      <c r="K279" s="114"/>
    </row>
    <row r="280" spans="2:11">
      <c r="B280" s="93"/>
      <c r="C280" s="114"/>
      <c r="D280" s="114"/>
      <c r="E280" s="114"/>
      <c r="F280" s="114"/>
      <c r="G280" s="114"/>
      <c r="H280" s="114"/>
      <c r="I280" s="94"/>
      <c r="J280" s="94"/>
      <c r="K280" s="114"/>
    </row>
    <row r="281" spans="2:11">
      <c r="B281" s="93"/>
      <c r="C281" s="114"/>
      <c r="D281" s="114"/>
      <c r="E281" s="114"/>
      <c r="F281" s="114"/>
      <c r="G281" s="114"/>
      <c r="H281" s="114"/>
      <c r="I281" s="94"/>
      <c r="J281" s="94"/>
      <c r="K281" s="114"/>
    </row>
    <row r="282" spans="2:11">
      <c r="B282" s="93"/>
      <c r="C282" s="114"/>
      <c r="D282" s="114"/>
      <c r="E282" s="114"/>
      <c r="F282" s="114"/>
      <c r="G282" s="114"/>
      <c r="H282" s="114"/>
      <c r="I282" s="94"/>
      <c r="J282" s="94"/>
      <c r="K282" s="114"/>
    </row>
    <row r="283" spans="2:11">
      <c r="B283" s="93"/>
      <c r="C283" s="114"/>
      <c r="D283" s="114"/>
      <c r="E283" s="114"/>
      <c r="F283" s="114"/>
      <c r="G283" s="114"/>
      <c r="H283" s="114"/>
      <c r="I283" s="94"/>
      <c r="J283" s="94"/>
      <c r="K283" s="114"/>
    </row>
    <row r="284" spans="2:11">
      <c r="B284" s="93"/>
      <c r="C284" s="114"/>
      <c r="D284" s="114"/>
      <c r="E284" s="114"/>
      <c r="F284" s="114"/>
      <c r="G284" s="114"/>
      <c r="H284" s="114"/>
      <c r="I284" s="94"/>
      <c r="J284" s="94"/>
      <c r="K284" s="114"/>
    </row>
    <row r="285" spans="2:11">
      <c r="B285" s="93"/>
      <c r="C285" s="114"/>
      <c r="D285" s="114"/>
      <c r="E285" s="114"/>
      <c r="F285" s="114"/>
      <c r="G285" s="114"/>
      <c r="H285" s="114"/>
      <c r="I285" s="94"/>
      <c r="J285" s="94"/>
      <c r="K285" s="114"/>
    </row>
    <row r="286" spans="2:11">
      <c r="B286" s="93"/>
      <c r="C286" s="114"/>
      <c r="D286" s="114"/>
      <c r="E286" s="114"/>
      <c r="F286" s="114"/>
      <c r="G286" s="114"/>
      <c r="H286" s="114"/>
      <c r="I286" s="94"/>
      <c r="J286" s="94"/>
      <c r="K286" s="114"/>
    </row>
    <row r="287" spans="2:11">
      <c r="B287" s="93"/>
      <c r="C287" s="114"/>
      <c r="D287" s="114"/>
      <c r="E287" s="114"/>
      <c r="F287" s="114"/>
      <c r="G287" s="114"/>
      <c r="H287" s="114"/>
      <c r="I287" s="94"/>
      <c r="J287" s="94"/>
      <c r="K287" s="114"/>
    </row>
    <row r="288" spans="2:11">
      <c r="B288" s="93"/>
      <c r="C288" s="114"/>
      <c r="D288" s="114"/>
      <c r="E288" s="114"/>
      <c r="F288" s="114"/>
      <c r="G288" s="114"/>
      <c r="H288" s="114"/>
      <c r="I288" s="94"/>
      <c r="J288" s="94"/>
      <c r="K288" s="114"/>
    </row>
    <row r="289" spans="2:11">
      <c r="B289" s="93"/>
      <c r="C289" s="114"/>
      <c r="D289" s="114"/>
      <c r="E289" s="114"/>
      <c r="F289" s="114"/>
      <c r="G289" s="114"/>
      <c r="H289" s="114"/>
      <c r="I289" s="94"/>
      <c r="J289" s="94"/>
      <c r="K289" s="114"/>
    </row>
    <row r="290" spans="2:11">
      <c r="B290" s="93"/>
      <c r="C290" s="114"/>
      <c r="D290" s="114"/>
      <c r="E290" s="114"/>
      <c r="F290" s="114"/>
      <c r="G290" s="114"/>
      <c r="H290" s="114"/>
      <c r="I290" s="94"/>
      <c r="J290" s="94"/>
      <c r="K290" s="114"/>
    </row>
    <row r="291" spans="2:11">
      <c r="B291" s="93"/>
      <c r="C291" s="114"/>
      <c r="D291" s="114"/>
      <c r="E291" s="114"/>
      <c r="F291" s="114"/>
      <c r="G291" s="114"/>
      <c r="H291" s="114"/>
      <c r="I291" s="94"/>
      <c r="J291" s="94"/>
      <c r="K291" s="114"/>
    </row>
    <row r="292" spans="2:11">
      <c r="B292" s="93"/>
      <c r="C292" s="114"/>
      <c r="D292" s="114"/>
      <c r="E292" s="114"/>
      <c r="F292" s="114"/>
      <c r="G292" s="114"/>
      <c r="H292" s="114"/>
      <c r="I292" s="94"/>
      <c r="J292" s="94"/>
      <c r="K292" s="114"/>
    </row>
    <row r="293" spans="2:11">
      <c r="B293" s="93"/>
      <c r="C293" s="114"/>
      <c r="D293" s="114"/>
      <c r="E293" s="114"/>
      <c r="F293" s="114"/>
      <c r="G293" s="114"/>
      <c r="H293" s="114"/>
      <c r="I293" s="94"/>
      <c r="J293" s="94"/>
      <c r="K293" s="114"/>
    </row>
    <row r="294" spans="2:11">
      <c r="B294" s="93"/>
      <c r="C294" s="114"/>
      <c r="D294" s="114"/>
      <c r="E294" s="114"/>
      <c r="F294" s="114"/>
      <c r="G294" s="114"/>
      <c r="H294" s="114"/>
      <c r="I294" s="94"/>
      <c r="J294" s="94"/>
      <c r="K294" s="114"/>
    </row>
    <row r="295" spans="2:11">
      <c r="B295" s="93"/>
      <c r="C295" s="114"/>
      <c r="D295" s="114"/>
      <c r="E295" s="114"/>
      <c r="F295" s="114"/>
      <c r="G295" s="114"/>
      <c r="H295" s="114"/>
      <c r="I295" s="94"/>
      <c r="J295" s="94"/>
      <c r="K295" s="114"/>
    </row>
    <row r="296" spans="2:11">
      <c r="B296" s="93"/>
      <c r="C296" s="114"/>
      <c r="D296" s="114"/>
      <c r="E296" s="114"/>
      <c r="F296" s="114"/>
      <c r="G296" s="114"/>
      <c r="H296" s="114"/>
      <c r="I296" s="94"/>
      <c r="J296" s="94"/>
      <c r="K296" s="114"/>
    </row>
    <row r="297" spans="2:11">
      <c r="B297" s="93"/>
      <c r="C297" s="114"/>
      <c r="D297" s="114"/>
      <c r="E297" s="114"/>
      <c r="F297" s="114"/>
      <c r="G297" s="114"/>
      <c r="H297" s="114"/>
      <c r="I297" s="94"/>
      <c r="J297" s="94"/>
      <c r="K297" s="114"/>
    </row>
    <row r="298" spans="2:11">
      <c r="B298" s="93"/>
      <c r="C298" s="114"/>
      <c r="D298" s="114"/>
      <c r="E298" s="114"/>
      <c r="F298" s="114"/>
      <c r="G298" s="114"/>
      <c r="H298" s="114"/>
      <c r="I298" s="94"/>
      <c r="J298" s="94"/>
      <c r="K298" s="114"/>
    </row>
    <row r="299" spans="2:11">
      <c r="B299" s="93"/>
      <c r="C299" s="114"/>
      <c r="D299" s="114"/>
      <c r="E299" s="114"/>
      <c r="F299" s="114"/>
      <c r="G299" s="114"/>
      <c r="H299" s="114"/>
      <c r="I299" s="94"/>
      <c r="J299" s="94"/>
      <c r="K299" s="114"/>
    </row>
    <row r="300" spans="2:11">
      <c r="B300" s="93"/>
      <c r="C300" s="114"/>
      <c r="D300" s="114"/>
      <c r="E300" s="114"/>
      <c r="F300" s="114"/>
      <c r="G300" s="114"/>
      <c r="H300" s="114"/>
      <c r="I300" s="94"/>
      <c r="J300" s="94"/>
      <c r="K300" s="114"/>
    </row>
    <row r="301" spans="2:11">
      <c r="B301" s="93"/>
      <c r="C301" s="114"/>
      <c r="D301" s="114"/>
      <c r="E301" s="114"/>
      <c r="F301" s="114"/>
      <c r="G301" s="114"/>
      <c r="H301" s="114"/>
      <c r="I301" s="94"/>
      <c r="J301" s="94"/>
      <c r="K301" s="114"/>
    </row>
    <row r="302" spans="2:11">
      <c r="B302" s="93"/>
      <c r="C302" s="114"/>
      <c r="D302" s="114"/>
      <c r="E302" s="114"/>
      <c r="F302" s="114"/>
      <c r="G302" s="114"/>
      <c r="H302" s="114"/>
      <c r="I302" s="94"/>
      <c r="J302" s="94"/>
      <c r="K302" s="114"/>
    </row>
    <row r="303" spans="2:11">
      <c r="B303" s="93"/>
      <c r="C303" s="114"/>
      <c r="D303" s="114"/>
      <c r="E303" s="114"/>
      <c r="F303" s="114"/>
      <c r="G303" s="114"/>
      <c r="H303" s="114"/>
      <c r="I303" s="94"/>
      <c r="J303" s="94"/>
      <c r="K303" s="114"/>
    </row>
    <row r="304" spans="2:11">
      <c r="B304" s="93"/>
      <c r="C304" s="114"/>
      <c r="D304" s="114"/>
      <c r="E304" s="114"/>
      <c r="F304" s="114"/>
      <c r="G304" s="114"/>
      <c r="H304" s="114"/>
      <c r="I304" s="94"/>
      <c r="J304" s="94"/>
      <c r="K304" s="114"/>
    </row>
    <row r="305" spans="2:11">
      <c r="B305" s="93"/>
      <c r="C305" s="114"/>
      <c r="D305" s="114"/>
      <c r="E305" s="114"/>
      <c r="F305" s="114"/>
      <c r="G305" s="114"/>
      <c r="H305" s="114"/>
      <c r="I305" s="94"/>
      <c r="J305" s="94"/>
      <c r="K305" s="114"/>
    </row>
    <row r="306" spans="2:11">
      <c r="B306" s="93"/>
      <c r="C306" s="114"/>
      <c r="D306" s="114"/>
      <c r="E306" s="114"/>
      <c r="F306" s="114"/>
      <c r="G306" s="114"/>
      <c r="H306" s="114"/>
      <c r="I306" s="94"/>
      <c r="J306" s="94"/>
      <c r="K306" s="114"/>
    </row>
    <row r="307" spans="2:11">
      <c r="B307" s="93"/>
      <c r="C307" s="114"/>
      <c r="D307" s="114"/>
      <c r="E307" s="114"/>
      <c r="F307" s="114"/>
      <c r="G307" s="114"/>
      <c r="H307" s="114"/>
      <c r="I307" s="94"/>
      <c r="J307" s="94"/>
      <c r="K307" s="114"/>
    </row>
    <row r="308" spans="2:11">
      <c r="B308" s="93"/>
      <c r="C308" s="114"/>
      <c r="D308" s="114"/>
      <c r="E308" s="114"/>
      <c r="F308" s="114"/>
      <c r="G308" s="114"/>
      <c r="H308" s="114"/>
      <c r="I308" s="94"/>
      <c r="J308" s="94"/>
      <c r="K308" s="114"/>
    </row>
    <row r="309" spans="2:11">
      <c r="B309" s="93"/>
      <c r="C309" s="114"/>
      <c r="D309" s="114"/>
      <c r="E309" s="114"/>
      <c r="F309" s="114"/>
      <c r="G309" s="114"/>
      <c r="H309" s="114"/>
      <c r="I309" s="94"/>
      <c r="J309" s="94"/>
      <c r="K309" s="114"/>
    </row>
    <row r="310" spans="2:11">
      <c r="B310" s="93"/>
      <c r="C310" s="114"/>
      <c r="D310" s="114"/>
      <c r="E310" s="114"/>
      <c r="F310" s="114"/>
      <c r="G310" s="114"/>
      <c r="H310" s="114"/>
      <c r="I310" s="94"/>
      <c r="J310" s="94"/>
      <c r="K310" s="114"/>
    </row>
    <row r="311" spans="2:11">
      <c r="B311" s="93"/>
      <c r="C311" s="114"/>
      <c r="D311" s="114"/>
      <c r="E311" s="114"/>
      <c r="F311" s="114"/>
      <c r="G311" s="114"/>
      <c r="H311" s="114"/>
      <c r="I311" s="94"/>
      <c r="J311" s="94"/>
      <c r="K311" s="114"/>
    </row>
    <row r="312" spans="2:11">
      <c r="B312" s="93"/>
      <c r="C312" s="114"/>
      <c r="D312" s="114"/>
      <c r="E312" s="114"/>
      <c r="F312" s="114"/>
      <c r="G312" s="114"/>
      <c r="H312" s="114"/>
      <c r="I312" s="94"/>
      <c r="J312" s="94"/>
      <c r="K312" s="114"/>
    </row>
    <row r="313" spans="2:11">
      <c r="B313" s="93"/>
      <c r="C313" s="114"/>
      <c r="D313" s="114"/>
      <c r="E313" s="114"/>
      <c r="F313" s="114"/>
      <c r="G313" s="114"/>
      <c r="H313" s="114"/>
      <c r="I313" s="94"/>
      <c r="J313" s="94"/>
      <c r="K313" s="114"/>
    </row>
    <row r="314" spans="2:11">
      <c r="B314" s="93"/>
      <c r="C314" s="114"/>
      <c r="D314" s="114"/>
      <c r="E314" s="114"/>
      <c r="F314" s="114"/>
      <c r="G314" s="114"/>
      <c r="H314" s="114"/>
      <c r="I314" s="94"/>
      <c r="J314" s="94"/>
      <c r="K314" s="114"/>
    </row>
    <row r="315" spans="2:11">
      <c r="B315" s="93"/>
      <c r="C315" s="114"/>
      <c r="D315" s="114"/>
      <c r="E315" s="114"/>
      <c r="F315" s="114"/>
      <c r="G315" s="114"/>
      <c r="H315" s="114"/>
      <c r="I315" s="94"/>
      <c r="J315" s="94"/>
      <c r="K315" s="114"/>
    </row>
    <row r="316" spans="2:11">
      <c r="B316" s="93"/>
      <c r="C316" s="114"/>
      <c r="D316" s="114"/>
      <c r="E316" s="114"/>
      <c r="F316" s="114"/>
      <c r="G316" s="114"/>
      <c r="H316" s="114"/>
      <c r="I316" s="94"/>
      <c r="J316" s="94"/>
      <c r="K316" s="114"/>
    </row>
    <row r="317" spans="2:11">
      <c r="B317" s="93"/>
      <c r="C317" s="114"/>
      <c r="D317" s="114"/>
      <c r="E317" s="114"/>
      <c r="F317" s="114"/>
      <c r="G317" s="114"/>
      <c r="H317" s="114"/>
      <c r="I317" s="94"/>
      <c r="J317" s="94"/>
      <c r="K317" s="114"/>
    </row>
    <row r="318" spans="2:11">
      <c r="B318" s="93"/>
      <c r="C318" s="114"/>
      <c r="D318" s="114"/>
      <c r="E318" s="114"/>
      <c r="F318" s="114"/>
      <c r="G318" s="114"/>
      <c r="H318" s="114"/>
      <c r="I318" s="94"/>
      <c r="J318" s="94"/>
      <c r="K318" s="114"/>
    </row>
    <row r="319" spans="2:11">
      <c r="B319" s="93"/>
      <c r="C319" s="114"/>
      <c r="D319" s="114"/>
      <c r="E319" s="114"/>
      <c r="F319" s="114"/>
      <c r="G319" s="114"/>
      <c r="H319" s="114"/>
      <c r="I319" s="94"/>
      <c r="J319" s="94"/>
      <c r="K319" s="114"/>
    </row>
    <row r="320" spans="2:11">
      <c r="B320" s="93"/>
      <c r="C320" s="114"/>
      <c r="D320" s="114"/>
      <c r="E320" s="114"/>
      <c r="F320" s="114"/>
      <c r="G320" s="114"/>
      <c r="H320" s="114"/>
      <c r="I320" s="94"/>
      <c r="J320" s="94"/>
      <c r="K320" s="114"/>
    </row>
    <row r="321" spans="2:11">
      <c r="B321" s="93"/>
      <c r="C321" s="114"/>
      <c r="D321" s="114"/>
      <c r="E321" s="114"/>
      <c r="F321" s="114"/>
      <c r="G321" s="114"/>
      <c r="H321" s="114"/>
      <c r="I321" s="94"/>
      <c r="J321" s="94"/>
      <c r="K321" s="114"/>
    </row>
    <row r="322" spans="2:11">
      <c r="B322" s="93"/>
      <c r="C322" s="114"/>
      <c r="D322" s="114"/>
      <c r="E322" s="114"/>
      <c r="F322" s="114"/>
      <c r="G322" s="114"/>
      <c r="H322" s="114"/>
      <c r="I322" s="94"/>
      <c r="J322" s="94"/>
      <c r="K322" s="114"/>
    </row>
    <row r="323" spans="2:11">
      <c r="B323" s="93"/>
      <c r="C323" s="114"/>
      <c r="D323" s="114"/>
      <c r="E323" s="114"/>
      <c r="F323" s="114"/>
      <c r="G323" s="114"/>
      <c r="H323" s="114"/>
      <c r="I323" s="94"/>
      <c r="J323" s="94"/>
      <c r="K323" s="114"/>
    </row>
    <row r="324" spans="2:11">
      <c r="B324" s="93"/>
      <c r="C324" s="114"/>
      <c r="D324" s="114"/>
      <c r="E324" s="114"/>
      <c r="F324" s="114"/>
      <c r="G324" s="114"/>
      <c r="H324" s="114"/>
      <c r="I324" s="94"/>
      <c r="J324" s="94"/>
      <c r="K324" s="114"/>
    </row>
    <row r="325" spans="2:11">
      <c r="B325" s="93"/>
      <c r="C325" s="114"/>
      <c r="D325" s="114"/>
      <c r="E325" s="114"/>
      <c r="F325" s="114"/>
      <c r="G325" s="114"/>
      <c r="H325" s="114"/>
      <c r="I325" s="94"/>
      <c r="J325" s="94"/>
      <c r="K325" s="114"/>
    </row>
    <row r="326" spans="2:11">
      <c r="B326" s="93"/>
      <c r="C326" s="114"/>
      <c r="D326" s="114"/>
      <c r="E326" s="114"/>
      <c r="F326" s="114"/>
      <c r="G326" s="114"/>
      <c r="H326" s="114"/>
      <c r="I326" s="94"/>
      <c r="J326" s="94"/>
      <c r="K326" s="114"/>
    </row>
    <row r="327" spans="2:11">
      <c r="B327" s="93"/>
      <c r="C327" s="114"/>
      <c r="D327" s="114"/>
      <c r="E327" s="114"/>
      <c r="F327" s="114"/>
      <c r="G327" s="114"/>
      <c r="H327" s="114"/>
      <c r="I327" s="94"/>
      <c r="J327" s="94"/>
      <c r="K327" s="114"/>
    </row>
    <row r="328" spans="2:11">
      <c r="B328" s="93"/>
      <c r="C328" s="114"/>
      <c r="D328" s="114"/>
      <c r="E328" s="114"/>
      <c r="F328" s="114"/>
      <c r="G328" s="114"/>
      <c r="H328" s="114"/>
      <c r="I328" s="94"/>
      <c r="J328" s="94"/>
      <c r="K328" s="114"/>
    </row>
    <row r="329" spans="2:11">
      <c r="B329" s="93"/>
      <c r="C329" s="114"/>
      <c r="D329" s="114"/>
      <c r="E329" s="114"/>
      <c r="F329" s="114"/>
      <c r="G329" s="114"/>
      <c r="H329" s="114"/>
      <c r="I329" s="94"/>
      <c r="J329" s="94"/>
      <c r="K329" s="114"/>
    </row>
    <row r="330" spans="2:11">
      <c r="B330" s="93"/>
      <c r="C330" s="114"/>
      <c r="D330" s="114"/>
      <c r="E330" s="114"/>
      <c r="F330" s="114"/>
      <c r="G330" s="114"/>
      <c r="H330" s="114"/>
      <c r="I330" s="94"/>
      <c r="J330" s="94"/>
      <c r="K330" s="114"/>
    </row>
    <row r="331" spans="2:11">
      <c r="B331" s="93"/>
      <c r="C331" s="114"/>
      <c r="D331" s="114"/>
      <c r="E331" s="114"/>
      <c r="F331" s="114"/>
      <c r="G331" s="114"/>
      <c r="H331" s="114"/>
      <c r="I331" s="94"/>
      <c r="J331" s="94"/>
      <c r="K331" s="114"/>
    </row>
    <row r="332" spans="2:11">
      <c r="B332" s="93"/>
      <c r="C332" s="114"/>
      <c r="D332" s="114"/>
      <c r="E332" s="114"/>
      <c r="F332" s="114"/>
      <c r="G332" s="114"/>
      <c r="H332" s="114"/>
      <c r="I332" s="94"/>
      <c r="J332" s="94"/>
      <c r="K332" s="114"/>
    </row>
    <row r="333" spans="2:11">
      <c r="B333" s="93"/>
      <c r="C333" s="114"/>
      <c r="D333" s="114"/>
      <c r="E333" s="114"/>
      <c r="F333" s="114"/>
      <c r="G333" s="114"/>
      <c r="H333" s="114"/>
      <c r="I333" s="94"/>
      <c r="J333" s="94"/>
      <c r="K333" s="114"/>
    </row>
    <row r="334" spans="2:11">
      <c r="B334" s="93"/>
      <c r="C334" s="114"/>
      <c r="D334" s="114"/>
      <c r="E334" s="114"/>
      <c r="F334" s="114"/>
      <c r="G334" s="114"/>
      <c r="H334" s="114"/>
      <c r="I334" s="94"/>
      <c r="J334" s="94"/>
      <c r="K334" s="114"/>
    </row>
    <row r="335" spans="2:11">
      <c r="B335" s="93"/>
      <c r="C335" s="114"/>
      <c r="D335" s="114"/>
      <c r="E335" s="114"/>
      <c r="F335" s="114"/>
      <c r="G335" s="114"/>
      <c r="H335" s="114"/>
      <c r="I335" s="94"/>
      <c r="J335" s="94"/>
      <c r="K335" s="114"/>
    </row>
    <row r="336" spans="2:11">
      <c r="B336" s="93"/>
      <c r="C336" s="114"/>
      <c r="D336" s="114"/>
      <c r="E336" s="114"/>
      <c r="F336" s="114"/>
      <c r="G336" s="114"/>
      <c r="H336" s="114"/>
      <c r="I336" s="94"/>
      <c r="J336" s="94"/>
      <c r="K336" s="114"/>
    </row>
    <row r="337" spans="2:11">
      <c r="B337" s="93"/>
      <c r="C337" s="114"/>
      <c r="D337" s="114"/>
      <c r="E337" s="114"/>
      <c r="F337" s="114"/>
      <c r="G337" s="114"/>
      <c r="H337" s="114"/>
      <c r="I337" s="94"/>
      <c r="J337" s="94"/>
      <c r="K337" s="114"/>
    </row>
    <row r="338" spans="2:11">
      <c r="B338" s="93"/>
      <c r="C338" s="114"/>
      <c r="D338" s="114"/>
      <c r="E338" s="114"/>
      <c r="F338" s="114"/>
      <c r="G338" s="114"/>
      <c r="H338" s="114"/>
      <c r="I338" s="94"/>
      <c r="J338" s="94"/>
      <c r="K338" s="114"/>
    </row>
    <row r="339" spans="2:11">
      <c r="B339" s="93"/>
      <c r="C339" s="114"/>
      <c r="D339" s="114"/>
      <c r="E339" s="114"/>
      <c r="F339" s="114"/>
      <c r="G339" s="114"/>
      <c r="H339" s="114"/>
      <c r="I339" s="94"/>
      <c r="J339" s="94"/>
      <c r="K339" s="114"/>
    </row>
    <row r="340" spans="2:11">
      <c r="B340" s="93"/>
      <c r="C340" s="114"/>
      <c r="D340" s="114"/>
      <c r="E340" s="114"/>
      <c r="F340" s="114"/>
      <c r="G340" s="114"/>
      <c r="H340" s="114"/>
      <c r="I340" s="94"/>
      <c r="J340" s="94"/>
      <c r="K340" s="114"/>
    </row>
    <row r="341" spans="2:11">
      <c r="B341" s="93"/>
      <c r="C341" s="114"/>
      <c r="D341" s="114"/>
      <c r="E341" s="114"/>
      <c r="F341" s="114"/>
      <c r="G341" s="114"/>
      <c r="H341" s="114"/>
      <c r="I341" s="94"/>
      <c r="J341" s="94"/>
      <c r="K341" s="114"/>
    </row>
    <row r="342" spans="2:11">
      <c r="B342" s="93"/>
      <c r="C342" s="114"/>
      <c r="D342" s="114"/>
      <c r="E342" s="114"/>
      <c r="F342" s="114"/>
      <c r="G342" s="114"/>
      <c r="H342" s="114"/>
      <c r="I342" s="94"/>
      <c r="J342" s="94"/>
      <c r="K342" s="114"/>
    </row>
    <row r="343" spans="2:11">
      <c r="B343" s="93"/>
      <c r="C343" s="114"/>
      <c r="D343" s="114"/>
      <c r="E343" s="114"/>
      <c r="F343" s="114"/>
      <c r="G343" s="114"/>
      <c r="H343" s="114"/>
      <c r="I343" s="94"/>
      <c r="J343" s="94"/>
      <c r="K343" s="114"/>
    </row>
    <row r="344" spans="2:11">
      <c r="B344" s="93"/>
      <c r="C344" s="114"/>
      <c r="D344" s="114"/>
      <c r="E344" s="114"/>
      <c r="F344" s="114"/>
      <c r="G344" s="114"/>
      <c r="H344" s="114"/>
      <c r="I344" s="94"/>
      <c r="J344" s="94"/>
      <c r="K344" s="114"/>
    </row>
    <row r="345" spans="2:11">
      <c r="B345" s="93"/>
      <c r="C345" s="114"/>
      <c r="D345" s="114"/>
      <c r="E345" s="114"/>
      <c r="F345" s="114"/>
      <c r="G345" s="114"/>
      <c r="H345" s="114"/>
      <c r="I345" s="94"/>
      <c r="J345" s="94"/>
      <c r="K345" s="114"/>
    </row>
    <row r="346" spans="2:11">
      <c r="B346" s="93"/>
      <c r="C346" s="114"/>
      <c r="D346" s="114"/>
      <c r="E346" s="114"/>
      <c r="F346" s="114"/>
      <c r="G346" s="114"/>
      <c r="H346" s="114"/>
      <c r="I346" s="94"/>
      <c r="J346" s="94"/>
      <c r="K346" s="114"/>
    </row>
    <row r="347" spans="2:11">
      <c r="B347" s="93"/>
      <c r="C347" s="114"/>
      <c r="D347" s="114"/>
      <c r="E347" s="114"/>
      <c r="F347" s="114"/>
      <c r="G347" s="114"/>
      <c r="H347" s="114"/>
      <c r="I347" s="94"/>
      <c r="J347" s="94"/>
      <c r="K347" s="114"/>
    </row>
    <row r="348" spans="2:11">
      <c r="B348" s="93"/>
      <c r="C348" s="114"/>
      <c r="D348" s="114"/>
      <c r="E348" s="114"/>
      <c r="F348" s="114"/>
      <c r="G348" s="114"/>
      <c r="H348" s="114"/>
      <c r="I348" s="94"/>
      <c r="J348" s="94"/>
      <c r="K348" s="114"/>
    </row>
    <row r="349" spans="2:11">
      <c r="B349" s="93"/>
      <c r="C349" s="114"/>
      <c r="D349" s="114"/>
      <c r="E349" s="114"/>
      <c r="F349" s="114"/>
      <c r="G349" s="114"/>
      <c r="H349" s="114"/>
      <c r="I349" s="94"/>
      <c r="J349" s="94"/>
      <c r="K349" s="114"/>
    </row>
    <row r="350" spans="2:11">
      <c r="B350" s="93"/>
      <c r="C350" s="114"/>
      <c r="D350" s="114"/>
      <c r="E350" s="114"/>
      <c r="F350" s="114"/>
      <c r="G350" s="114"/>
      <c r="H350" s="114"/>
      <c r="I350" s="94"/>
      <c r="J350" s="94"/>
      <c r="K350" s="114"/>
    </row>
    <row r="351" spans="2:11">
      <c r="B351" s="93"/>
      <c r="C351" s="114"/>
      <c r="D351" s="114"/>
      <c r="E351" s="114"/>
      <c r="F351" s="114"/>
      <c r="G351" s="114"/>
      <c r="H351" s="114"/>
      <c r="I351" s="94"/>
      <c r="J351" s="94"/>
      <c r="K351" s="114"/>
    </row>
    <row r="352" spans="2:11">
      <c r="B352" s="93"/>
      <c r="C352" s="114"/>
      <c r="D352" s="114"/>
      <c r="E352" s="114"/>
      <c r="F352" s="114"/>
      <c r="G352" s="114"/>
      <c r="H352" s="114"/>
      <c r="I352" s="94"/>
      <c r="J352" s="94"/>
      <c r="K352" s="114"/>
    </row>
    <row r="353" spans="2:11">
      <c r="B353" s="93"/>
      <c r="C353" s="114"/>
      <c r="D353" s="114"/>
      <c r="E353" s="114"/>
      <c r="F353" s="114"/>
      <c r="G353" s="114"/>
      <c r="H353" s="114"/>
      <c r="I353" s="94"/>
      <c r="J353" s="94"/>
      <c r="K353" s="114"/>
    </row>
    <row r="354" spans="2:11">
      <c r="B354" s="93"/>
      <c r="C354" s="114"/>
      <c r="D354" s="114"/>
      <c r="E354" s="114"/>
      <c r="F354" s="114"/>
      <c r="G354" s="114"/>
      <c r="H354" s="114"/>
      <c r="I354" s="94"/>
      <c r="J354" s="94"/>
      <c r="K354" s="114"/>
    </row>
    <row r="355" spans="2:11">
      <c r="B355" s="93"/>
      <c r="C355" s="114"/>
      <c r="D355" s="114"/>
      <c r="E355" s="114"/>
      <c r="F355" s="114"/>
      <c r="G355" s="114"/>
      <c r="H355" s="114"/>
      <c r="I355" s="94"/>
      <c r="J355" s="94"/>
      <c r="K355" s="114"/>
    </row>
    <row r="356" spans="2:11">
      <c r="B356" s="93"/>
      <c r="C356" s="114"/>
      <c r="D356" s="114"/>
      <c r="E356" s="114"/>
      <c r="F356" s="114"/>
      <c r="G356" s="114"/>
      <c r="H356" s="114"/>
      <c r="I356" s="94"/>
      <c r="J356" s="94"/>
      <c r="K356" s="114"/>
    </row>
    <row r="357" spans="2:11">
      <c r="B357" s="93"/>
      <c r="C357" s="114"/>
      <c r="D357" s="114"/>
      <c r="E357" s="114"/>
      <c r="F357" s="114"/>
      <c r="G357" s="114"/>
      <c r="H357" s="114"/>
      <c r="I357" s="94"/>
      <c r="J357" s="94"/>
      <c r="K357" s="114"/>
    </row>
    <row r="358" spans="2:11">
      <c r="B358" s="93"/>
      <c r="C358" s="114"/>
      <c r="D358" s="114"/>
      <c r="E358" s="114"/>
      <c r="F358" s="114"/>
      <c r="G358" s="114"/>
      <c r="H358" s="114"/>
      <c r="I358" s="94"/>
      <c r="J358" s="94"/>
      <c r="K358" s="114"/>
    </row>
    <row r="359" spans="2:11">
      <c r="B359" s="93"/>
      <c r="C359" s="114"/>
      <c r="D359" s="114"/>
      <c r="E359" s="114"/>
      <c r="F359" s="114"/>
      <c r="G359" s="114"/>
      <c r="H359" s="114"/>
      <c r="I359" s="94"/>
      <c r="J359" s="94"/>
      <c r="K359" s="114"/>
    </row>
    <row r="360" spans="2:11">
      <c r="B360" s="93"/>
      <c r="C360" s="114"/>
      <c r="D360" s="114"/>
      <c r="E360" s="114"/>
      <c r="F360" s="114"/>
      <c r="G360" s="114"/>
      <c r="H360" s="114"/>
      <c r="I360" s="94"/>
      <c r="J360" s="94"/>
      <c r="K360" s="114"/>
    </row>
    <row r="361" spans="2:11">
      <c r="B361" s="93"/>
      <c r="C361" s="114"/>
      <c r="D361" s="114"/>
      <c r="E361" s="114"/>
      <c r="F361" s="114"/>
      <c r="G361" s="114"/>
      <c r="H361" s="114"/>
      <c r="I361" s="94"/>
      <c r="J361" s="94"/>
      <c r="K361" s="114"/>
    </row>
    <row r="362" spans="2:11">
      <c r="B362" s="93"/>
      <c r="C362" s="114"/>
      <c r="D362" s="114"/>
      <c r="E362" s="114"/>
      <c r="F362" s="114"/>
      <c r="G362" s="114"/>
      <c r="H362" s="114"/>
      <c r="I362" s="94"/>
      <c r="J362" s="94"/>
      <c r="K362" s="114"/>
    </row>
    <row r="363" spans="2:11">
      <c r="B363" s="93"/>
      <c r="C363" s="114"/>
      <c r="D363" s="114"/>
      <c r="E363" s="114"/>
      <c r="F363" s="114"/>
      <c r="G363" s="114"/>
      <c r="H363" s="114"/>
      <c r="I363" s="94"/>
      <c r="J363" s="94"/>
      <c r="K363" s="114"/>
    </row>
    <row r="364" spans="2:11">
      <c r="B364" s="93"/>
      <c r="C364" s="114"/>
      <c r="D364" s="114"/>
      <c r="E364" s="114"/>
      <c r="F364" s="114"/>
      <c r="G364" s="114"/>
      <c r="H364" s="114"/>
      <c r="I364" s="94"/>
      <c r="J364" s="94"/>
      <c r="K364" s="114"/>
    </row>
    <row r="365" spans="2:11">
      <c r="B365" s="93"/>
      <c r="C365" s="114"/>
      <c r="D365" s="114"/>
      <c r="E365" s="114"/>
      <c r="F365" s="114"/>
      <c r="G365" s="114"/>
      <c r="H365" s="114"/>
      <c r="I365" s="94"/>
      <c r="J365" s="94"/>
      <c r="K365" s="114"/>
    </row>
    <row r="366" spans="2:11">
      <c r="B366" s="93"/>
      <c r="C366" s="114"/>
      <c r="D366" s="114"/>
      <c r="E366" s="114"/>
      <c r="F366" s="114"/>
      <c r="G366" s="114"/>
      <c r="H366" s="114"/>
      <c r="I366" s="94"/>
      <c r="J366" s="94"/>
      <c r="K366" s="114"/>
    </row>
    <row r="367" spans="2:11">
      <c r="B367" s="93"/>
      <c r="C367" s="114"/>
      <c r="D367" s="114"/>
      <c r="E367" s="114"/>
      <c r="F367" s="114"/>
      <c r="G367" s="114"/>
      <c r="H367" s="114"/>
      <c r="I367" s="94"/>
      <c r="J367" s="94"/>
      <c r="K367" s="114"/>
    </row>
    <row r="368" spans="2:11">
      <c r="B368" s="93"/>
      <c r="C368" s="114"/>
      <c r="D368" s="114"/>
      <c r="E368" s="114"/>
      <c r="F368" s="114"/>
      <c r="G368" s="114"/>
      <c r="H368" s="114"/>
      <c r="I368" s="94"/>
      <c r="J368" s="94"/>
      <c r="K368" s="114"/>
    </row>
    <row r="369" spans="2:11">
      <c r="B369" s="93"/>
      <c r="C369" s="114"/>
      <c r="D369" s="114"/>
      <c r="E369" s="114"/>
      <c r="F369" s="114"/>
      <c r="G369" s="114"/>
      <c r="H369" s="114"/>
      <c r="I369" s="94"/>
      <c r="J369" s="94"/>
      <c r="K369" s="114"/>
    </row>
    <row r="370" spans="2:11">
      <c r="B370" s="93"/>
      <c r="C370" s="114"/>
      <c r="D370" s="114"/>
      <c r="E370" s="114"/>
      <c r="F370" s="114"/>
      <c r="G370" s="114"/>
      <c r="H370" s="114"/>
      <c r="I370" s="94"/>
      <c r="J370" s="94"/>
      <c r="K370" s="114"/>
    </row>
    <row r="371" spans="2:11">
      <c r="B371" s="93"/>
      <c r="C371" s="114"/>
      <c r="D371" s="114"/>
      <c r="E371" s="114"/>
      <c r="F371" s="114"/>
      <c r="G371" s="114"/>
      <c r="H371" s="114"/>
      <c r="I371" s="94"/>
      <c r="J371" s="94"/>
      <c r="K371" s="114"/>
    </row>
    <row r="372" spans="2:11">
      <c r="B372" s="93"/>
      <c r="C372" s="114"/>
      <c r="D372" s="114"/>
      <c r="E372" s="114"/>
      <c r="F372" s="114"/>
      <c r="G372" s="114"/>
      <c r="H372" s="114"/>
      <c r="I372" s="94"/>
      <c r="J372" s="94"/>
      <c r="K372" s="114"/>
    </row>
    <row r="373" spans="2:11">
      <c r="B373" s="93"/>
      <c r="C373" s="114"/>
      <c r="D373" s="114"/>
      <c r="E373" s="114"/>
      <c r="F373" s="114"/>
      <c r="G373" s="114"/>
      <c r="H373" s="114"/>
      <c r="I373" s="94"/>
      <c r="J373" s="94"/>
      <c r="K373" s="114"/>
    </row>
    <row r="374" spans="2:11">
      <c r="B374" s="93"/>
      <c r="C374" s="114"/>
      <c r="D374" s="114"/>
      <c r="E374" s="114"/>
      <c r="F374" s="114"/>
      <c r="G374" s="114"/>
      <c r="H374" s="114"/>
      <c r="I374" s="94"/>
      <c r="J374" s="94"/>
      <c r="K374" s="114"/>
    </row>
    <row r="375" spans="2:11">
      <c r="B375" s="93"/>
      <c r="C375" s="114"/>
      <c r="D375" s="114"/>
      <c r="E375" s="114"/>
      <c r="F375" s="114"/>
      <c r="G375" s="114"/>
      <c r="H375" s="114"/>
      <c r="I375" s="94"/>
      <c r="J375" s="94"/>
      <c r="K375" s="114"/>
    </row>
    <row r="376" spans="2:11">
      <c r="B376" s="93"/>
      <c r="C376" s="114"/>
      <c r="D376" s="114"/>
      <c r="E376" s="114"/>
      <c r="F376" s="114"/>
      <c r="G376" s="114"/>
      <c r="H376" s="114"/>
      <c r="I376" s="94"/>
      <c r="J376" s="94"/>
      <c r="K376" s="114"/>
    </row>
    <row r="377" spans="2:11">
      <c r="B377" s="93"/>
      <c r="C377" s="114"/>
      <c r="D377" s="114"/>
      <c r="E377" s="114"/>
      <c r="F377" s="114"/>
      <c r="G377" s="114"/>
      <c r="H377" s="114"/>
      <c r="I377" s="94"/>
      <c r="J377" s="94"/>
      <c r="K377" s="114"/>
    </row>
    <row r="378" spans="2:11">
      <c r="B378" s="93"/>
      <c r="C378" s="114"/>
      <c r="D378" s="114"/>
      <c r="E378" s="114"/>
      <c r="F378" s="114"/>
      <c r="G378" s="114"/>
      <c r="H378" s="114"/>
      <c r="I378" s="94"/>
      <c r="J378" s="94"/>
      <c r="K378" s="114"/>
    </row>
    <row r="379" spans="2:11">
      <c r="B379" s="93"/>
      <c r="C379" s="114"/>
      <c r="D379" s="114"/>
      <c r="E379" s="114"/>
      <c r="F379" s="114"/>
      <c r="G379" s="114"/>
      <c r="H379" s="114"/>
      <c r="I379" s="94"/>
      <c r="J379" s="94"/>
      <c r="K379" s="114"/>
    </row>
    <row r="380" spans="2:11">
      <c r="B380" s="93"/>
      <c r="C380" s="114"/>
      <c r="D380" s="114"/>
      <c r="E380" s="114"/>
      <c r="F380" s="114"/>
      <c r="G380" s="114"/>
      <c r="H380" s="114"/>
      <c r="I380" s="94"/>
      <c r="J380" s="94"/>
      <c r="K380" s="114"/>
    </row>
    <row r="381" spans="2:11">
      <c r="B381" s="93"/>
      <c r="C381" s="114"/>
      <c r="D381" s="114"/>
      <c r="E381" s="114"/>
      <c r="F381" s="114"/>
      <c r="G381" s="114"/>
      <c r="H381" s="114"/>
      <c r="I381" s="94"/>
      <c r="J381" s="94"/>
      <c r="K381" s="114"/>
    </row>
    <row r="382" spans="2:11">
      <c r="B382" s="93"/>
      <c r="C382" s="114"/>
      <c r="D382" s="114"/>
      <c r="E382" s="114"/>
      <c r="F382" s="114"/>
      <c r="G382" s="114"/>
      <c r="H382" s="114"/>
      <c r="I382" s="94"/>
      <c r="J382" s="94"/>
      <c r="K382" s="114"/>
    </row>
    <row r="383" spans="2:11">
      <c r="B383" s="93"/>
      <c r="C383" s="114"/>
      <c r="D383" s="114"/>
      <c r="E383" s="114"/>
      <c r="F383" s="114"/>
      <c r="G383" s="114"/>
      <c r="H383" s="114"/>
      <c r="I383" s="94"/>
      <c r="J383" s="94"/>
      <c r="K383" s="114"/>
    </row>
    <row r="384" spans="2:11">
      <c r="B384" s="93"/>
      <c r="C384" s="114"/>
      <c r="D384" s="114"/>
      <c r="E384" s="114"/>
      <c r="F384" s="114"/>
      <c r="G384" s="114"/>
      <c r="H384" s="114"/>
      <c r="I384" s="94"/>
      <c r="J384" s="94"/>
      <c r="K384" s="114"/>
    </row>
    <row r="385" spans="2:11">
      <c r="B385" s="93"/>
      <c r="C385" s="114"/>
      <c r="D385" s="114"/>
      <c r="E385" s="114"/>
      <c r="F385" s="114"/>
      <c r="G385" s="114"/>
      <c r="H385" s="114"/>
      <c r="I385" s="94"/>
      <c r="J385" s="94"/>
      <c r="K385" s="114"/>
    </row>
    <row r="386" spans="2:11">
      <c r="B386" s="93"/>
      <c r="C386" s="114"/>
      <c r="D386" s="114"/>
      <c r="E386" s="114"/>
      <c r="F386" s="114"/>
      <c r="G386" s="114"/>
      <c r="H386" s="114"/>
      <c r="I386" s="94"/>
      <c r="J386" s="94"/>
      <c r="K386" s="114"/>
    </row>
    <row r="387" spans="2:11">
      <c r="B387" s="93"/>
      <c r="C387" s="114"/>
      <c r="D387" s="114"/>
      <c r="E387" s="114"/>
      <c r="F387" s="114"/>
      <c r="G387" s="114"/>
      <c r="H387" s="114"/>
      <c r="I387" s="94"/>
      <c r="J387" s="94"/>
      <c r="K387" s="114"/>
    </row>
    <row r="388" spans="2:11">
      <c r="B388" s="93"/>
      <c r="C388" s="114"/>
      <c r="D388" s="114"/>
      <c r="E388" s="114"/>
      <c r="F388" s="114"/>
      <c r="G388" s="114"/>
      <c r="H388" s="114"/>
      <c r="I388" s="94"/>
      <c r="J388" s="94"/>
      <c r="K388" s="114"/>
    </row>
    <row r="389" spans="2:11">
      <c r="B389" s="93"/>
      <c r="C389" s="114"/>
      <c r="D389" s="114"/>
      <c r="E389" s="114"/>
      <c r="F389" s="114"/>
      <c r="G389" s="114"/>
      <c r="H389" s="114"/>
      <c r="I389" s="94"/>
      <c r="J389" s="94"/>
      <c r="K389" s="114"/>
    </row>
    <row r="390" spans="2:11">
      <c r="B390" s="93"/>
      <c r="C390" s="114"/>
      <c r="D390" s="114"/>
      <c r="E390" s="114"/>
      <c r="F390" s="114"/>
      <c r="G390" s="114"/>
      <c r="H390" s="114"/>
      <c r="I390" s="94"/>
      <c r="J390" s="94"/>
      <c r="K390" s="114"/>
    </row>
    <row r="391" spans="2:11">
      <c r="B391" s="93"/>
      <c r="C391" s="114"/>
      <c r="D391" s="114"/>
      <c r="E391" s="114"/>
      <c r="F391" s="114"/>
      <c r="G391" s="114"/>
      <c r="H391" s="114"/>
      <c r="I391" s="94"/>
      <c r="J391" s="94"/>
      <c r="K391" s="114"/>
    </row>
    <row r="392" spans="2:11">
      <c r="B392" s="93"/>
      <c r="C392" s="114"/>
      <c r="D392" s="114"/>
      <c r="E392" s="114"/>
      <c r="F392" s="114"/>
      <c r="G392" s="114"/>
      <c r="H392" s="114"/>
      <c r="I392" s="94"/>
      <c r="J392" s="94"/>
      <c r="K392" s="114"/>
    </row>
    <row r="393" spans="2:11">
      <c r="B393" s="93"/>
      <c r="C393" s="114"/>
      <c r="D393" s="114"/>
      <c r="E393" s="114"/>
      <c r="F393" s="114"/>
      <c r="G393" s="114"/>
      <c r="H393" s="114"/>
      <c r="I393" s="94"/>
      <c r="J393" s="94"/>
      <c r="K393" s="114"/>
    </row>
    <row r="394" spans="2:11">
      <c r="B394" s="93"/>
      <c r="C394" s="114"/>
      <c r="D394" s="114"/>
      <c r="E394" s="114"/>
      <c r="F394" s="114"/>
      <c r="G394" s="114"/>
      <c r="H394" s="114"/>
      <c r="I394" s="94"/>
      <c r="J394" s="94"/>
      <c r="K394" s="114"/>
    </row>
    <row r="395" spans="2:11">
      <c r="B395" s="93"/>
      <c r="C395" s="114"/>
      <c r="D395" s="114"/>
      <c r="E395" s="114"/>
      <c r="F395" s="114"/>
      <c r="G395" s="114"/>
      <c r="H395" s="114"/>
      <c r="I395" s="94"/>
      <c r="J395" s="94"/>
      <c r="K395" s="114"/>
    </row>
    <row r="396" spans="2:11">
      <c r="B396" s="93"/>
      <c r="C396" s="114"/>
      <c r="D396" s="114"/>
      <c r="E396" s="114"/>
      <c r="F396" s="114"/>
      <c r="G396" s="114"/>
      <c r="H396" s="114"/>
      <c r="I396" s="94"/>
      <c r="J396" s="94"/>
      <c r="K396" s="114"/>
    </row>
    <row r="397" spans="2:11">
      <c r="B397" s="93"/>
      <c r="C397" s="114"/>
      <c r="D397" s="114"/>
      <c r="E397" s="114"/>
      <c r="F397" s="114"/>
      <c r="G397" s="114"/>
      <c r="H397" s="114"/>
      <c r="I397" s="94"/>
      <c r="J397" s="94"/>
      <c r="K397" s="114"/>
    </row>
    <row r="398" spans="2:11">
      <c r="B398" s="93"/>
      <c r="C398" s="114"/>
      <c r="D398" s="114"/>
      <c r="E398" s="114"/>
      <c r="F398" s="114"/>
      <c r="G398" s="114"/>
      <c r="H398" s="114"/>
      <c r="I398" s="94"/>
      <c r="J398" s="94"/>
      <c r="K398" s="114"/>
    </row>
    <row r="399" spans="2:11">
      <c r="B399" s="93"/>
      <c r="C399" s="114"/>
      <c r="D399" s="114"/>
      <c r="E399" s="114"/>
      <c r="F399" s="114"/>
      <c r="G399" s="114"/>
      <c r="H399" s="114"/>
      <c r="I399" s="94"/>
      <c r="J399" s="94"/>
      <c r="K399" s="114"/>
    </row>
    <row r="400" spans="2:11">
      <c r="B400" s="93"/>
      <c r="C400" s="114"/>
      <c r="D400" s="114"/>
      <c r="E400" s="114"/>
      <c r="F400" s="114"/>
      <c r="G400" s="114"/>
      <c r="H400" s="114"/>
      <c r="I400" s="94"/>
      <c r="J400" s="94"/>
      <c r="K400" s="114"/>
    </row>
    <row r="401" spans="2:11">
      <c r="B401" s="93"/>
      <c r="C401" s="114"/>
      <c r="D401" s="114"/>
      <c r="E401" s="114"/>
      <c r="F401" s="114"/>
      <c r="G401" s="114"/>
      <c r="H401" s="114"/>
      <c r="I401" s="94"/>
      <c r="J401" s="94"/>
      <c r="K401" s="114"/>
    </row>
    <row r="402" spans="2:11">
      <c r="B402" s="93"/>
      <c r="C402" s="114"/>
      <c r="D402" s="114"/>
      <c r="E402" s="114"/>
      <c r="F402" s="114"/>
      <c r="G402" s="114"/>
      <c r="H402" s="114"/>
      <c r="I402" s="94"/>
      <c r="J402" s="94"/>
      <c r="K402" s="114"/>
    </row>
    <row r="403" spans="2:11">
      <c r="B403" s="93"/>
      <c r="C403" s="114"/>
      <c r="D403" s="114"/>
      <c r="E403" s="114"/>
      <c r="F403" s="114"/>
      <c r="G403" s="114"/>
      <c r="H403" s="114"/>
      <c r="I403" s="94"/>
      <c r="J403" s="94"/>
      <c r="K403" s="114"/>
    </row>
    <row r="404" spans="2:11">
      <c r="B404" s="93"/>
      <c r="C404" s="114"/>
      <c r="D404" s="114"/>
      <c r="E404" s="114"/>
      <c r="F404" s="114"/>
      <c r="G404" s="114"/>
      <c r="H404" s="114"/>
      <c r="I404" s="94"/>
      <c r="J404" s="94"/>
      <c r="K404" s="114"/>
    </row>
    <row r="405" spans="2:11">
      <c r="B405" s="93"/>
      <c r="C405" s="114"/>
      <c r="D405" s="114"/>
      <c r="E405" s="114"/>
      <c r="F405" s="114"/>
      <c r="G405" s="114"/>
      <c r="H405" s="114"/>
      <c r="I405" s="94"/>
      <c r="J405" s="94"/>
      <c r="K405" s="114"/>
    </row>
    <row r="406" spans="2:11">
      <c r="B406" s="93"/>
      <c r="C406" s="114"/>
      <c r="D406" s="114"/>
      <c r="E406" s="114"/>
      <c r="F406" s="114"/>
      <c r="G406" s="114"/>
      <c r="H406" s="114"/>
      <c r="I406" s="94"/>
      <c r="J406" s="94"/>
      <c r="K406" s="114"/>
    </row>
    <row r="407" spans="2:11">
      <c r="B407" s="93"/>
      <c r="C407" s="114"/>
      <c r="D407" s="114"/>
      <c r="E407" s="114"/>
      <c r="F407" s="114"/>
      <c r="G407" s="114"/>
      <c r="H407" s="114"/>
      <c r="I407" s="94"/>
      <c r="J407" s="94"/>
      <c r="K407" s="114"/>
    </row>
    <row r="408" spans="2:11">
      <c r="B408" s="93"/>
      <c r="C408" s="114"/>
      <c r="D408" s="114"/>
      <c r="E408" s="114"/>
      <c r="F408" s="114"/>
      <c r="G408" s="114"/>
      <c r="H408" s="114"/>
      <c r="I408" s="94"/>
      <c r="J408" s="94"/>
      <c r="K408" s="114"/>
    </row>
    <row r="409" spans="2:11">
      <c r="B409" s="93"/>
      <c r="C409" s="114"/>
      <c r="D409" s="114"/>
      <c r="E409" s="114"/>
      <c r="F409" s="114"/>
      <c r="G409" s="114"/>
      <c r="H409" s="114"/>
      <c r="I409" s="94"/>
      <c r="J409" s="94"/>
      <c r="K409" s="114"/>
    </row>
    <row r="410" spans="2:11">
      <c r="B410" s="93"/>
      <c r="C410" s="114"/>
      <c r="D410" s="114"/>
      <c r="E410" s="114"/>
      <c r="F410" s="114"/>
      <c r="G410" s="114"/>
      <c r="H410" s="114"/>
      <c r="I410" s="94"/>
      <c r="J410" s="94"/>
      <c r="K410" s="114"/>
    </row>
    <row r="411" spans="2:11">
      <c r="B411" s="93"/>
      <c r="C411" s="114"/>
      <c r="D411" s="114"/>
      <c r="E411" s="114"/>
      <c r="F411" s="114"/>
      <c r="G411" s="114"/>
      <c r="H411" s="114"/>
      <c r="I411" s="94"/>
      <c r="J411" s="94"/>
      <c r="K411" s="114"/>
    </row>
    <row r="412" spans="2:11">
      <c r="B412" s="93"/>
      <c r="C412" s="114"/>
      <c r="D412" s="114"/>
      <c r="E412" s="114"/>
      <c r="F412" s="114"/>
      <c r="G412" s="114"/>
      <c r="H412" s="114"/>
      <c r="I412" s="94"/>
      <c r="J412" s="94"/>
      <c r="K412" s="114"/>
    </row>
    <row r="413" spans="2:11">
      <c r="B413" s="93"/>
      <c r="C413" s="114"/>
      <c r="D413" s="114"/>
      <c r="E413" s="114"/>
      <c r="F413" s="114"/>
      <c r="G413" s="114"/>
      <c r="H413" s="114"/>
      <c r="I413" s="94"/>
      <c r="J413" s="94"/>
      <c r="K413" s="114"/>
    </row>
    <row r="414" spans="2:11">
      <c r="B414" s="93"/>
      <c r="C414" s="114"/>
      <c r="D414" s="114"/>
      <c r="E414" s="114"/>
      <c r="F414" s="114"/>
      <c r="G414" s="114"/>
      <c r="H414" s="114"/>
      <c r="I414" s="94"/>
      <c r="J414" s="94"/>
      <c r="K414" s="114"/>
    </row>
    <row r="415" spans="2:11">
      <c r="B415" s="93"/>
      <c r="C415" s="114"/>
      <c r="D415" s="114"/>
      <c r="E415" s="114"/>
      <c r="F415" s="114"/>
      <c r="G415" s="114"/>
      <c r="H415" s="114"/>
      <c r="I415" s="94"/>
      <c r="J415" s="94"/>
      <c r="K415" s="114"/>
    </row>
    <row r="416" spans="2:11">
      <c r="B416" s="93"/>
      <c r="C416" s="114"/>
      <c r="D416" s="114"/>
      <c r="E416" s="114"/>
      <c r="F416" s="114"/>
      <c r="G416" s="114"/>
      <c r="H416" s="114"/>
      <c r="I416" s="94"/>
      <c r="J416" s="94"/>
      <c r="K416" s="114"/>
    </row>
    <row r="417" spans="2:11">
      <c r="B417" s="93"/>
      <c r="C417" s="114"/>
      <c r="D417" s="114"/>
      <c r="E417" s="114"/>
      <c r="F417" s="114"/>
      <c r="G417" s="114"/>
      <c r="H417" s="114"/>
      <c r="I417" s="94"/>
      <c r="J417" s="94"/>
      <c r="K417" s="114"/>
    </row>
    <row r="418" spans="2:11">
      <c r="B418" s="93"/>
      <c r="C418" s="114"/>
      <c r="D418" s="114"/>
      <c r="E418" s="114"/>
      <c r="F418" s="114"/>
      <c r="G418" s="114"/>
      <c r="H418" s="114"/>
      <c r="I418" s="94"/>
      <c r="J418" s="94"/>
      <c r="K418" s="114"/>
    </row>
    <row r="419" spans="2:11">
      <c r="B419" s="93"/>
      <c r="C419" s="114"/>
      <c r="D419" s="114"/>
      <c r="E419" s="114"/>
      <c r="F419" s="114"/>
      <c r="G419" s="114"/>
      <c r="H419" s="114"/>
      <c r="I419" s="94"/>
      <c r="J419" s="94"/>
      <c r="K419" s="114"/>
    </row>
    <row r="420" spans="2:11">
      <c r="B420" s="93"/>
      <c r="C420" s="114"/>
      <c r="D420" s="114"/>
      <c r="E420" s="114"/>
      <c r="F420" s="114"/>
      <c r="G420" s="114"/>
      <c r="H420" s="114"/>
      <c r="I420" s="94"/>
      <c r="J420" s="94"/>
      <c r="K420" s="114"/>
    </row>
    <row r="421" spans="2:11">
      <c r="B421" s="93"/>
      <c r="C421" s="114"/>
      <c r="D421" s="114"/>
      <c r="E421" s="114"/>
      <c r="F421" s="114"/>
      <c r="G421" s="114"/>
      <c r="H421" s="114"/>
      <c r="I421" s="94"/>
      <c r="J421" s="94"/>
      <c r="K421" s="114"/>
    </row>
    <row r="422" spans="2:11">
      <c r="B422" s="93"/>
      <c r="C422" s="114"/>
      <c r="D422" s="114"/>
      <c r="E422" s="114"/>
      <c r="F422" s="114"/>
      <c r="G422" s="114"/>
      <c r="H422" s="114"/>
      <c r="I422" s="94"/>
      <c r="J422" s="94"/>
      <c r="K422" s="114"/>
    </row>
    <row r="423" spans="2:11">
      <c r="B423" s="93"/>
      <c r="C423" s="114"/>
      <c r="D423" s="114"/>
      <c r="E423" s="114"/>
      <c r="F423" s="114"/>
      <c r="G423" s="114"/>
      <c r="H423" s="114"/>
      <c r="I423" s="94"/>
      <c r="J423" s="94"/>
      <c r="K423" s="114"/>
    </row>
    <row r="424" spans="2:11">
      <c r="B424" s="93"/>
      <c r="C424" s="114"/>
      <c r="D424" s="114"/>
      <c r="E424" s="114"/>
      <c r="F424" s="114"/>
      <c r="G424" s="114"/>
      <c r="H424" s="114"/>
      <c r="I424" s="94"/>
      <c r="J424" s="94"/>
      <c r="K424" s="114"/>
    </row>
    <row r="425" spans="2:11">
      <c r="B425" s="93"/>
      <c r="C425" s="114"/>
      <c r="D425" s="114"/>
      <c r="E425" s="114"/>
      <c r="F425" s="114"/>
      <c r="G425" s="114"/>
      <c r="H425" s="114"/>
      <c r="I425" s="94"/>
      <c r="J425" s="94"/>
      <c r="K425" s="114"/>
    </row>
    <row r="426" spans="2:11">
      <c r="B426" s="93"/>
      <c r="C426" s="114"/>
      <c r="D426" s="114"/>
      <c r="E426" s="114"/>
      <c r="F426" s="114"/>
      <c r="G426" s="114"/>
      <c r="H426" s="114"/>
      <c r="I426" s="94"/>
      <c r="J426" s="94"/>
      <c r="K426" s="114"/>
    </row>
    <row r="427" spans="2:11">
      <c r="B427" s="93"/>
      <c r="C427" s="114"/>
      <c r="D427" s="114"/>
      <c r="E427" s="114"/>
      <c r="F427" s="114"/>
      <c r="G427" s="114"/>
      <c r="H427" s="114"/>
      <c r="I427" s="94"/>
      <c r="J427" s="94"/>
      <c r="K427" s="114"/>
    </row>
    <row r="428" spans="2:11">
      <c r="B428" s="93"/>
      <c r="C428" s="114"/>
      <c r="D428" s="114"/>
      <c r="E428" s="114"/>
      <c r="F428" s="114"/>
      <c r="G428" s="114"/>
      <c r="H428" s="114"/>
      <c r="I428" s="94"/>
      <c r="J428" s="94"/>
      <c r="K428" s="114"/>
    </row>
    <row r="429" spans="2:11">
      <c r="B429" s="93"/>
      <c r="C429" s="114"/>
      <c r="D429" s="114"/>
      <c r="E429" s="114"/>
      <c r="F429" s="114"/>
      <c r="G429" s="114"/>
      <c r="H429" s="114"/>
      <c r="I429" s="94"/>
      <c r="J429" s="94"/>
      <c r="K429" s="114"/>
    </row>
    <row r="430" spans="2:11">
      <c r="B430" s="93"/>
      <c r="C430" s="114"/>
      <c r="D430" s="114"/>
      <c r="E430" s="114"/>
      <c r="F430" s="114"/>
      <c r="G430" s="114"/>
      <c r="H430" s="114"/>
      <c r="I430" s="94"/>
      <c r="J430" s="94"/>
      <c r="K430" s="114"/>
    </row>
    <row r="431" spans="2:11">
      <c r="B431" s="93"/>
      <c r="C431" s="114"/>
      <c r="D431" s="114"/>
      <c r="E431" s="114"/>
      <c r="F431" s="114"/>
      <c r="G431" s="114"/>
      <c r="H431" s="114"/>
      <c r="I431" s="94"/>
      <c r="J431" s="94"/>
      <c r="K431" s="114"/>
    </row>
    <row r="432" spans="2:11">
      <c r="B432" s="93"/>
      <c r="C432" s="114"/>
      <c r="D432" s="114"/>
      <c r="E432" s="114"/>
      <c r="F432" s="114"/>
      <c r="G432" s="114"/>
      <c r="H432" s="114"/>
      <c r="I432" s="94"/>
      <c r="J432" s="94"/>
      <c r="K432" s="114"/>
    </row>
    <row r="433" spans="2:11">
      <c r="B433" s="93"/>
      <c r="C433" s="114"/>
      <c r="D433" s="114"/>
      <c r="E433" s="114"/>
      <c r="F433" s="114"/>
      <c r="G433" s="114"/>
      <c r="H433" s="114"/>
      <c r="I433" s="94"/>
      <c r="J433" s="94"/>
      <c r="K433" s="114"/>
    </row>
    <row r="434" spans="2:11">
      <c r="B434" s="93"/>
      <c r="C434" s="114"/>
      <c r="D434" s="114"/>
      <c r="E434" s="114"/>
      <c r="F434" s="114"/>
      <c r="G434" s="114"/>
      <c r="H434" s="114"/>
      <c r="I434" s="94"/>
      <c r="J434" s="94"/>
      <c r="K434" s="114"/>
    </row>
    <row r="435" spans="2:11">
      <c r="B435" s="93"/>
      <c r="C435" s="114"/>
      <c r="D435" s="114"/>
      <c r="E435" s="114"/>
      <c r="F435" s="114"/>
      <c r="G435" s="114"/>
      <c r="H435" s="114"/>
      <c r="I435" s="94"/>
      <c r="J435" s="94"/>
      <c r="K435" s="114"/>
    </row>
    <row r="436" spans="2:11">
      <c r="B436" s="93"/>
      <c r="C436" s="114"/>
      <c r="D436" s="114"/>
      <c r="E436" s="114"/>
      <c r="F436" s="114"/>
      <c r="G436" s="114"/>
      <c r="H436" s="114"/>
      <c r="I436" s="94"/>
      <c r="J436" s="94"/>
      <c r="K436" s="114"/>
    </row>
    <row r="437" spans="2:11">
      <c r="B437" s="93"/>
      <c r="C437" s="114"/>
      <c r="D437" s="114"/>
      <c r="E437" s="114"/>
      <c r="F437" s="114"/>
      <c r="G437" s="114"/>
      <c r="H437" s="114"/>
      <c r="I437" s="94"/>
      <c r="J437" s="94"/>
      <c r="K437" s="114"/>
    </row>
    <row r="438" spans="2:11">
      <c r="B438" s="93"/>
      <c r="C438" s="114"/>
      <c r="D438" s="114"/>
      <c r="E438" s="114"/>
      <c r="F438" s="114"/>
      <c r="G438" s="114"/>
      <c r="H438" s="114"/>
      <c r="I438" s="94"/>
      <c r="J438" s="94"/>
      <c r="K438" s="114"/>
    </row>
    <row r="439" spans="2:11">
      <c r="B439" s="93"/>
      <c r="C439" s="114"/>
      <c r="D439" s="114"/>
      <c r="E439" s="114"/>
      <c r="F439" s="114"/>
      <c r="G439" s="114"/>
      <c r="H439" s="114"/>
      <c r="I439" s="94"/>
      <c r="J439" s="94"/>
      <c r="K439" s="114"/>
    </row>
    <row r="440" spans="2:11">
      <c r="B440" s="93"/>
      <c r="C440" s="114"/>
      <c r="D440" s="114"/>
      <c r="E440" s="114"/>
      <c r="F440" s="114"/>
      <c r="G440" s="114"/>
      <c r="H440" s="114"/>
      <c r="I440" s="94"/>
      <c r="J440" s="94"/>
      <c r="K440" s="114"/>
    </row>
    <row r="441" spans="2:11">
      <c r="B441" s="93"/>
      <c r="C441" s="114"/>
      <c r="D441" s="114"/>
      <c r="E441" s="114"/>
      <c r="F441" s="114"/>
      <c r="G441" s="114"/>
      <c r="H441" s="114"/>
      <c r="I441" s="94"/>
      <c r="J441" s="94"/>
      <c r="K441" s="114"/>
    </row>
    <row r="442" spans="2:11">
      <c r="B442" s="93"/>
      <c r="C442" s="114"/>
      <c r="D442" s="114"/>
      <c r="E442" s="114"/>
      <c r="F442" s="114"/>
      <c r="G442" s="114"/>
      <c r="H442" s="114"/>
      <c r="I442" s="94"/>
      <c r="J442" s="94"/>
      <c r="K442" s="114"/>
    </row>
    <row r="443" spans="2:11">
      <c r="B443" s="93"/>
      <c r="C443" s="114"/>
      <c r="D443" s="114"/>
      <c r="E443" s="114"/>
      <c r="F443" s="114"/>
      <c r="G443" s="114"/>
      <c r="H443" s="114"/>
      <c r="I443" s="94"/>
      <c r="J443" s="94"/>
      <c r="K443" s="114"/>
    </row>
    <row r="444" spans="2:11">
      <c r="B444" s="93"/>
      <c r="C444" s="114"/>
      <c r="D444" s="114"/>
      <c r="E444" s="114"/>
      <c r="F444" s="114"/>
      <c r="G444" s="114"/>
      <c r="H444" s="114"/>
      <c r="I444" s="94"/>
      <c r="J444" s="94"/>
      <c r="K444" s="114"/>
    </row>
    <row r="445" spans="2:11">
      <c r="B445" s="93"/>
      <c r="C445" s="114"/>
      <c r="D445" s="114"/>
      <c r="E445" s="114"/>
      <c r="F445" s="114"/>
      <c r="G445" s="114"/>
      <c r="H445" s="114"/>
      <c r="I445" s="94"/>
      <c r="J445" s="94"/>
      <c r="K445" s="114"/>
    </row>
    <row r="446" spans="2:11">
      <c r="B446" s="93"/>
      <c r="C446" s="114"/>
      <c r="D446" s="114"/>
      <c r="E446" s="114"/>
      <c r="F446" s="114"/>
      <c r="G446" s="114"/>
      <c r="H446" s="114"/>
      <c r="I446" s="94"/>
      <c r="J446" s="94"/>
      <c r="K446" s="114"/>
    </row>
    <row r="447" spans="2:11">
      <c r="B447" s="93"/>
      <c r="C447" s="114"/>
      <c r="D447" s="114"/>
      <c r="E447" s="114"/>
      <c r="F447" s="114"/>
      <c r="G447" s="114"/>
      <c r="H447" s="114"/>
      <c r="I447" s="94"/>
      <c r="J447" s="94"/>
      <c r="K447" s="114"/>
    </row>
    <row r="448" spans="2:11">
      <c r="B448" s="93"/>
      <c r="C448" s="114"/>
      <c r="D448" s="114"/>
      <c r="E448" s="114"/>
      <c r="F448" s="114"/>
      <c r="G448" s="114"/>
      <c r="H448" s="114"/>
      <c r="I448" s="94"/>
      <c r="J448" s="94"/>
      <c r="K448" s="114"/>
    </row>
    <row r="449" spans="2:11">
      <c r="B449" s="93"/>
      <c r="C449" s="114"/>
      <c r="D449" s="114"/>
      <c r="E449" s="114"/>
      <c r="F449" s="114"/>
      <c r="G449" s="114"/>
      <c r="H449" s="114"/>
      <c r="I449" s="94"/>
      <c r="J449" s="94"/>
      <c r="K449" s="114"/>
    </row>
    <row r="450" spans="2:11">
      <c r="B450" s="93"/>
      <c r="C450" s="114"/>
      <c r="D450" s="114"/>
      <c r="E450" s="114"/>
      <c r="F450" s="114"/>
      <c r="G450" s="114"/>
      <c r="H450" s="114"/>
      <c r="I450" s="94"/>
      <c r="J450" s="94"/>
      <c r="K450" s="114"/>
    </row>
    <row r="451" spans="2:11">
      <c r="B451" s="93"/>
      <c r="C451" s="114"/>
      <c r="D451" s="114"/>
      <c r="E451" s="114"/>
      <c r="F451" s="114"/>
      <c r="G451" s="114"/>
      <c r="H451" s="114"/>
      <c r="I451" s="94"/>
      <c r="J451" s="94"/>
      <c r="K451" s="114"/>
    </row>
    <row r="452" spans="2:11">
      <c r="B452" s="93"/>
      <c r="C452" s="114"/>
      <c r="D452" s="114"/>
      <c r="E452" s="114"/>
      <c r="F452" s="114"/>
      <c r="G452" s="114"/>
      <c r="H452" s="114"/>
      <c r="I452" s="94"/>
      <c r="J452" s="94"/>
      <c r="K452" s="114"/>
    </row>
    <row r="453" spans="2:11">
      <c r="B453" s="93"/>
      <c r="C453" s="114"/>
      <c r="D453" s="114"/>
      <c r="E453" s="114"/>
      <c r="F453" s="114"/>
      <c r="G453" s="114"/>
      <c r="H453" s="114"/>
      <c r="I453" s="94"/>
      <c r="J453" s="94"/>
      <c r="K453" s="114"/>
    </row>
    <row r="454" spans="2:11">
      <c r="B454" s="93"/>
      <c r="C454" s="114"/>
      <c r="D454" s="114"/>
      <c r="E454" s="114"/>
      <c r="F454" s="114"/>
      <c r="G454" s="114"/>
      <c r="H454" s="114"/>
      <c r="I454" s="94"/>
      <c r="J454" s="94"/>
      <c r="K454" s="114"/>
    </row>
    <row r="455" spans="2:11">
      <c r="B455" s="93"/>
      <c r="C455" s="114"/>
      <c r="D455" s="114"/>
      <c r="E455" s="114"/>
      <c r="F455" s="114"/>
      <c r="G455" s="114"/>
      <c r="H455" s="114"/>
      <c r="I455" s="94"/>
      <c r="J455" s="94"/>
      <c r="K455" s="114"/>
    </row>
    <row r="456" spans="2:11">
      <c r="B456" s="93"/>
      <c r="C456" s="114"/>
      <c r="D456" s="114"/>
      <c r="E456" s="114"/>
      <c r="F456" s="114"/>
      <c r="G456" s="114"/>
      <c r="H456" s="114"/>
      <c r="I456" s="94"/>
      <c r="J456" s="94"/>
      <c r="K456" s="114"/>
    </row>
    <row r="457" spans="2:11">
      <c r="B457" s="93"/>
      <c r="C457" s="114"/>
      <c r="D457" s="114"/>
      <c r="E457" s="114"/>
      <c r="F457" s="114"/>
      <c r="G457" s="114"/>
      <c r="H457" s="114"/>
      <c r="I457" s="94"/>
      <c r="J457" s="94"/>
      <c r="K457" s="114"/>
    </row>
    <row r="458" spans="2:11">
      <c r="B458" s="93"/>
      <c r="C458" s="114"/>
      <c r="D458" s="114"/>
      <c r="E458" s="114"/>
      <c r="F458" s="114"/>
      <c r="G458" s="114"/>
      <c r="H458" s="114"/>
      <c r="I458" s="94"/>
      <c r="J458" s="94"/>
      <c r="K458" s="114"/>
    </row>
    <row r="459" spans="2:11">
      <c r="B459" s="93"/>
      <c r="C459" s="114"/>
      <c r="D459" s="114"/>
      <c r="E459" s="114"/>
      <c r="F459" s="114"/>
      <c r="G459" s="114"/>
      <c r="H459" s="114"/>
      <c r="I459" s="94"/>
      <c r="J459" s="94"/>
      <c r="K459" s="114"/>
    </row>
    <row r="460" spans="2:11">
      <c r="B460" s="93"/>
      <c r="C460" s="114"/>
      <c r="D460" s="114"/>
      <c r="E460" s="114"/>
      <c r="F460" s="114"/>
      <c r="G460" s="114"/>
      <c r="H460" s="114"/>
      <c r="I460" s="94"/>
      <c r="J460" s="94"/>
      <c r="K460" s="114"/>
    </row>
    <row r="461" spans="2:11">
      <c r="B461" s="93"/>
      <c r="C461" s="114"/>
      <c r="D461" s="114"/>
      <c r="E461" s="114"/>
      <c r="F461" s="114"/>
      <c r="G461" s="114"/>
      <c r="H461" s="114"/>
      <c r="I461" s="94"/>
      <c r="J461" s="94"/>
      <c r="K461" s="114"/>
    </row>
    <row r="462" spans="2:11">
      <c r="B462" s="93"/>
      <c r="C462" s="114"/>
      <c r="D462" s="114"/>
      <c r="E462" s="114"/>
      <c r="F462" s="114"/>
      <c r="G462" s="114"/>
      <c r="H462" s="114"/>
      <c r="I462" s="94"/>
      <c r="J462" s="94"/>
      <c r="K462" s="114"/>
    </row>
    <row r="463" spans="2:11">
      <c r="B463" s="93"/>
      <c r="C463" s="114"/>
      <c r="D463" s="114"/>
      <c r="E463" s="114"/>
      <c r="F463" s="114"/>
      <c r="G463" s="114"/>
      <c r="H463" s="114"/>
      <c r="I463" s="94"/>
      <c r="J463" s="94"/>
      <c r="K463" s="114"/>
    </row>
    <row r="464" spans="2:11">
      <c r="B464" s="93"/>
      <c r="C464" s="114"/>
      <c r="D464" s="114"/>
      <c r="E464" s="114"/>
      <c r="F464" s="114"/>
      <c r="G464" s="114"/>
      <c r="H464" s="114"/>
      <c r="I464" s="94"/>
      <c r="J464" s="94"/>
      <c r="K464" s="114"/>
    </row>
    <row r="465" spans="2:11">
      <c r="B465" s="93"/>
      <c r="C465" s="114"/>
      <c r="D465" s="114"/>
      <c r="E465" s="114"/>
      <c r="F465" s="114"/>
      <c r="G465" s="114"/>
      <c r="H465" s="114"/>
      <c r="I465" s="94"/>
      <c r="J465" s="94"/>
      <c r="K465" s="114"/>
    </row>
    <row r="466" spans="2:11">
      <c r="B466" s="93"/>
      <c r="C466" s="114"/>
      <c r="D466" s="114"/>
      <c r="E466" s="114"/>
      <c r="F466" s="114"/>
      <c r="G466" s="114"/>
      <c r="H466" s="114"/>
      <c r="I466" s="94"/>
      <c r="J466" s="94"/>
      <c r="K466" s="114"/>
    </row>
    <row r="467" spans="2:11">
      <c r="B467" s="93"/>
      <c r="C467" s="114"/>
      <c r="D467" s="114"/>
      <c r="E467" s="114"/>
      <c r="F467" s="114"/>
      <c r="G467" s="114"/>
      <c r="H467" s="114"/>
      <c r="I467" s="94"/>
      <c r="J467" s="94"/>
      <c r="K467" s="114"/>
    </row>
    <row r="468" spans="2:11">
      <c r="B468" s="93"/>
      <c r="C468" s="114"/>
      <c r="D468" s="114"/>
      <c r="E468" s="114"/>
      <c r="F468" s="114"/>
      <c r="G468" s="114"/>
      <c r="H468" s="114"/>
      <c r="I468" s="94"/>
      <c r="J468" s="94"/>
      <c r="K468" s="114"/>
    </row>
    <row r="469" spans="2:11">
      <c r="B469" s="93"/>
      <c r="C469" s="114"/>
      <c r="D469" s="114"/>
      <c r="E469" s="114"/>
      <c r="F469" s="114"/>
      <c r="G469" s="114"/>
      <c r="H469" s="114"/>
      <c r="I469" s="94"/>
      <c r="J469" s="94"/>
      <c r="K469" s="114"/>
    </row>
    <row r="470" spans="2:11">
      <c r="B470" s="93"/>
      <c r="C470" s="114"/>
      <c r="D470" s="114"/>
      <c r="E470" s="114"/>
      <c r="F470" s="114"/>
      <c r="G470" s="114"/>
      <c r="H470" s="114"/>
      <c r="I470" s="94"/>
      <c r="J470" s="94"/>
      <c r="K470" s="114"/>
    </row>
    <row r="471" spans="2:11">
      <c r="B471" s="93"/>
      <c r="C471" s="114"/>
      <c r="D471" s="114"/>
      <c r="E471" s="114"/>
      <c r="F471" s="114"/>
      <c r="G471" s="114"/>
      <c r="H471" s="114"/>
      <c r="I471" s="94"/>
      <c r="J471" s="94"/>
      <c r="K471" s="114"/>
    </row>
    <row r="472" spans="2:11">
      <c r="B472" s="93"/>
      <c r="C472" s="114"/>
      <c r="D472" s="114"/>
      <c r="E472" s="114"/>
      <c r="F472" s="114"/>
      <c r="G472" s="114"/>
      <c r="H472" s="114"/>
      <c r="I472" s="94"/>
      <c r="J472" s="94"/>
      <c r="K472" s="114"/>
    </row>
    <row r="473" spans="2:11">
      <c r="B473" s="93"/>
      <c r="C473" s="114"/>
      <c r="D473" s="114"/>
      <c r="E473" s="114"/>
      <c r="F473" s="114"/>
      <c r="G473" s="114"/>
      <c r="H473" s="114"/>
      <c r="I473" s="94"/>
      <c r="J473" s="94"/>
      <c r="K473" s="114"/>
    </row>
    <row r="474" spans="2:11">
      <c r="B474" s="93"/>
      <c r="C474" s="114"/>
      <c r="D474" s="114"/>
      <c r="E474" s="114"/>
      <c r="F474" s="114"/>
      <c r="G474" s="114"/>
      <c r="H474" s="114"/>
      <c r="I474" s="94"/>
      <c r="J474" s="94"/>
      <c r="K474" s="114"/>
    </row>
    <row r="475" spans="2:11">
      <c r="B475" s="93"/>
      <c r="C475" s="114"/>
      <c r="D475" s="114"/>
      <c r="E475" s="114"/>
      <c r="F475" s="114"/>
      <c r="G475" s="114"/>
      <c r="H475" s="114"/>
      <c r="I475" s="94"/>
      <c r="J475" s="94"/>
      <c r="K475" s="114"/>
    </row>
    <row r="476" spans="2:11">
      <c r="B476" s="93"/>
      <c r="C476" s="114"/>
      <c r="D476" s="114"/>
      <c r="E476" s="114"/>
      <c r="F476" s="114"/>
      <c r="G476" s="114"/>
      <c r="H476" s="114"/>
      <c r="I476" s="94"/>
      <c r="J476" s="94"/>
      <c r="K476" s="114"/>
    </row>
    <row r="477" spans="2:11">
      <c r="B477" s="93"/>
      <c r="C477" s="114"/>
      <c r="D477" s="114"/>
      <c r="E477" s="114"/>
      <c r="F477" s="114"/>
      <c r="G477" s="114"/>
      <c r="H477" s="114"/>
      <c r="I477" s="94"/>
      <c r="J477" s="94"/>
      <c r="K477" s="114"/>
    </row>
    <row r="478" spans="2:11">
      <c r="B478" s="93"/>
      <c r="C478" s="114"/>
      <c r="D478" s="114"/>
      <c r="E478" s="114"/>
      <c r="F478" s="114"/>
      <c r="G478" s="114"/>
      <c r="H478" s="114"/>
      <c r="I478" s="94"/>
      <c r="J478" s="94"/>
      <c r="K478" s="114"/>
    </row>
    <row r="479" spans="2:11">
      <c r="B479" s="93"/>
      <c r="C479" s="114"/>
      <c r="D479" s="114"/>
      <c r="E479" s="114"/>
      <c r="F479" s="114"/>
      <c r="G479" s="114"/>
      <c r="H479" s="114"/>
      <c r="I479" s="94"/>
      <c r="J479" s="94"/>
      <c r="K479" s="114"/>
    </row>
    <row r="480" spans="2:11">
      <c r="B480" s="93"/>
      <c r="C480" s="114"/>
      <c r="D480" s="114"/>
      <c r="E480" s="114"/>
      <c r="F480" s="114"/>
      <c r="G480" s="114"/>
      <c r="H480" s="114"/>
      <c r="I480" s="94"/>
      <c r="J480" s="94"/>
      <c r="K480" s="114"/>
    </row>
    <row r="481" spans="2:11">
      <c r="B481" s="93"/>
      <c r="C481" s="114"/>
      <c r="D481" s="114"/>
      <c r="E481" s="114"/>
      <c r="F481" s="114"/>
      <c r="G481" s="114"/>
      <c r="H481" s="114"/>
      <c r="I481" s="94"/>
      <c r="J481" s="94"/>
      <c r="K481" s="114"/>
    </row>
    <row r="482" spans="2:11">
      <c r="B482" s="93"/>
      <c r="C482" s="114"/>
      <c r="D482" s="114"/>
      <c r="E482" s="114"/>
      <c r="F482" s="114"/>
      <c r="G482" s="114"/>
      <c r="H482" s="114"/>
      <c r="I482" s="94"/>
      <c r="J482" s="94"/>
      <c r="K482" s="114"/>
    </row>
    <row r="483" spans="2:11">
      <c r="B483" s="93"/>
      <c r="C483" s="114"/>
      <c r="D483" s="114"/>
      <c r="E483" s="114"/>
      <c r="F483" s="114"/>
      <c r="G483" s="114"/>
      <c r="H483" s="114"/>
      <c r="I483" s="94"/>
      <c r="J483" s="94"/>
      <c r="K483" s="114"/>
    </row>
    <row r="484" spans="2:11">
      <c r="B484" s="93"/>
      <c r="C484" s="114"/>
      <c r="D484" s="114"/>
      <c r="E484" s="114"/>
      <c r="F484" s="114"/>
      <c r="G484" s="114"/>
      <c r="H484" s="114"/>
      <c r="I484" s="94"/>
      <c r="J484" s="94"/>
      <c r="K484" s="114"/>
    </row>
    <row r="485" spans="2:11">
      <c r="B485" s="93"/>
      <c r="C485" s="114"/>
      <c r="D485" s="114"/>
      <c r="E485" s="114"/>
      <c r="F485" s="114"/>
      <c r="G485" s="114"/>
      <c r="H485" s="114"/>
      <c r="I485" s="94"/>
      <c r="J485" s="94"/>
      <c r="K485" s="114"/>
    </row>
    <row r="486" spans="2:11">
      <c r="B486" s="93"/>
      <c r="C486" s="114"/>
      <c r="D486" s="114"/>
      <c r="E486" s="114"/>
      <c r="F486" s="114"/>
      <c r="G486" s="114"/>
      <c r="H486" s="114"/>
      <c r="I486" s="94"/>
      <c r="J486" s="94"/>
      <c r="K486" s="114"/>
    </row>
    <row r="487" spans="2:11">
      <c r="B487" s="93"/>
      <c r="C487" s="114"/>
      <c r="D487" s="114"/>
      <c r="E487" s="114"/>
      <c r="F487" s="114"/>
      <c r="G487" s="114"/>
      <c r="H487" s="114"/>
      <c r="I487" s="94"/>
      <c r="J487" s="94"/>
      <c r="K487" s="114"/>
    </row>
    <row r="488" spans="2:11">
      <c r="B488" s="93"/>
      <c r="C488" s="114"/>
      <c r="D488" s="114"/>
      <c r="E488" s="114"/>
      <c r="F488" s="114"/>
      <c r="G488" s="114"/>
      <c r="H488" s="114"/>
      <c r="I488" s="94"/>
      <c r="J488" s="94"/>
      <c r="K488" s="114"/>
    </row>
    <row r="489" spans="2:11">
      <c r="B489" s="93"/>
      <c r="C489" s="114"/>
      <c r="D489" s="114"/>
      <c r="E489" s="114"/>
      <c r="F489" s="114"/>
      <c r="G489" s="114"/>
      <c r="H489" s="114"/>
      <c r="I489" s="94"/>
      <c r="J489" s="94"/>
      <c r="K489" s="114"/>
    </row>
    <row r="490" spans="2:11">
      <c r="B490" s="93"/>
      <c r="C490" s="114"/>
      <c r="D490" s="114"/>
      <c r="E490" s="114"/>
      <c r="F490" s="114"/>
      <c r="G490" s="114"/>
      <c r="H490" s="114"/>
      <c r="I490" s="94"/>
      <c r="J490" s="94"/>
      <c r="K490" s="114"/>
    </row>
    <row r="491" spans="2:11">
      <c r="B491" s="93"/>
      <c r="C491" s="114"/>
      <c r="D491" s="114"/>
      <c r="E491" s="114"/>
      <c r="F491" s="114"/>
      <c r="G491" s="114"/>
      <c r="H491" s="114"/>
      <c r="I491" s="94"/>
      <c r="J491" s="94"/>
      <c r="K491" s="114"/>
    </row>
    <row r="492" spans="2:11">
      <c r="B492" s="93"/>
      <c r="C492" s="114"/>
      <c r="D492" s="114"/>
      <c r="E492" s="114"/>
      <c r="F492" s="114"/>
      <c r="G492" s="114"/>
      <c r="H492" s="114"/>
      <c r="I492" s="94"/>
      <c r="J492" s="94"/>
      <c r="K492" s="114"/>
    </row>
    <row r="493" spans="2:11">
      <c r="B493" s="93"/>
      <c r="C493" s="114"/>
      <c r="D493" s="114"/>
      <c r="E493" s="114"/>
      <c r="F493" s="114"/>
      <c r="G493" s="114"/>
      <c r="H493" s="114"/>
      <c r="I493" s="94"/>
      <c r="J493" s="94"/>
      <c r="K493" s="114"/>
    </row>
    <row r="494" spans="2:11">
      <c r="B494" s="93"/>
      <c r="C494" s="114"/>
      <c r="D494" s="114"/>
      <c r="E494" s="114"/>
      <c r="F494" s="114"/>
      <c r="G494" s="114"/>
      <c r="H494" s="114"/>
      <c r="I494" s="94"/>
      <c r="J494" s="94"/>
      <c r="K494" s="114"/>
    </row>
    <row r="495" spans="2:11">
      <c r="B495" s="93"/>
      <c r="C495" s="114"/>
      <c r="D495" s="114"/>
      <c r="E495" s="114"/>
      <c r="F495" s="114"/>
      <c r="G495" s="114"/>
      <c r="H495" s="114"/>
      <c r="I495" s="94"/>
      <c r="J495" s="94"/>
      <c r="K495" s="114"/>
    </row>
    <row r="496" spans="2:11">
      <c r="B496" s="93"/>
      <c r="C496" s="114"/>
      <c r="D496" s="114"/>
      <c r="E496" s="114"/>
      <c r="F496" s="114"/>
      <c r="G496" s="114"/>
      <c r="H496" s="114"/>
      <c r="I496" s="94"/>
      <c r="J496" s="94"/>
      <c r="K496" s="114"/>
    </row>
    <row r="497" spans="2:11">
      <c r="B497" s="93"/>
      <c r="C497" s="114"/>
      <c r="D497" s="114"/>
      <c r="E497" s="114"/>
      <c r="F497" s="114"/>
      <c r="G497" s="114"/>
      <c r="H497" s="114"/>
      <c r="I497" s="94"/>
      <c r="J497" s="94"/>
      <c r="K497" s="114"/>
    </row>
    <row r="498" spans="2:11">
      <c r="B498" s="93"/>
      <c r="C498" s="114"/>
      <c r="D498" s="114"/>
      <c r="E498" s="114"/>
      <c r="F498" s="114"/>
      <c r="G498" s="114"/>
      <c r="H498" s="114"/>
      <c r="I498" s="94"/>
      <c r="J498" s="94"/>
      <c r="K498" s="114"/>
    </row>
    <row r="499" spans="2:11">
      <c r="B499" s="93"/>
      <c r="C499" s="114"/>
      <c r="D499" s="114"/>
      <c r="E499" s="114"/>
      <c r="F499" s="114"/>
      <c r="G499" s="114"/>
      <c r="H499" s="114"/>
      <c r="I499" s="94"/>
      <c r="J499" s="94"/>
      <c r="K499" s="114"/>
    </row>
    <row r="500" spans="2:11">
      <c r="B500" s="93"/>
      <c r="C500" s="114"/>
      <c r="D500" s="114"/>
      <c r="E500" s="114"/>
      <c r="F500" s="114"/>
      <c r="G500" s="114"/>
      <c r="H500" s="114"/>
      <c r="I500" s="94"/>
      <c r="J500" s="94"/>
      <c r="K500" s="114"/>
    </row>
    <row r="501" spans="2:11">
      <c r="B501" s="93"/>
      <c r="C501" s="114"/>
      <c r="D501" s="114"/>
      <c r="E501" s="114"/>
      <c r="F501" s="114"/>
      <c r="G501" s="114"/>
      <c r="H501" s="114"/>
      <c r="I501" s="94"/>
      <c r="J501" s="94"/>
      <c r="K501" s="114"/>
    </row>
    <row r="502" spans="2:11">
      <c r="B502" s="93"/>
      <c r="C502" s="114"/>
      <c r="D502" s="114"/>
      <c r="E502" s="114"/>
      <c r="F502" s="114"/>
      <c r="G502" s="114"/>
      <c r="H502" s="114"/>
      <c r="I502" s="94"/>
      <c r="J502" s="94"/>
      <c r="K502" s="114"/>
    </row>
    <row r="503" spans="2:11">
      <c r="B503" s="93"/>
      <c r="C503" s="114"/>
      <c r="D503" s="114"/>
      <c r="E503" s="114"/>
      <c r="F503" s="114"/>
      <c r="G503" s="114"/>
      <c r="H503" s="114"/>
      <c r="I503" s="94"/>
      <c r="J503" s="94"/>
      <c r="K503" s="114"/>
    </row>
    <row r="504" spans="2:11">
      <c r="B504" s="93"/>
      <c r="C504" s="114"/>
      <c r="D504" s="114"/>
      <c r="E504" s="114"/>
      <c r="F504" s="114"/>
      <c r="G504" s="114"/>
      <c r="H504" s="114"/>
      <c r="I504" s="94"/>
      <c r="J504" s="94"/>
      <c r="K504" s="114"/>
    </row>
    <row r="505" spans="2:11">
      <c r="B505" s="93"/>
      <c r="C505" s="114"/>
      <c r="D505" s="114"/>
      <c r="E505" s="114"/>
      <c r="F505" s="114"/>
      <c r="G505" s="114"/>
      <c r="H505" s="114"/>
      <c r="I505" s="94"/>
      <c r="J505" s="94"/>
      <c r="K505" s="114"/>
    </row>
    <row r="506" spans="2:11">
      <c r="B506" s="93"/>
      <c r="C506" s="114"/>
      <c r="D506" s="114"/>
      <c r="E506" s="114"/>
      <c r="F506" s="114"/>
      <c r="G506" s="114"/>
      <c r="H506" s="114"/>
      <c r="I506" s="94"/>
      <c r="J506" s="94"/>
      <c r="K506" s="114"/>
    </row>
    <row r="507" spans="2:11">
      <c r="B507" s="93"/>
      <c r="C507" s="114"/>
      <c r="D507" s="114"/>
      <c r="E507" s="114"/>
      <c r="F507" s="114"/>
      <c r="G507" s="114"/>
      <c r="H507" s="114"/>
      <c r="I507" s="94"/>
      <c r="J507" s="94"/>
      <c r="K507" s="114"/>
    </row>
    <row r="508" spans="2:11">
      <c r="B508" s="93"/>
      <c r="C508" s="114"/>
      <c r="D508" s="114"/>
      <c r="E508" s="114"/>
      <c r="F508" s="114"/>
      <c r="G508" s="114"/>
      <c r="H508" s="114"/>
      <c r="I508" s="94"/>
      <c r="J508" s="94"/>
      <c r="K508" s="114"/>
    </row>
    <row r="509" spans="2:11">
      <c r="B509" s="93"/>
      <c r="C509" s="114"/>
      <c r="D509" s="114"/>
      <c r="E509" s="114"/>
      <c r="F509" s="114"/>
      <c r="G509" s="114"/>
      <c r="H509" s="114"/>
      <c r="I509" s="94"/>
      <c r="J509" s="94"/>
      <c r="K509" s="114"/>
    </row>
    <row r="510" spans="2:11">
      <c r="B510" s="93"/>
      <c r="C510" s="114"/>
      <c r="D510" s="114"/>
      <c r="E510" s="114"/>
      <c r="F510" s="114"/>
      <c r="G510" s="114"/>
      <c r="H510" s="114"/>
      <c r="I510" s="94"/>
      <c r="J510" s="94"/>
      <c r="K510" s="114"/>
    </row>
    <row r="511" spans="2:11">
      <c r="B511" s="93"/>
      <c r="C511" s="114"/>
      <c r="D511" s="114"/>
      <c r="E511" s="114"/>
      <c r="F511" s="114"/>
      <c r="G511" s="114"/>
      <c r="H511" s="114"/>
      <c r="I511" s="94"/>
      <c r="J511" s="94"/>
      <c r="K511" s="114"/>
    </row>
    <row r="512" spans="2:11">
      <c r="B512" s="93"/>
      <c r="C512" s="114"/>
      <c r="D512" s="114"/>
      <c r="E512" s="114"/>
      <c r="F512" s="114"/>
      <c r="G512" s="114"/>
      <c r="H512" s="114"/>
      <c r="I512" s="94"/>
      <c r="J512" s="94"/>
      <c r="K512" s="114"/>
    </row>
    <row r="513" spans="2:11">
      <c r="B513" s="93"/>
      <c r="C513" s="114"/>
      <c r="D513" s="114"/>
      <c r="E513" s="114"/>
      <c r="F513" s="114"/>
      <c r="G513" s="114"/>
      <c r="H513" s="114"/>
      <c r="I513" s="94"/>
      <c r="J513" s="94"/>
      <c r="K513" s="114"/>
    </row>
    <row r="514" spans="2:11">
      <c r="B514" s="93"/>
      <c r="C514" s="114"/>
      <c r="D514" s="114"/>
      <c r="E514" s="114"/>
      <c r="F514" s="114"/>
      <c r="G514" s="114"/>
      <c r="H514" s="114"/>
      <c r="I514" s="94"/>
      <c r="J514" s="94"/>
      <c r="K514" s="114"/>
    </row>
    <row r="515" spans="2:11">
      <c r="B515" s="93"/>
      <c r="C515" s="114"/>
      <c r="D515" s="114"/>
      <c r="E515" s="114"/>
      <c r="F515" s="114"/>
      <c r="G515" s="114"/>
      <c r="H515" s="114"/>
      <c r="I515" s="94"/>
      <c r="J515" s="94"/>
      <c r="K515" s="114"/>
    </row>
    <row r="516" spans="2:11">
      <c r="B516" s="93"/>
      <c r="C516" s="114"/>
      <c r="D516" s="114"/>
      <c r="E516" s="114"/>
      <c r="F516" s="114"/>
      <c r="G516" s="114"/>
      <c r="H516" s="114"/>
      <c r="I516" s="94"/>
      <c r="J516" s="94"/>
      <c r="K516" s="114"/>
    </row>
    <row r="517" spans="2:11">
      <c r="B517" s="93"/>
      <c r="C517" s="114"/>
      <c r="D517" s="114"/>
      <c r="E517" s="114"/>
      <c r="F517" s="114"/>
      <c r="G517" s="114"/>
      <c r="H517" s="114"/>
      <c r="I517" s="94"/>
      <c r="J517" s="94"/>
      <c r="K517" s="114"/>
    </row>
    <row r="518" spans="2:11">
      <c r="B518" s="93"/>
      <c r="C518" s="114"/>
      <c r="D518" s="114"/>
      <c r="E518" s="114"/>
      <c r="F518" s="114"/>
      <c r="G518" s="114"/>
      <c r="H518" s="114"/>
      <c r="I518" s="94"/>
      <c r="J518" s="94"/>
      <c r="K518" s="114"/>
    </row>
    <row r="519" spans="2:11">
      <c r="B519" s="93"/>
      <c r="C519" s="114"/>
      <c r="D519" s="114"/>
      <c r="E519" s="114"/>
      <c r="F519" s="114"/>
      <c r="G519" s="114"/>
      <c r="H519" s="114"/>
      <c r="I519" s="94"/>
      <c r="J519" s="94"/>
      <c r="K519" s="114"/>
    </row>
    <row r="520" spans="2:11">
      <c r="B520" s="93"/>
      <c r="C520" s="114"/>
      <c r="D520" s="114"/>
      <c r="E520" s="114"/>
      <c r="F520" s="114"/>
      <c r="G520" s="114"/>
      <c r="H520" s="114"/>
      <c r="I520" s="94"/>
      <c r="J520" s="94"/>
      <c r="K520" s="114"/>
    </row>
    <row r="521" spans="2:11">
      <c r="B521" s="93"/>
      <c r="C521" s="114"/>
      <c r="D521" s="114"/>
      <c r="E521" s="114"/>
      <c r="F521" s="114"/>
      <c r="G521" s="114"/>
      <c r="H521" s="114"/>
      <c r="I521" s="94"/>
      <c r="J521" s="94"/>
      <c r="K521" s="114"/>
    </row>
    <row r="522" spans="2:11">
      <c r="B522" s="93"/>
      <c r="C522" s="114"/>
      <c r="D522" s="114"/>
      <c r="E522" s="114"/>
      <c r="F522" s="114"/>
      <c r="G522" s="114"/>
      <c r="H522" s="114"/>
      <c r="I522" s="94"/>
      <c r="J522" s="94"/>
      <c r="K522" s="114"/>
    </row>
    <row r="523" spans="2:11">
      <c r="B523" s="93"/>
      <c r="C523" s="114"/>
      <c r="D523" s="114"/>
      <c r="E523" s="114"/>
      <c r="F523" s="114"/>
      <c r="G523" s="114"/>
      <c r="H523" s="114"/>
      <c r="I523" s="94"/>
      <c r="J523" s="94"/>
      <c r="K523" s="114"/>
    </row>
    <row r="524" spans="2:11">
      <c r="B524" s="93"/>
      <c r="C524" s="114"/>
      <c r="D524" s="114"/>
      <c r="E524" s="114"/>
      <c r="F524" s="114"/>
      <c r="G524" s="114"/>
      <c r="H524" s="114"/>
      <c r="I524" s="94"/>
      <c r="J524" s="94"/>
      <c r="K524" s="114"/>
    </row>
    <row r="525" spans="2:11">
      <c r="B525" s="93"/>
      <c r="C525" s="114"/>
      <c r="D525" s="114"/>
      <c r="E525" s="114"/>
      <c r="F525" s="114"/>
      <c r="G525" s="114"/>
      <c r="H525" s="114"/>
      <c r="I525" s="94"/>
      <c r="J525" s="94"/>
      <c r="K525" s="114"/>
    </row>
    <row r="526" spans="2:11">
      <c r="B526" s="93"/>
      <c r="C526" s="114"/>
      <c r="D526" s="114"/>
      <c r="E526" s="114"/>
      <c r="F526" s="114"/>
      <c r="G526" s="114"/>
      <c r="H526" s="114"/>
      <c r="I526" s="94"/>
      <c r="J526" s="94"/>
      <c r="K526" s="114"/>
    </row>
    <row r="527" spans="2:11">
      <c r="B527" s="93"/>
      <c r="C527" s="114"/>
      <c r="D527" s="114"/>
      <c r="E527" s="114"/>
      <c r="F527" s="114"/>
      <c r="G527" s="114"/>
      <c r="H527" s="114"/>
      <c r="I527" s="94"/>
      <c r="J527" s="94"/>
      <c r="K527" s="114"/>
    </row>
    <row r="528" spans="2:11">
      <c r="B528" s="93"/>
      <c r="C528" s="114"/>
      <c r="D528" s="114"/>
      <c r="E528" s="114"/>
      <c r="F528" s="114"/>
      <c r="G528" s="114"/>
      <c r="H528" s="114"/>
      <c r="I528" s="94"/>
      <c r="J528" s="94"/>
      <c r="K528" s="114"/>
    </row>
    <row r="529" spans="2:11">
      <c r="B529" s="93"/>
      <c r="C529" s="114"/>
      <c r="D529" s="114"/>
      <c r="E529" s="114"/>
      <c r="F529" s="114"/>
      <c r="G529" s="114"/>
      <c r="H529" s="114"/>
      <c r="I529" s="94"/>
      <c r="J529" s="94"/>
      <c r="K529" s="114"/>
    </row>
    <row r="530" spans="2:11">
      <c r="B530" s="93"/>
      <c r="C530" s="114"/>
      <c r="D530" s="114"/>
      <c r="E530" s="114"/>
      <c r="F530" s="114"/>
      <c r="G530" s="114"/>
      <c r="H530" s="114"/>
      <c r="I530" s="94"/>
      <c r="J530" s="94"/>
      <c r="K530" s="114"/>
    </row>
    <row r="531" spans="2:11">
      <c r="B531" s="93"/>
      <c r="C531" s="114"/>
      <c r="D531" s="114"/>
      <c r="E531" s="114"/>
      <c r="F531" s="114"/>
      <c r="G531" s="114"/>
      <c r="H531" s="114"/>
      <c r="I531" s="94"/>
      <c r="J531" s="94"/>
      <c r="K531" s="114"/>
    </row>
    <row r="532" spans="2:11">
      <c r="B532" s="93"/>
      <c r="C532" s="114"/>
      <c r="D532" s="114"/>
      <c r="E532" s="114"/>
      <c r="F532" s="114"/>
      <c r="G532" s="114"/>
      <c r="H532" s="114"/>
      <c r="I532" s="94"/>
      <c r="J532" s="94"/>
      <c r="K532" s="114"/>
    </row>
    <row r="533" spans="2:11">
      <c r="B533" s="93"/>
      <c r="C533" s="114"/>
      <c r="D533" s="114"/>
      <c r="E533" s="114"/>
      <c r="F533" s="114"/>
      <c r="G533" s="114"/>
      <c r="H533" s="114"/>
      <c r="I533" s="94"/>
      <c r="J533" s="94"/>
      <c r="K533" s="114"/>
    </row>
    <row r="534" spans="2:11">
      <c r="B534" s="93"/>
      <c r="C534" s="114"/>
      <c r="D534" s="114"/>
      <c r="E534" s="114"/>
      <c r="F534" s="114"/>
      <c r="G534" s="114"/>
      <c r="H534" s="114"/>
      <c r="I534" s="94"/>
      <c r="J534" s="94"/>
      <c r="K534" s="114"/>
    </row>
    <row r="535" spans="2:11">
      <c r="B535" s="93"/>
      <c r="C535" s="114"/>
      <c r="D535" s="114"/>
      <c r="E535" s="114"/>
      <c r="F535" s="114"/>
      <c r="G535" s="114"/>
      <c r="H535" s="114"/>
      <c r="I535" s="94"/>
      <c r="J535" s="94"/>
      <c r="K535" s="114"/>
    </row>
    <row r="536" spans="2:11">
      <c r="B536" s="93"/>
      <c r="C536" s="114"/>
      <c r="D536" s="114"/>
      <c r="E536" s="114"/>
      <c r="F536" s="114"/>
      <c r="G536" s="114"/>
      <c r="H536" s="114"/>
      <c r="I536" s="94"/>
      <c r="J536" s="94"/>
      <c r="K536" s="114"/>
    </row>
    <row r="537" spans="2:11">
      <c r="B537" s="93"/>
      <c r="C537" s="114"/>
      <c r="D537" s="114"/>
      <c r="E537" s="114"/>
      <c r="F537" s="114"/>
      <c r="G537" s="114"/>
      <c r="H537" s="114"/>
      <c r="I537" s="94"/>
      <c r="J537" s="94"/>
      <c r="K537" s="114"/>
    </row>
    <row r="538" spans="2:11">
      <c r="B538" s="93"/>
      <c r="C538" s="114"/>
      <c r="D538" s="114"/>
      <c r="E538" s="114"/>
      <c r="F538" s="114"/>
      <c r="G538" s="114"/>
      <c r="H538" s="114"/>
      <c r="I538" s="94"/>
      <c r="J538" s="94"/>
      <c r="K538" s="114"/>
    </row>
    <row r="539" spans="2:11">
      <c r="B539" s="93"/>
      <c r="C539" s="114"/>
      <c r="D539" s="114"/>
      <c r="E539" s="114"/>
      <c r="F539" s="114"/>
      <c r="G539" s="114"/>
      <c r="H539" s="114"/>
      <c r="I539" s="94"/>
      <c r="J539" s="94"/>
      <c r="K539" s="114"/>
    </row>
    <row r="540" spans="2:11">
      <c r="B540" s="93"/>
      <c r="C540" s="114"/>
      <c r="D540" s="114"/>
      <c r="E540" s="114"/>
      <c r="F540" s="114"/>
      <c r="G540" s="114"/>
      <c r="H540" s="114"/>
      <c r="I540" s="94"/>
      <c r="J540" s="94"/>
      <c r="K540" s="114"/>
    </row>
    <row r="541" spans="2:11">
      <c r="B541" s="93"/>
      <c r="C541" s="114"/>
      <c r="D541" s="114"/>
      <c r="E541" s="114"/>
      <c r="F541" s="114"/>
      <c r="G541" s="114"/>
      <c r="H541" s="114"/>
      <c r="I541" s="94"/>
      <c r="J541" s="94"/>
      <c r="K541" s="114"/>
    </row>
    <row r="542" spans="2:11">
      <c r="B542" s="93"/>
      <c r="C542" s="114"/>
      <c r="D542" s="114"/>
      <c r="E542" s="114"/>
      <c r="F542" s="114"/>
      <c r="G542" s="114"/>
      <c r="H542" s="114"/>
      <c r="I542" s="94"/>
      <c r="J542" s="94"/>
      <c r="K542" s="114"/>
    </row>
    <row r="543" spans="2:11">
      <c r="B543" s="93"/>
      <c r="C543" s="114"/>
      <c r="D543" s="114"/>
      <c r="E543" s="114"/>
      <c r="F543" s="114"/>
      <c r="G543" s="114"/>
      <c r="H543" s="114"/>
      <c r="I543" s="94"/>
      <c r="J543" s="94"/>
      <c r="K543" s="114"/>
    </row>
    <row r="544" spans="2:11">
      <c r="B544" s="93"/>
      <c r="C544" s="114"/>
      <c r="D544" s="114"/>
      <c r="E544" s="114"/>
      <c r="F544" s="114"/>
      <c r="G544" s="114"/>
      <c r="H544" s="114"/>
      <c r="I544" s="94"/>
      <c r="J544" s="94"/>
      <c r="K544" s="114"/>
    </row>
    <row r="545" spans="2:11">
      <c r="B545" s="93"/>
      <c r="C545" s="114"/>
      <c r="D545" s="114"/>
      <c r="E545" s="114"/>
      <c r="F545" s="114"/>
      <c r="G545" s="114"/>
      <c r="H545" s="114"/>
      <c r="I545" s="94"/>
      <c r="J545" s="94"/>
      <c r="K545" s="114"/>
    </row>
    <row r="546" spans="2:11">
      <c r="B546" s="93"/>
      <c r="C546" s="114"/>
      <c r="D546" s="114"/>
      <c r="E546" s="114"/>
      <c r="F546" s="114"/>
      <c r="G546" s="114"/>
      <c r="H546" s="114"/>
      <c r="I546" s="94"/>
      <c r="J546" s="94"/>
      <c r="K546" s="114"/>
    </row>
    <row r="547" spans="2:11">
      <c r="B547" s="93"/>
      <c r="C547" s="114"/>
      <c r="D547" s="114"/>
      <c r="E547" s="114"/>
      <c r="F547" s="114"/>
      <c r="G547" s="114"/>
      <c r="H547" s="114"/>
      <c r="I547" s="94"/>
      <c r="J547" s="94"/>
      <c r="K547" s="114"/>
    </row>
    <row r="548" spans="2:11">
      <c r="B548" s="93"/>
      <c r="C548" s="114"/>
      <c r="D548" s="114"/>
      <c r="E548" s="114"/>
      <c r="F548" s="114"/>
      <c r="G548" s="114"/>
      <c r="H548" s="114"/>
      <c r="I548" s="94"/>
      <c r="J548" s="94"/>
      <c r="K548" s="114"/>
    </row>
    <row r="549" spans="2:11">
      <c r="B549" s="93"/>
      <c r="C549" s="114"/>
      <c r="D549" s="114"/>
      <c r="E549" s="114"/>
      <c r="F549" s="114"/>
      <c r="G549" s="114"/>
      <c r="H549" s="114"/>
      <c r="I549" s="94"/>
      <c r="J549" s="94"/>
      <c r="K549" s="114"/>
    </row>
    <row r="550" spans="2:11">
      <c r="B550" s="93"/>
      <c r="C550" s="114"/>
      <c r="D550" s="114"/>
      <c r="E550" s="114"/>
      <c r="F550" s="114"/>
      <c r="G550" s="114"/>
      <c r="H550" s="114"/>
      <c r="I550" s="94"/>
      <c r="J550" s="94"/>
      <c r="K550" s="114"/>
    </row>
    <row r="551" spans="2:11">
      <c r="B551" s="93"/>
      <c r="C551" s="114"/>
      <c r="D551" s="114"/>
      <c r="E551" s="114"/>
      <c r="F551" s="114"/>
      <c r="G551" s="114"/>
      <c r="H551" s="114"/>
      <c r="I551" s="94"/>
      <c r="J551" s="94"/>
      <c r="K551" s="114"/>
    </row>
    <row r="552" spans="2:11">
      <c r="B552" s="93"/>
      <c r="C552" s="114"/>
      <c r="D552" s="114"/>
      <c r="E552" s="114"/>
      <c r="F552" s="114"/>
      <c r="G552" s="114"/>
      <c r="H552" s="114"/>
      <c r="I552" s="94"/>
      <c r="J552" s="94"/>
      <c r="K552" s="114"/>
    </row>
    <row r="553" spans="2:11">
      <c r="B553" s="93"/>
      <c r="C553" s="114"/>
      <c r="D553" s="114"/>
      <c r="E553" s="114"/>
      <c r="F553" s="114"/>
      <c r="G553" s="114"/>
      <c r="H553" s="114"/>
      <c r="I553" s="94"/>
      <c r="J553" s="94"/>
      <c r="K553" s="114"/>
    </row>
    <row r="554" spans="2:11">
      <c r="B554" s="93"/>
      <c r="C554" s="114"/>
      <c r="D554" s="114"/>
      <c r="E554" s="114"/>
      <c r="F554" s="114"/>
      <c r="G554" s="114"/>
      <c r="H554" s="114"/>
      <c r="I554" s="94"/>
      <c r="J554" s="94"/>
      <c r="K554" s="114"/>
    </row>
    <row r="555" spans="2:11">
      <c r="B555" s="93"/>
      <c r="C555" s="114"/>
      <c r="D555" s="114"/>
      <c r="E555" s="114"/>
      <c r="F555" s="114"/>
      <c r="G555" s="114"/>
      <c r="H555" s="114"/>
      <c r="I555" s="94"/>
      <c r="J555" s="94"/>
      <c r="K555" s="114"/>
    </row>
    <row r="556" spans="2:11">
      <c r="B556" s="93"/>
      <c r="C556" s="114"/>
      <c r="D556" s="114"/>
      <c r="E556" s="114"/>
      <c r="F556" s="114"/>
      <c r="G556" s="114"/>
      <c r="H556" s="114"/>
      <c r="I556" s="94"/>
      <c r="J556" s="94"/>
      <c r="K556" s="114"/>
    </row>
    <row r="557" spans="2:11">
      <c r="B557" s="93"/>
      <c r="C557" s="114"/>
      <c r="D557" s="114"/>
      <c r="E557" s="114"/>
      <c r="F557" s="114"/>
      <c r="G557" s="114"/>
      <c r="H557" s="114"/>
      <c r="I557" s="94"/>
      <c r="J557" s="94"/>
      <c r="K557" s="114"/>
    </row>
    <row r="558" spans="2:11">
      <c r="B558" s="93"/>
      <c r="C558" s="114"/>
      <c r="D558" s="114"/>
      <c r="E558" s="114"/>
      <c r="F558" s="114"/>
      <c r="G558" s="114"/>
      <c r="H558" s="114"/>
      <c r="I558" s="94"/>
      <c r="J558" s="94"/>
      <c r="K558" s="114"/>
    </row>
    <row r="559" spans="2:11">
      <c r="B559" s="93"/>
      <c r="C559" s="114"/>
      <c r="D559" s="114"/>
      <c r="E559" s="114"/>
      <c r="F559" s="114"/>
      <c r="G559" s="114"/>
      <c r="H559" s="114"/>
      <c r="I559" s="94"/>
      <c r="J559" s="94"/>
      <c r="K559" s="114"/>
    </row>
    <row r="560" spans="2:11">
      <c r="B560" s="93"/>
      <c r="C560" s="114"/>
      <c r="D560" s="114"/>
      <c r="E560" s="114"/>
      <c r="F560" s="114"/>
      <c r="G560" s="114"/>
      <c r="H560" s="114"/>
      <c r="I560" s="94"/>
      <c r="J560" s="94"/>
      <c r="K560" s="114"/>
    </row>
    <row r="561" spans="2:11">
      <c r="B561" s="93"/>
      <c r="C561" s="114"/>
      <c r="D561" s="114"/>
      <c r="E561" s="114"/>
      <c r="F561" s="114"/>
      <c r="G561" s="114"/>
      <c r="H561" s="114"/>
      <c r="I561" s="94"/>
      <c r="J561" s="94"/>
      <c r="K561" s="114"/>
    </row>
    <row r="562" spans="2:11">
      <c r="B562" s="93"/>
      <c r="C562" s="114"/>
      <c r="D562" s="114"/>
      <c r="E562" s="114"/>
      <c r="F562" s="114"/>
      <c r="G562" s="114"/>
      <c r="H562" s="114"/>
      <c r="I562" s="94"/>
      <c r="J562" s="94"/>
      <c r="K562" s="114"/>
    </row>
    <row r="563" spans="2:11">
      <c r="B563" s="93"/>
      <c r="C563" s="114"/>
      <c r="D563" s="114"/>
      <c r="E563" s="114"/>
      <c r="F563" s="114"/>
      <c r="G563" s="114"/>
      <c r="H563" s="114"/>
      <c r="I563" s="94"/>
      <c r="J563" s="94"/>
      <c r="K563" s="114"/>
    </row>
    <row r="564" spans="2:11">
      <c r="B564" s="93"/>
      <c r="C564" s="114"/>
      <c r="D564" s="114"/>
      <c r="E564" s="114"/>
      <c r="F564" s="114"/>
      <c r="G564" s="114"/>
      <c r="H564" s="114"/>
      <c r="I564" s="94"/>
      <c r="J564" s="94"/>
      <c r="K564" s="114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A1:B1048576 C5:C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140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35">
      <c r="B1" s="46" t="s">
        <v>146</v>
      </c>
      <c r="C1" s="46" t="s" vm="1">
        <v>232</v>
      </c>
    </row>
    <row r="2" spans="2:35">
      <c r="B2" s="46" t="s">
        <v>145</v>
      </c>
      <c r="C2" s="46" t="s">
        <v>233</v>
      </c>
    </row>
    <row r="3" spans="2:35">
      <c r="B3" s="46" t="s">
        <v>147</v>
      </c>
      <c r="C3" s="46" t="s">
        <v>234</v>
      </c>
      <c r="E3" s="2"/>
    </row>
    <row r="4" spans="2:35">
      <c r="B4" s="46" t="s">
        <v>148</v>
      </c>
      <c r="C4" s="46">
        <v>9454</v>
      </c>
    </row>
    <row r="6" spans="2:35" ht="26.25" customHeight="1">
      <c r="B6" s="149" t="s">
        <v>174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1"/>
    </row>
    <row r="7" spans="2:35" ht="26.25" customHeight="1">
      <c r="B7" s="149" t="s">
        <v>97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1"/>
    </row>
    <row r="8" spans="2:35" s="3" customFormat="1" ht="63">
      <c r="B8" s="21" t="s">
        <v>116</v>
      </c>
      <c r="C8" s="29" t="s">
        <v>46</v>
      </c>
      <c r="D8" s="12" t="s">
        <v>53</v>
      </c>
      <c r="E8" s="29" t="s">
        <v>14</v>
      </c>
      <c r="F8" s="29" t="s">
        <v>68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208</v>
      </c>
      <c r="M8" s="29" t="s">
        <v>207</v>
      </c>
      <c r="N8" s="29" t="s">
        <v>63</v>
      </c>
      <c r="O8" s="29" t="s">
        <v>60</v>
      </c>
      <c r="P8" s="29" t="s">
        <v>149</v>
      </c>
      <c r="Q8" s="30" t="s">
        <v>151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215</v>
      </c>
      <c r="M9" s="31"/>
      <c r="N9" s="31" t="s">
        <v>211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113</v>
      </c>
    </row>
    <row r="11" spans="2:35" s="4" customFormat="1" ht="18" customHeight="1">
      <c r="B11" s="115" t="s">
        <v>3176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16">
        <v>0</v>
      </c>
      <c r="O11" s="87"/>
      <c r="P11" s="117">
        <v>0</v>
      </c>
      <c r="Q11" s="117">
        <v>0</v>
      </c>
      <c r="AI11" s="1"/>
    </row>
    <row r="12" spans="2:35" ht="21.75" customHeight="1">
      <c r="B12" s="111" t="s">
        <v>223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35">
      <c r="B13" s="111" t="s">
        <v>112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35">
      <c r="B14" s="111" t="s">
        <v>206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35">
      <c r="B15" s="111" t="s">
        <v>214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35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2:17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2:17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2:17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2:17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2:17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  <row r="111" spans="2:17">
      <c r="B111" s="93"/>
      <c r="C111" s="93"/>
      <c r="D111" s="93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2:17">
      <c r="B112" s="93"/>
      <c r="C112" s="93"/>
      <c r="D112" s="93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>
      <c r="B113" s="93"/>
      <c r="C113" s="93"/>
      <c r="D113" s="93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17">
      <c r="B114" s="93"/>
      <c r="C114" s="93"/>
      <c r="D114" s="93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2:17">
      <c r="B115" s="93"/>
      <c r="C115" s="93"/>
      <c r="D115" s="93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2:17">
      <c r="B116" s="93"/>
      <c r="C116" s="93"/>
      <c r="D116" s="93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>
      <c r="B117" s="93"/>
      <c r="C117" s="93"/>
      <c r="D117" s="93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2:17">
      <c r="B118" s="93"/>
      <c r="C118" s="93"/>
      <c r="D118" s="93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2:17">
      <c r="B119" s="93"/>
      <c r="C119" s="93"/>
      <c r="D119" s="93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2:17">
      <c r="B120" s="93"/>
      <c r="C120" s="93"/>
      <c r="D120" s="93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2:17">
      <c r="B121" s="93"/>
      <c r="C121" s="93"/>
      <c r="D121" s="93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2:17">
      <c r="B122" s="93"/>
      <c r="C122" s="93"/>
      <c r="D122" s="93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2:17">
      <c r="B123" s="93"/>
      <c r="C123" s="93"/>
      <c r="D123" s="93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2:17">
      <c r="B124" s="93"/>
      <c r="C124" s="93"/>
      <c r="D124" s="93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2:17">
      <c r="B125" s="93"/>
      <c r="C125" s="93"/>
      <c r="D125" s="93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2:17">
      <c r="B126" s="93"/>
      <c r="C126" s="93"/>
      <c r="D126" s="93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>
      <c r="B127" s="93"/>
      <c r="C127" s="93"/>
      <c r="D127" s="93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17">
      <c r="B128" s="93"/>
      <c r="C128" s="93"/>
      <c r="D128" s="93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>
      <c r="B129" s="93"/>
      <c r="C129" s="93"/>
      <c r="D129" s="93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>
      <c r="B130" s="93"/>
      <c r="C130" s="93"/>
      <c r="D130" s="93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>
      <c r="B131" s="93"/>
      <c r="C131" s="93"/>
      <c r="D131" s="93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>
      <c r="B132" s="93"/>
      <c r="C132" s="93"/>
      <c r="D132" s="93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>
      <c r="B133" s="93"/>
      <c r="C133" s="93"/>
      <c r="D133" s="93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>
      <c r="B134" s="93"/>
      <c r="C134" s="93"/>
      <c r="D134" s="93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>
      <c r="B135" s="93"/>
      <c r="C135" s="93"/>
      <c r="D135" s="93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>
      <c r="B136" s="93"/>
      <c r="C136" s="93"/>
      <c r="D136" s="93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>
      <c r="B137" s="93"/>
      <c r="C137" s="93"/>
      <c r="D137" s="93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>
      <c r="B138" s="93"/>
      <c r="C138" s="93"/>
      <c r="D138" s="93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>
      <c r="B139" s="93"/>
      <c r="C139" s="93"/>
      <c r="D139" s="93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>
      <c r="B140" s="93"/>
      <c r="C140" s="93"/>
      <c r="D140" s="93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>
      <c r="B141" s="93"/>
      <c r="C141" s="93"/>
      <c r="D141" s="93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>
      <c r="B142" s="93"/>
      <c r="C142" s="93"/>
      <c r="D142" s="93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>
      <c r="B143" s="93"/>
      <c r="C143" s="93"/>
      <c r="D143" s="93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>
      <c r="B144" s="93"/>
      <c r="C144" s="93"/>
      <c r="D144" s="93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>
      <c r="B145" s="93"/>
      <c r="C145" s="93"/>
      <c r="D145" s="93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>
      <c r="B146" s="93"/>
      <c r="C146" s="93"/>
      <c r="D146" s="93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>
      <c r="B147" s="93"/>
      <c r="C147" s="93"/>
      <c r="D147" s="93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>
      <c r="B148" s="93"/>
      <c r="C148" s="93"/>
      <c r="D148" s="93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>
      <c r="B149" s="93"/>
      <c r="C149" s="93"/>
      <c r="D149" s="93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>
      <c r="B150" s="93"/>
      <c r="C150" s="93"/>
      <c r="D150" s="93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>
      <c r="B151" s="93"/>
      <c r="C151" s="93"/>
      <c r="D151" s="93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>
      <c r="B152" s="93"/>
      <c r="C152" s="93"/>
      <c r="D152" s="93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>
      <c r="B153" s="93"/>
      <c r="C153" s="93"/>
      <c r="D153" s="93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>
      <c r="B154" s="93"/>
      <c r="C154" s="93"/>
      <c r="D154" s="93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>
      <c r="B155" s="93"/>
      <c r="C155" s="93"/>
      <c r="D155" s="93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>
      <c r="B156" s="93"/>
      <c r="C156" s="93"/>
      <c r="D156" s="93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>
      <c r="B157" s="93"/>
      <c r="C157" s="93"/>
      <c r="D157" s="93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>
      <c r="B158" s="93"/>
      <c r="C158" s="93"/>
      <c r="D158" s="93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>
      <c r="B159" s="93"/>
      <c r="C159" s="93"/>
      <c r="D159" s="93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>
      <c r="B160" s="93"/>
      <c r="C160" s="93"/>
      <c r="D160" s="93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>
      <c r="B161" s="93"/>
      <c r="C161" s="93"/>
      <c r="D161" s="93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>
      <c r="B162" s="93"/>
      <c r="C162" s="93"/>
      <c r="D162" s="93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>
      <c r="B163" s="93"/>
      <c r="C163" s="93"/>
      <c r="D163" s="93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>
      <c r="B164" s="93"/>
      <c r="C164" s="93"/>
      <c r="D164" s="93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>
      <c r="B165" s="93"/>
      <c r="C165" s="93"/>
      <c r="D165" s="93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>
      <c r="B166" s="93"/>
      <c r="C166" s="93"/>
      <c r="D166" s="93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>
      <c r="B167" s="93"/>
      <c r="C167" s="93"/>
      <c r="D167" s="93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>
      <c r="B168" s="93"/>
      <c r="C168" s="93"/>
      <c r="D168" s="93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2:17">
      <c r="B169" s="93"/>
      <c r="C169" s="93"/>
      <c r="D169" s="93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2:17">
      <c r="B170" s="93"/>
      <c r="C170" s="93"/>
      <c r="D170" s="93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2:17">
      <c r="B171" s="93"/>
      <c r="C171" s="93"/>
      <c r="D171" s="93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2:17">
      <c r="B172" s="93"/>
      <c r="C172" s="93"/>
      <c r="D172" s="93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2:17">
      <c r="B173" s="93"/>
      <c r="C173" s="93"/>
      <c r="D173" s="93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>
      <c r="B174" s="93"/>
      <c r="C174" s="93"/>
      <c r="D174" s="93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2:17">
      <c r="B175" s="93"/>
      <c r="C175" s="93"/>
      <c r="D175" s="93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2:17">
      <c r="B176" s="93"/>
      <c r="C176" s="93"/>
      <c r="D176" s="93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</sheetData>
  <sheetProtection sheet="1" objects="1" scenarios="1"/>
  <mergeCells count="2">
    <mergeCell ref="B6:Q6"/>
    <mergeCell ref="B7:Q7"/>
  </mergeCells>
  <phoneticPr fontId="4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60.1406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16">
      <c r="B1" s="46" t="s">
        <v>146</v>
      </c>
      <c r="C1" s="46" t="s" vm="1">
        <v>232</v>
      </c>
    </row>
    <row r="2" spans="2:16">
      <c r="B2" s="46" t="s">
        <v>145</v>
      </c>
      <c r="C2" s="46" t="s">
        <v>233</v>
      </c>
    </row>
    <row r="3" spans="2:16">
      <c r="B3" s="46" t="s">
        <v>147</v>
      </c>
      <c r="C3" s="46" t="s">
        <v>234</v>
      </c>
    </row>
    <row r="4" spans="2:16">
      <c r="B4" s="46" t="s">
        <v>148</v>
      </c>
      <c r="C4" s="46">
        <v>9454</v>
      </c>
    </row>
    <row r="6" spans="2:16" ht="26.25" customHeight="1">
      <c r="B6" s="149" t="s">
        <v>175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</row>
    <row r="7" spans="2:16" ht="26.25" customHeight="1">
      <c r="B7" s="149" t="s">
        <v>89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1"/>
    </row>
    <row r="8" spans="2:16" s="3" customFormat="1" ht="63">
      <c r="B8" s="21" t="s">
        <v>116</v>
      </c>
      <c r="C8" s="29" t="s">
        <v>46</v>
      </c>
      <c r="D8" s="29" t="s">
        <v>14</v>
      </c>
      <c r="E8" s="29" t="s">
        <v>68</v>
      </c>
      <c r="F8" s="29" t="s">
        <v>104</v>
      </c>
      <c r="G8" s="29" t="s">
        <v>17</v>
      </c>
      <c r="H8" s="29" t="s">
        <v>103</v>
      </c>
      <c r="I8" s="29" t="s">
        <v>16</v>
      </c>
      <c r="J8" s="29" t="s">
        <v>18</v>
      </c>
      <c r="K8" s="29" t="s">
        <v>208</v>
      </c>
      <c r="L8" s="29" t="s">
        <v>207</v>
      </c>
      <c r="M8" s="29" t="s">
        <v>111</v>
      </c>
      <c r="N8" s="29" t="s">
        <v>60</v>
      </c>
      <c r="O8" s="29" t="s">
        <v>149</v>
      </c>
      <c r="P8" s="30" t="s">
        <v>151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215</v>
      </c>
      <c r="L9" s="31"/>
      <c r="M9" s="31" t="s">
        <v>211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15" t="s">
        <v>27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116">
        <v>0</v>
      </c>
      <c r="N11" s="87"/>
      <c r="O11" s="117">
        <v>0</v>
      </c>
      <c r="P11" s="117">
        <v>0</v>
      </c>
    </row>
    <row r="12" spans="2:16" ht="21.75" customHeight="1">
      <c r="B12" s="111" t="s">
        <v>112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11" t="s">
        <v>206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111" t="s">
        <v>214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  <row r="412" spans="2:16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</row>
    <row r="413" spans="2:16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</row>
    <row r="414" spans="2:16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</row>
    <row r="415" spans="2:16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</row>
    <row r="416" spans="2:16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</row>
    <row r="417" spans="2:16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</row>
    <row r="418" spans="2:16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</row>
    <row r="419" spans="2:16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</row>
    <row r="420" spans="2:16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</row>
    <row r="421" spans="2:16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</row>
    <row r="422" spans="2:16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</row>
    <row r="423" spans="2:16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</row>
    <row r="424" spans="2:16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</row>
    <row r="425" spans="2:16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</row>
    <row r="426" spans="2:16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</row>
    <row r="427" spans="2:16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</row>
    <row r="428" spans="2:16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</row>
    <row r="429" spans="2:16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</row>
    <row r="430" spans="2:16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</row>
    <row r="431" spans="2:16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</row>
    <row r="432" spans="2:16">
      <c r="B432" s="93"/>
      <c r="C432" s="93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</row>
    <row r="433" spans="2:16">
      <c r="B433" s="93"/>
      <c r="C433" s="93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</row>
    <row r="434" spans="2:16">
      <c r="B434" s="93"/>
      <c r="C434" s="93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</row>
    <row r="435" spans="2:16">
      <c r="B435" s="93"/>
      <c r="C435" s="93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</row>
    <row r="436" spans="2:16">
      <c r="B436" s="93"/>
      <c r="C436" s="93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</row>
    <row r="437" spans="2:16">
      <c r="B437" s="93"/>
      <c r="C437" s="93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</row>
    <row r="438" spans="2:16">
      <c r="B438" s="93"/>
      <c r="C438" s="93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</row>
    <row r="439" spans="2:16">
      <c r="B439" s="93"/>
      <c r="C439" s="93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</row>
    <row r="440" spans="2:16">
      <c r="B440" s="93"/>
      <c r="C440" s="93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</row>
    <row r="441" spans="2:16">
      <c r="B441" s="93"/>
      <c r="C441" s="93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</row>
    <row r="442" spans="2:16">
      <c r="B442" s="93"/>
      <c r="C442" s="93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</row>
    <row r="443" spans="2:16">
      <c r="B443" s="93"/>
      <c r="C443" s="93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</row>
    <row r="444" spans="2:16">
      <c r="B444" s="93"/>
      <c r="C444" s="93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</row>
    <row r="445" spans="2:16">
      <c r="B445" s="93"/>
      <c r="C445" s="93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</row>
    <row r="446" spans="2:16">
      <c r="B446" s="93"/>
      <c r="C446" s="93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</row>
    <row r="447" spans="2:16">
      <c r="B447" s="93"/>
      <c r="C447" s="93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</row>
    <row r="448" spans="2:16">
      <c r="B448" s="93"/>
      <c r="C448" s="93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</row>
    <row r="449" spans="2:16">
      <c r="B449" s="93"/>
      <c r="C449" s="93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</row>
    <row r="450" spans="2:16">
      <c r="B450" s="93"/>
      <c r="C450" s="93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</row>
    <row r="451" spans="2:16">
      <c r="B451" s="93"/>
      <c r="C451" s="93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</row>
    <row r="452" spans="2:16">
      <c r="B452" s="93"/>
      <c r="C452" s="93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</row>
  </sheetData>
  <sheetProtection sheet="1" objects="1" scenarios="1"/>
  <mergeCells count="2">
    <mergeCell ref="B6:P6"/>
    <mergeCell ref="B7:P7"/>
  </mergeCells>
  <phoneticPr fontId="4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393"/>
  <sheetViews>
    <sheetView rightToLeft="1" workbookViewId="0"/>
  </sheetViews>
  <sheetFormatPr defaultColWidth="9.140625" defaultRowHeight="18"/>
  <cols>
    <col min="1" max="1" width="6.28515625" style="1" customWidth="1"/>
    <col min="2" max="2" width="25.28515625" style="2" bestFit="1" customWidth="1"/>
    <col min="3" max="3" width="39.85546875" style="2" customWidth="1"/>
    <col min="4" max="4" width="9.140625" style="2" bestFit="1" customWidth="1"/>
    <col min="5" max="5" width="11.7109375" style="2" customWidth="1"/>
    <col min="6" max="6" width="6.140625" style="2" bestFit="1" customWidth="1"/>
    <col min="7" max="8" width="5.42578125" style="1" bestFit="1" customWidth="1"/>
    <col min="9" max="9" width="11.28515625" style="1" bestFit="1" customWidth="1"/>
    <col min="10" max="10" width="6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1.28515625" style="1" bestFit="1" customWidth="1"/>
    <col min="15" max="15" width="7.28515625" style="1" bestFit="1" customWidth="1"/>
    <col min="16" max="16" width="8.28515625" style="1" bestFit="1" customWidth="1"/>
    <col min="17" max="17" width="6.28515625" style="1" bestFit="1" customWidth="1"/>
    <col min="18" max="18" width="9.140625" style="1" bestFit="1" customWidth="1"/>
    <col min="19" max="19" width="9.28515625" style="1" customWidth="1"/>
    <col min="20" max="16384" width="9.140625" style="1"/>
  </cols>
  <sheetData>
    <row r="1" spans="2:19">
      <c r="B1" s="46" t="s">
        <v>146</v>
      </c>
      <c r="C1" s="46" t="s" vm="1">
        <v>232</v>
      </c>
    </row>
    <row r="2" spans="2:19">
      <c r="B2" s="46" t="s">
        <v>145</v>
      </c>
      <c r="C2" s="46" t="s">
        <v>233</v>
      </c>
    </row>
    <row r="3" spans="2:19">
      <c r="B3" s="46" t="s">
        <v>147</v>
      </c>
      <c r="C3" s="46" t="s">
        <v>234</v>
      </c>
    </row>
    <row r="4" spans="2:19">
      <c r="B4" s="46" t="s">
        <v>148</v>
      </c>
      <c r="C4" s="46">
        <v>9454</v>
      </c>
    </row>
    <row r="6" spans="2:19" ht="26.25" customHeight="1">
      <c r="B6" s="149" t="s">
        <v>175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1"/>
    </row>
    <row r="7" spans="2:19" ht="26.25" customHeight="1">
      <c r="B7" s="149" t="s">
        <v>90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1"/>
    </row>
    <row r="8" spans="2:19" s="3" customFormat="1" ht="63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67</v>
      </c>
      <c r="G8" s="29" t="s">
        <v>14</v>
      </c>
      <c r="H8" s="29" t="s">
        <v>68</v>
      </c>
      <c r="I8" s="29" t="s">
        <v>104</v>
      </c>
      <c r="J8" s="29" t="s">
        <v>17</v>
      </c>
      <c r="K8" s="29" t="s">
        <v>103</v>
      </c>
      <c r="L8" s="29" t="s">
        <v>16</v>
      </c>
      <c r="M8" s="58" t="s">
        <v>18</v>
      </c>
      <c r="N8" s="29" t="s">
        <v>208</v>
      </c>
      <c r="O8" s="29" t="s">
        <v>207</v>
      </c>
      <c r="P8" s="29" t="s">
        <v>111</v>
      </c>
      <c r="Q8" s="29" t="s">
        <v>60</v>
      </c>
      <c r="R8" s="29" t="s">
        <v>149</v>
      </c>
      <c r="S8" s="30" t="s">
        <v>151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215</v>
      </c>
      <c r="O9" s="31"/>
      <c r="P9" s="31" t="s">
        <v>211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19" t="s">
        <v>152</v>
      </c>
    </row>
    <row r="11" spans="2:19" s="4" customFormat="1" ht="18" customHeight="1">
      <c r="B11" s="115" t="s">
        <v>47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9">
        <v>6.2649999999999997E-2</v>
      </c>
      <c r="N11" s="90"/>
      <c r="O11" s="102"/>
      <c r="P11" s="116">
        <f>P12</f>
        <v>327.80167546300009</v>
      </c>
      <c r="Q11" s="87"/>
      <c r="R11" s="118">
        <v>1</v>
      </c>
      <c r="S11" s="118">
        <f>R11/'[5]סכום נכסי הקרן'!$C$42</f>
        <v>7.234542429685716E-9</v>
      </c>
    </row>
    <row r="12" spans="2:19" ht="20.25" customHeight="1">
      <c r="B12" s="119" t="s">
        <v>200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89">
        <v>6.2649999999999997E-2</v>
      </c>
      <c r="N12" s="90"/>
      <c r="O12" s="102"/>
      <c r="P12" s="90">
        <f>P13</f>
        <v>327.80167546300009</v>
      </c>
      <c r="Q12" s="91"/>
      <c r="R12" s="118">
        <f t="shared" ref="R12:R13" si="0">R13</f>
        <v>1</v>
      </c>
      <c r="S12" s="118">
        <f>R12/'[5]סכום נכסי הקרן'!$C$42</f>
        <v>7.234542429685716E-9</v>
      </c>
    </row>
    <row r="13" spans="2:19">
      <c r="B13" s="121" t="s">
        <v>62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89">
        <v>6.2649999999999997E-2</v>
      </c>
      <c r="N13" s="90"/>
      <c r="O13" s="102"/>
      <c r="P13" s="90">
        <f>P14</f>
        <v>327.80167546300009</v>
      </c>
      <c r="Q13" s="87"/>
      <c r="R13" s="118">
        <f t="shared" si="0"/>
        <v>1</v>
      </c>
      <c r="S13" s="118">
        <f>R13/'[5]סכום נכסי הקרן'!$C$42</f>
        <v>7.234542429685716E-9</v>
      </c>
    </row>
    <row r="14" spans="2:19">
      <c r="B14" s="122" t="s">
        <v>3184</v>
      </c>
      <c r="C14" s="87">
        <v>1199157</v>
      </c>
      <c r="D14" s="88" t="s">
        <v>28</v>
      </c>
      <c r="E14" s="87">
        <v>520043027</v>
      </c>
      <c r="F14" s="88" t="s">
        <v>703</v>
      </c>
      <c r="G14" s="87" t="s">
        <v>654</v>
      </c>
      <c r="H14" s="87" t="s">
        <v>327</v>
      </c>
      <c r="I14" s="101">
        <v>45169</v>
      </c>
      <c r="J14" s="90">
        <v>1</v>
      </c>
      <c r="K14" s="88" t="s">
        <v>132</v>
      </c>
      <c r="L14" s="89">
        <v>6.2649999999999997E-2</v>
      </c>
      <c r="M14" s="89">
        <f>L14</f>
        <v>6.2649999999999997E-2</v>
      </c>
      <c r="N14" s="90">
        <v>327345.87200000003</v>
      </c>
      <c r="O14" s="102">
        <v>100.139242</v>
      </c>
      <c r="P14" s="90">
        <v>327.80167546300009</v>
      </c>
      <c r="Q14" s="91"/>
      <c r="R14" s="91">
        <v>1</v>
      </c>
      <c r="S14" s="91">
        <f>R14/'[5]סכום נכסי הקרן'!$C$42</f>
        <v>7.234542429685716E-9</v>
      </c>
    </row>
    <row r="15" spans="2:19">
      <c r="B15" s="92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90"/>
      <c r="O15" s="102"/>
      <c r="P15" s="87"/>
      <c r="Q15" s="87"/>
      <c r="R15" s="91"/>
      <c r="S15" s="87"/>
    </row>
    <row r="16" spans="2:19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2:19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</row>
    <row r="18" spans="2:19">
      <c r="B18" s="111" t="s">
        <v>223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</row>
    <row r="19" spans="2:19">
      <c r="B19" s="111" t="s">
        <v>112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</row>
    <row r="20" spans="2:19">
      <c r="B20" s="111" t="s">
        <v>206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</row>
    <row r="21" spans="2:19">
      <c r="B21" s="111" t="s">
        <v>214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</row>
    <row r="22" spans="2:19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</row>
    <row r="23" spans="2:19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</row>
    <row r="24" spans="2:19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</row>
    <row r="25" spans="2:19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</row>
    <row r="26" spans="2:19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</row>
    <row r="27" spans="2:19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</row>
    <row r="28" spans="2:19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</row>
    <row r="29" spans="2:19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</row>
    <row r="30" spans="2:19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</row>
    <row r="31" spans="2:19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2:19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</row>
    <row r="33" spans="2:19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</row>
    <row r="34" spans="2:19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</row>
    <row r="35" spans="2:19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</row>
    <row r="36" spans="2:19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</row>
    <row r="37" spans="2:19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2:19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2:19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</row>
    <row r="40" spans="2:19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2:19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</row>
    <row r="42" spans="2:19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</row>
    <row r="43" spans="2:19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2:19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2:19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</row>
    <row r="46" spans="2:19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</row>
    <row r="47" spans="2:19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</row>
    <row r="48" spans="2:19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</row>
    <row r="49" spans="2:19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</row>
    <row r="50" spans="2:19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</row>
    <row r="51" spans="2:19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</row>
    <row r="52" spans="2:19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2:19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</row>
    <row r="54" spans="2:19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</row>
    <row r="55" spans="2:19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6" spans="2:19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</row>
    <row r="57" spans="2:19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</row>
    <row r="58" spans="2:19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</row>
    <row r="59" spans="2:19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</row>
    <row r="60" spans="2:19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</row>
    <row r="61" spans="2:19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</row>
    <row r="62" spans="2:19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</row>
    <row r="63" spans="2:19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</row>
    <row r="64" spans="2:19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</row>
    <row r="65" spans="2:19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</row>
    <row r="66" spans="2:19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</row>
    <row r="67" spans="2:19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</row>
    <row r="68" spans="2:19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</row>
    <row r="69" spans="2:19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</row>
    <row r="70" spans="2:19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</row>
    <row r="71" spans="2:19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</row>
    <row r="72" spans="2:19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</row>
    <row r="73" spans="2:19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</row>
    <row r="74" spans="2:19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</row>
    <row r="75" spans="2:19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</row>
    <row r="76" spans="2:19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</row>
    <row r="77" spans="2:19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</row>
    <row r="78" spans="2:19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</row>
    <row r="79" spans="2:19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</row>
    <row r="80" spans="2:19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</row>
    <row r="81" spans="2:19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</row>
    <row r="82" spans="2:19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</row>
    <row r="83" spans="2:19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</row>
    <row r="84" spans="2:19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</row>
    <row r="85" spans="2:19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</row>
    <row r="86" spans="2:19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</row>
    <row r="87" spans="2:19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</row>
    <row r="88" spans="2:19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</row>
    <row r="89" spans="2:19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</row>
    <row r="90" spans="2:19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</row>
    <row r="91" spans="2:19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</row>
    <row r="92" spans="2:19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</row>
    <row r="93" spans="2:19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</row>
    <row r="94" spans="2:19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</row>
    <row r="95" spans="2:19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</row>
    <row r="96" spans="2:19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</row>
    <row r="97" spans="2:19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</row>
    <row r="98" spans="2:19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</row>
    <row r="99" spans="2:19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</row>
    <row r="100" spans="2:19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</row>
    <row r="101" spans="2:19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</row>
    <row r="102" spans="2:19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</row>
    <row r="103" spans="2:19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</row>
    <row r="104" spans="2:19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</row>
    <row r="105" spans="2:19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</row>
    <row r="106" spans="2:19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</row>
    <row r="107" spans="2:19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</row>
    <row r="108" spans="2:19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</row>
    <row r="109" spans="2:19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</row>
    <row r="110" spans="2:19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</row>
    <row r="111" spans="2:19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</row>
    <row r="112" spans="2:19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</row>
    <row r="113" spans="2:19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</row>
    <row r="114" spans="2:19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</row>
    <row r="115" spans="2:19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</row>
    <row r="116" spans="2:19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</row>
    <row r="117" spans="2:19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</row>
    <row r="118" spans="2:19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</row>
    <row r="119" spans="2:19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</row>
    <row r="120" spans="2:19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</row>
    <row r="121" spans="2:19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</row>
    <row r="122" spans="2:19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</row>
    <row r="123" spans="2:19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</row>
    <row r="124" spans="2:19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</row>
    <row r="125" spans="2:19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</row>
    <row r="126" spans="2:19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</row>
    <row r="127" spans="2:19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</row>
    <row r="128" spans="2:19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</row>
    <row r="129" spans="2:19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</row>
    <row r="130" spans="2:19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</row>
    <row r="131" spans="2:19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</row>
    <row r="132" spans="2:19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</row>
    <row r="133" spans="2:19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</row>
    <row r="134" spans="2:19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</row>
    <row r="135" spans="2:19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</row>
    <row r="136" spans="2:19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</row>
    <row r="137" spans="2:19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</row>
    <row r="138" spans="2:19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</row>
    <row r="139" spans="2:19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</row>
    <row r="140" spans="2:19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</row>
    <row r="141" spans="2:19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</row>
    <row r="142" spans="2:19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</row>
    <row r="143" spans="2:19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</row>
    <row r="144" spans="2:19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</row>
    <row r="145" spans="2:19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</row>
    <row r="146" spans="2:19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</row>
    <row r="147" spans="2:19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</row>
    <row r="148" spans="2:19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</row>
    <row r="149" spans="2:19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</row>
    <row r="150" spans="2:19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</row>
    <row r="151" spans="2:19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</row>
    <row r="152" spans="2:19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</row>
    <row r="153" spans="2:19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</row>
    <row r="154" spans="2:19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</row>
    <row r="155" spans="2:19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</row>
    <row r="156" spans="2:19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</row>
    <row r="157" spans="2:19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</row>
    <row r="158" spans="2:19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</row>
    <row r="159" spans="2:19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</row>
    <row r="160" spans="2:19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</row>
    <row r="161" spans="2:19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</row>
    <row r="162" spans="2:19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</row>
    <row r="163" spans="2:19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</row>
    <row r="164" spans="2:19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</row>
    <row r="165" spans="2:19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</row>
    <row r="166" spans="2:19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</row>
    <row r="167" spans="2:19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</row>
    <row r="168" spans="2:19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</row>
    <row r="169" spans="2:19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</row>
    <row r="170" spans="2:19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</row>
    <row r="171" spans="2:19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</row>
    <row r="172" spans="2:19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</row>
    <row r="173" spans="2:19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</row>
    <row r="174" spans="2:19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</row>
    <row r="175" spans="2:19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</row>
    <row r="176" spans="2:19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</row>
    <row r="177" spans="2:19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</row>
    <row r="178" spans="2:19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</row>
    <row r="179" spans="2:19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</row>
    <row r="180" spans="2:19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</row>
    <row r="181" spans="2:19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</row>
    <row r="182" spans="2:19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</row>
    <row r="183" spans="2:19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</row>
    <row r="184" spans="2:19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</row>
    <row r="185" spans="2:19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</row>
    <row r="186" spans="2:19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</row>
    <row r="187" spans="2:19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</row>
    <row r="188" spans="2:19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</row>
    <row r="189" spans="2:19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</row>
    <row r="190" spans="2:19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</row>
    <row r="191" spans="2:19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</row>
    <row r="192" spans="2:19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</row>
    <row r="193" spans="2:19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</row>
    <row r="194" spans="2:19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</row>
    <row r="195" spans="2:19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</row>
    <row r="196" spans="2:19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</row>
    <row r="197" spans="2:19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</row>
    <row r="198" spans="2:19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</row>
    <row r="199" spans="2:19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</row>
    <row r="200" spans="2:19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</row>
    <row r="201" spans="2:19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</row>
    <row r="202" spans="2:19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</row>
    <row r="203" spans="2:19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</row>
    <row r="204" spans="2:19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</row>
    <row r="205" spans="2:19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</row>
    <row r="206" spans="2:19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</row>
    <row r="207" spans="2:19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</row>
    <row r="208" spans="2:19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</row>
    <row r="209" spans="2:19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</row>
    <row r="210" spans="2:19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</row>
    <row r="211" spans="2:19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</row>
    <row r="212" spans="2:19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</row>
    <row r="213" spans="2:19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</row>
    <row r="214" spans="2:19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</row>
    <row r="215" spans="2:19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</row>
    <row r="216" spans="2:19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</row>
    <row r="217" spans="2:19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</row>
    <row r="218" spans="2:19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</row>
    <row r="219" spans="2:19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</row>
    <row r="220" spans="2:19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</row>
    <row r="221" spans="2:19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</row>
    <row r="222" spans="2:19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</row>
    <row r="223" spans="2:19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</row>
    <row r="224" spans="2:19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</row>
    <row r="225" spans="2:19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</row>
    <row r="226" spans="2:19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</row>
    <row r="227" spans="2:19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</row>
    <row r="228" spans="2:19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</row>
    <row r="229" spans="2:19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</row>
    <row r="230" spans="2:19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</row>
    <row r="231" spans="2:19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</row>
    <row r="232" spans="2:19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</row>
    <row r="233" spans="2:19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</row>
    <row r="234" spans="2:19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</row>
    <row r="235" spans="2:19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</row>
    <row r="236" spans="2:19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</row>
    <row r="237" spans="2:19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</row>
    <row r="238" spans="2:19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</row>
    <row r="239" spans="2:19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</row>
    <row r="240" spans="2:19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</row>
    <row r="241" spans="2:19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</row>
    <row r="242" spans="2:19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</row>
    <row r="243" spans="2:19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</row>
    <row r="244" spans="2:19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</row>
    <row r="245" spans="2:19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</row>
    <row r="246" spans="2:19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</row>
    <row r="247" spans="2:19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</row>
    <row r="248" spans="2:19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</row>
    <row r="249" spans="2:19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</row>
    <row r="250" spans="2:19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</row>
    <row r="251" spans="2:19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</row>
    <row r="252" spans="2:19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</row>
    <row r="253" spans="2:19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</row>
    <row r="254" spans="2:19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</row>
    <row r="255" spans="2:19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</row>
    <row r="256" spans="2:19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</row>
    <row r="257" spans="2:19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</row>
    <row r="258" spans="2:19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</row>
    <row r="259" spans="2:19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</row>
    <row r="260" spans="2:19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</row>
    <row r="261" spans="2:19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</row>
    <row r="262" spans="2:19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</row>
    <row r="263" spans="2:19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</row>
    <row r="264" spans="2:19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</row>
    <row r="265" spans="2:19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</row>
    <row r="266" spans="2:19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</row>
    <row r="267" spans="2:19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</row>
    <row r="268" spans="2:19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</row>
    <row r="269" spans="2:19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</row>
    <row r="270" spans="2:19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</row>
    <row r="271" spans="2:19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</row>
    <row r="272" spans="2:19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</row>
    <row r="273" spans="2:19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</row>
    <row r="274" spans="2:19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</row>
    <row r="275" spans="2:19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</row>
    <row r="276" spans="2:19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</row>
    <row r="277" spans="2:19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</row>
    <row r="278" spans="2:19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</row>
    <row r="279" spans="2:19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</row>
    <row r="280" spans="2:19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</row>
    <row r="281" spans="2:19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</row>
    <row r="282" spans="2:19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</row>
    <row r="283" spans="2:19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</row>
    <row r="284" spans="2:19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</row>
    <row r="285" spans="2:19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</row>
    <row r="286" spans="2:19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</row>
    <row r="287" spans="2:19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</row>
    <row r="288" spans="2:19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</row>
    <row r="289" spans="2:19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</row>
    <row r="290" spans="2:19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</row>
    <row r="291" spans="2:19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</row>
    <row r="292" spans="2:19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</row>
    <row r="293" spans="2:19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</row>
    <row r="294" spans="2:19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</row>
    <row r="295" spans="2:19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</row>
    <row r="296" spans="2:19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</row>
    <row r="297" spans="2:19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</row>
    <row r="298" spans="2:19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</row>
    <row r="299" spans="2:19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</row>
    <row r="300" spans="2:19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</row>
    <row r="301" spans="2:19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</row>
    <row r="302" spans="2:19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</row>
    <row r="303" spans="2:19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</row>
    <row r="304" spans="2:19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</row>
    <row r="305" spans="2:19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</row>
    <row r="306" spans="2:19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</row>
    <row r="307" spans="2:19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</row>
    <row r="308" spans="2:19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</row>
    <row r="309" spans="2:19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</row>
    <row r="310" spans="2:19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</row>
    <row r="311" spans="2:19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B391" s="41"/>
      <c r="D391" s="1"/>
      <c r="E391" s="1"/>
      <c r="F391" s="1"/>
    </row>
    <row r="392" spans="2:6">
      <c r="B392" s="41"/>
      <c r="D392" s="1"/>
      <c r="E392" s="1"/>
      <c r="F392" s="1"/>
    </row>
    <row r="393" spans="2:6">
      <c r="B393" s="3"/>
      <c r="D393" s="1"/>
      <c r="E393" s="1"/>
      <c r="F393" s="1"/>
    </row>
  </sheetData>
  <sheetProtection sheet="1" objects="1" scenarios="1"/>
  <mergeCells count="2">
    <mergeCell ref="B6:S6"/>
    <mergeCell ref="B7:S7"/>
  </mergeCells>
  <phoneticPr fontId="4" type="noConversion"/>
  <dataValidations count="2">
    <dataValidation allowBlank="1" showInputMessage="1" showErrorMessage="1" sqref="D15:M24 D1:M13 C5:C1048576 A1:B1048576 I14:M14 D14:F14 N1:XFD24 D25:XFD1048576" xr:uid="{00000000-0002-0000-0D00-000000000000}"/>
    <dataValidation type="list" allowBlank="1" showInputMessage="1" showErrorMessage="1" sqref="H14" xr:uid="{0B3E4180-E160-43B2-9CB8-A2C19E9844AD}">
      <formula1>#REF!</formula1>
    </dataValidation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zoomScale="85" zoomScaleNormal="85" workbookViewId="0">
      <selection activeCell="M28" sqref="M28"/>
    </sheetView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6.85546875" style="2" customWidth="1"/>
    <col min="4" max="4" width="11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1.28515625" style="1" bestFit="1" customWidth="1"/>
    <col min="15" max="15" width="11.85546875" style="1" bestFit="1" customWidth="1"/>
    <col min="16" max="16" width="9" style="1" bestFit="1" customWidth="1"/>
    <col min="17" max="17" width="6.85546875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30">
      <c r="B1" s="46" t="s">
        <v>146</v>
      </c>
      <c r="C1" s="46" t="s" vm="1">
        <v>232</v>
      </c>
    </row>
    <row r="2" spans="2:30">
      <c r="B2" s="46" t="s">
        <v>145</v>
      </c>
      <c r="C2" s="46" t="s">
        <v>233</v>
      </c>
    </row>
    <row r="3" spans="2:30">
      <c r="B3" s="46" t="s">
        <v>147</v>
      </c>
      <c r="C3" s="46" t="s">
        <v>234</v>
      </c>
    </row>
    <row r="4" spans="2:30">
      <c r="B4" s="46" t="s">
        <v>148</v>
      </c>
      <c r="C4" s="46">
        <v>9454</v>
      </c>
    </row>
    <row r="6" spans="2:30" ht="26.25" customHeight="1">
      <c r="B6" s="149" t="s">
        <v>175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1"/>
    </row>
    <row r="7" spans="2:30" ht="26.25" customHeight="1">
      <c r="B7" s="149" t="s">
        <v>91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1"/>
    </row>
    <row r="8" spans="2:30" s="3" customFormat="1" ht="63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67</v>
      </c>
      <c r="G8" s="29" t="s">
        <v>14</v>
      </c>
      <c r="H8" s="29" t="s">
        <v>68</v>
      </c>
      <c r="I8" s="29" t="s">
        <v>104</v>
      </c>
      <c r="J8" s="29" t="s">
        <v>17</v>
      </c>
      <c r="K8" s="29" t="s">
        <v>103</v>
      </c>
      <c r="L8" s="29" t="s">
        <v>16</v>
      </c>
      <c r="M8" s="58" t="s">
        <v>18</v>
      </c>
      <c r="N8" s="58" t="s">
        <v>208</v>
      </c>
      <c r="O8" s="29" t="s">
        <v>207</v>
      </c>
      <c r="P8" s="29" t="s">
        <v>111</v>
      </c>
      <c r="Q8" s="29" t="s">
        <v>60</v>
      </c>
      <c r="R8" s="29" t="s">
        <v>149</v>
      </c>
      <c r="S8" s="30" t="s">
        <v>151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215</v>
      </c>
      <c r="O9" s="31"/>
      <c r="P9" s="31" t="s">
        <v>211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19" t="s">
        <v>152</v>
      </c>
      <c r="AA10" s="1"/>
    </row>
    <row r="11" spans="2:30" s="4" customFormat="1" ht="18" customHeight="1">
      <c r="B11" s="123" t="s">
        <v>54</v>
      </c>
      <c r="C11" s="74"/>
      <c r="D11" s="75"/>
      <c r="E11" s="74"/>
      <c r="F11" s="75"/>
      <c r="G11" s="74"/>
      <c r="H11" s="74"/>
      <c r="I11" s="97"/>
      <c r="J11" s="98">
        <v>4.6947275680914045</v>
      </c>
      <c r="K11" s="75"/>
      <c r="L11" s="76"/>
      <c r="M11" s="78">
        <v>5.0198419319843264E-2</v>
      </c>
      <c r="N11" s="77"/>
      <c r="O11" s="98"/>
      <c r="P11" s="77">
        <f>P12+P38</f>
        <v>2729.322196733001</v>
      </c>
      <c r="Q11" s="78"/>
      <c r="R11" s="78">
        <f>IFERROR(P11/$P$11,0)</f>
        <v>1</v>
      </c>
      <c r="S11" s="78">
        <f>P11/'סכום נכסי הקרן'!$C$42</f>
        <v>1.0739619800077397E-2</v>
      </c>
      <c r="AA11" s="1"/>
      <c r="AD11" s="1"/>
    </row>
    <row r="12" spans="2:30" ht="17.25" customHeight="1">
      <c r="B12" s="124" t="s">
        <v>200</v>
      </c>
      <c r="C12" s="80"/>
      <c r="D12" s="81"/>
      <c r="E12" s="80"/>
      <c r="F12" s="81"/>
      <c r="G12" s="80"/>
      <c r="H12" s="80"/>
      <c r="I12" s="99"/>
      <c r="J12" s="100">
        <v>4.2333208477189066</v>
      </c>
      <c r="K12" s="81"/>
      <c r="L12" s="82"/>
      <c r="M12" s="84">
        <v>4.8951476910450993E-2</v>
      </c>
      <c r="N12" s="83"/>
      <c r="O12" s="100"/>
      <c r="P12" s="83">
        <f>P13+P26+P35</f>
        <v>2563.463231440001</v>
      </c>
      <c r="Q12" s="84"/>
      <c r="R12" s="84">
        <f t="shared" ref="R12:R41" si="0">IFERROR(P12/$P$11,0)</f>
        <v>0.93923071248549062</v>
      </c>
      <c r="S12" s="84">
        <f>P12/'סכום נכסי הקרן'!$C$42</f>
        <v>1.0086980756649978E-2</v>
      </c>
    </row>
    <row r="13" spans="2:30">
      <c r="B13" s="125" t="s">
        <v>61</v>
      </c>
      <c r="C13" s="80"/>
      <c r="D13" s="81"/>
      <c r="E13" s="80"/>
      <c r="F13" s="81"/>
      <c r="G13" s="80"/>
      <c r="H13" s="80"/>
      <c r="I13" s="99"/>
      <c r="J13" s="100">
        <v>6.4764085343810081</v>
      </c>
      <c r="K13" s="81"/>
      <c r="L13" s="82"/>
      <c r="M13" s="84">
        <v>3.1258598558193594E-2</v>
      </c>
      <c r="N13" s="83"/>
      <c r="O13" s="100"/>
      <c r="P13" s="83">
        <f>SUM(P14:P24)</f>
        <v>1127.7172355030002</v>
      </c>
      <c r="Q13" s="84"/>
      <c r="R13" s="84">
        <f t="shared" si="0"/>
        <v>0.41318582205240478</v>
      </c>
      <c r="S13" s="84">
        <f>P13/'סכום נכסי הקרן'!$C$42</f>
        <v>4.4374586356252625E-3</v>
      </c>
    </row>
    <row r="14" spans="2:30">
      <c r="B14" s="126" t="s">
        <v>1968</v>
      </c>
      <c r="C14" s="87" t="s">
        <v>1969</v>
      </c>
      <c r="D14" s="88" t="s">
        <v>28</v>
      </c>
      <c r="E14" s="87" t="s">
        <v>325</v>
      </c>
      <c r="F14" s="88" t="s">
        <v>129</v>
      </c>
      <c r="G14" s="87" t="s">
        <v>326</v>
      </c>
      <c r="H14" s="87" t="s">
        <v>327</v>
      </c>
      <c r="I14" s="101">
        <v>39076</v>
      </c>
      <c r="J14" s="102">
        <v>5.7299999999912323</v>
      </c>
      <c r="K14" s="88" t="s">
        <v>133</v>
      </c>
      <c r="L14" s="89">
        <v>4.9000000000000002E-2</v>
      </c>
      <c r="M14" s="91">
        <v>2.7899999999945718E-2</v>
      </c>
      <c r="N14" s="90">
        <v>153332.10031000004</v>
      </c>
      <c r="O14" s="102">
        <v>156.19</v>
      </c>
      <c r="P14" s="90">
        <v>239.48939857000002</v>
      </c>
      <c r="Q14" s="91">
        <v>9.4844500195617146E-5</v>
      </c>
      <c r="R14" s="91">
        <f t="shared" si="0"/>
        <v>8.7746840170306331E-2</v>
      </c>
      <c r="S14" s="91">
        <f>P14/'סכום נכסי הקרן'!$C$42</f>
        <v>9.4236770208724874E-4</v>
      </c>
    </row>
    <row r="15" spans="2:30">
      <c r="B15" s="126" t="s">
        <v>1970</v>
      </c>
      <c r="C15" s="87" t="s">
        <v>1971</v>
      </c>
      <c r="D15" s="88" t="s">
        <v>28</v>
      </c>
      <c r="E15" s="87" t="s">
        <v>325</v>
      </c>
      <c r="F15" s="88" t="s">
        <v>129</v>
      </c>
      <c r="G15" s="87" t="s">
        <v>326</v>
      </c>
      <c r="H15" s="87" t="s">
        <v>327</v>
      </c>
      <c r="I15" s="101">
        <v>40738</v>
      </c>
      <c r="J15" s="102">
        <v>10.039999999994926</v>
      </c>
      <c r="K15" s="88" t="s">
        <v>133</v>
      </c>
      <c r="L15" s="89">
        <v>4.0999999999999995E-2</v>
      </c>
      <c r="M15" s="91">
        <v>2.839999999997464E-2</v>
      </c>
      <c r="N15" s="90">
        <v>300920.36032100004</v>
      </c>
      <c r="O15" s="102">
        <v>131.04</v>
      </c>
      <c r="P15" s="90">
        <v>394.32606125000007</v>
      </c>
      <c r="Q15" s="91">
        <v>8.286888082432825E-5</v>
      </c>
      <c r="R15" s="91">
        <f t="shared" si="0"/>
        <v>0.1444776515290164</v>
      </c>
      <c r="S15" s="91">
        <f>P15/'סכום נכסי הקרן'!$C$42</f>
        <v>1.5516350470297072E-3</v>
      </c>
    </row>
    <row r="16" spans="2:30">
      <c r="B16" s="126" t="s">
        <v>1972</v>
      </c>
      <c r="C16" s="87" t="s">
        <v>1973</v>
      </c>
      <c r="D16" s="88" t="s">
        <v>28</v>
      </c>
      <c r="E16" s="87" t="s">
        <v>1974</v>
      </c>
      <c r="F16" s="88" t="s">
        <v>703</v>
      </c>
      <c r="G16" s="87" t="s">
        <v>315</v>
      </c>
      <c r="H16" s="87" t="s">
        <v>131</v>
      </c>
      <c r="I16" s="101">
        <v>42795</v>
      </c>
      <c r="J16" s="102">
        <v>5.5200000000102047</v>
      </c>
      <c r="K16" s="88" t="s">
        <v>133</v>
      </c>
      <c r="L16" s="89">
        <v>2.1400000000000002E-2</v>
      </c>
      <c r="M16" s="91">
        <v>2.2900000000038737E-2</v>
      </c>
      <c r="N16" s="90">
        <v>94387.714486000012</v>
      </c>
      <c r="O16" s="102">
        <v>112.13</v>
      </c>
      <c r="P16" s="90">
        <v>105.83694617100002</v>
      </c>
      <c r="Q16" s="91">
        <v>2.4202908333835707E-4</v>
      </c>
      <c r="R16" s="91">
        <f t="shared" si="0"/>
        <v>3.877773987171132E-2</v>
      </c>
      <c r="S16" s="91">
        <f>P16/'סכום נכסי הקרן'!$C$42</f>
        <v>4.1645818292848169E-4</v>
      </c>
    </row>
    <row r="17" spans="2:19">
      <c r="B17" s="126" t="s">
        <v>1975</v>
      </c>
      <c r="C17" s="87" t="s">
        <v>1976</v>
      </c>
      <c r="D17" s="88" t="s">
        <v>28</v>
      </c>
      <c r="E17" s="87" t="s">
        <v>313</v>
      </c>
      <c r="F17" s="88" t="s">
        <v>314</v>
      </c>
      <c r="G17" s="87" t="s">
        <v>362</v>
      </c>
      <c r="H17" s="87" t="s">
        <v>327</v>
      </c>
      <c r="I17" s="101">
        <v>36489</v>
      </c>
      <c r="J17" s="102">
        <v>2.83000001406542</v>
      </c>
      <c r="K17" s="88" t="s">
        <v>133</v>
      </c>
      <c r="L17" s="89">
        <v>6.0499999999999998E-2</v>
      </c>
      <c r="M17" s="91">
        <v>2.0500000103277558E-2</v>
      </c>
      <c r="N17" s="90">
        <v>59.11261300000001</v>
      </c>
      <c r="O17" s="102">
        <v>171.99</v>
      </c>
      <c r="P17" s="90">
        <v>0.10166777900000001</v>
      </c>
      <c r="Q17" s="91"/>
      <c r="R17" s="91">
        <f t="shared" si="0"/>
        <v>3.7250193151140736E-5</v>
      </c>
      <c r="S17" s="91">
        <f>P17/'סכום נכסי הקרן'!$C$42</f>
        <v>4.0005291192269852E-7</v>
      </c>
    </row>
    <row r="18" spans="2:19">
      <c r="B18" s="126" t="s">
        <v>1977</v>
      </c>
      <c r="C18" s="87" t="s">
        <v>1978</v>
      </c>
      <c r="D18" s="88" t="s">
        <v>28</v>
      </c>
      <c r="E18" s="87" t="s">
        <v>358</v>
      </c>
      <c r="F18" s="88" t="s">
        <v>129</v>
      </c>
      <c r="G18" s="87" t="s">
        <v>343</v>
      </c>
      <c r="H18" s="87" t="s">
        <v>131</v>
      </c>
      <c r="I18" s="101">
        <v>39084</v>
      </c>
      <c r="J18" s="102">
        <v>1.669999999991628</v>
      </c>
      <c r="K18" s="88" t="s">
        <v>133</v>
      </c>
      <c r="L18" s="89">
        <v>5.5999999999999994E-2</v>
      </c>
      <c r="M18" s="91">
        <v>2.7699999999867039E-2</v>
      </c>
      <c r="N18" s="90">
        <v>28437.988876000003</v>
      </c>
      <c r="O18" s="102">
        <v>142.81</v>
      </c>
      <c r="P18" s="90">
        <v>40.612290202000004</v>
      </c>
      <c r="Q18" s="91">
        <v>6.5978573177369226E-5</v>
      </c>
      <c r="R18" s="91">
        <f t="shared" si="0"/>
        <v>1.4879991175322915E-2</v>
      </c>
      <c r="S18" s="91">
        <f>P18/'סכום נכסי הקרן'!$C$42</f>
        <v>1.5980544785147493E-4</v>
      </c>
    </row>
    <row r="19" spans="2:19">
      <c r="B19" s="126" t="s">
        <v>1979</v>
      </c>
      <c r="C19" s="87" t="s">
        <v>1980</v>
      </c>
      <c r="D19" s="88" t="s">
        <v>28</v>
      </c>
      <c r="E19" s="87" t="s">
        <v>1981</v>
      </c>
      <c r="F19" s="88" t="s">
        <v>129</v>
      </c>
      <c r="G19" s="87" t="s">
        <v>483</v>
      </c>
      <c r="H19" s="87" t="s">
        <v>327</v>
      </c>
      <c r="I19" s="101">
        <v>45152</v>
      </c>
      <c r="J19" s="102">
        <v>3.6499999999978394</v>
      </c>
      <c r="K19" s="88" t="s">
        <v>133</v>
      </c>
      <c r="L19" s="89">
        <v>3.6400000000000002E-2</v>
      </c>
      <c r="M19" s="91">
        <v>3.7200000000040347E-2</v>
      </c>
      <c r="N19" s="90">
        <v>68685.679999999993</v>
      </c>
      <c r="O19" s="102">
        <v>101.05</v>
      </c>
      <c r="P19" s="90">
        <v>69.406881150999993</v>
      </c>
      <c r="Q19" s="91">
        <v>1.3897175877404186E-4</v>
      </c>
      <c r="R19" s="91">
        <f t="shared" si="0"/>
        <v>2.5430079759025899E-2</v>
      </c>
      <c r="S19" s="91">
        <f>P19/'סכום נכסי הקרן'!$C$42</f>
        <v>2.7310938809758202E-4</v>
      </c>
    </row>
    <row r="20" spans="2:19">
      <c r="B20" s="126" t="s">
        <v>1982</v>
      </c>
      <c r="C20" s="87" t="s">
        <v>1983</v>
      </c>
      <c r="D20" s="88" t="s">
        <v>28</v>
      </c>
      <c r="E20" s="87" t="s">
        <v>1984</v>
      </c>
      <c r="F20" s="88" t="s">
        <v>314</v>
      </c>
      <c r="G20" s="87" t="s">
        <v>487</v>
      </c>
      <c r="H20" s="87" t="s">
        <v>131</v>
      </c>
      <c r="I20" s="101">
        <v>44381</v>
      </c>
      <c r="J20" s="102">
        <v>2.7300000000063971</v>
      </c>
      <c r="K20" s="88" t="s">
        <v>133</v>
      </c>
      <c r="L20" s="89">
        <v>8.5000000000000006E-3</v>
      </c>
      <c r="M20" s="91">
        <v>4.3800000000151204E-2</v>
      </c>
      <c r="N20" s="90">
        <v>85857.10000000002</v>
      </c>
      <c r="O20" s="102">
        <v>100.14</v>
      </c>
      <c r="P20" s="90">
        <v>85.977296265000007</v>
      </c>
      <c r="Q20" s="91">
        <v>2.6830343750000005E-4</v>
      </c>
      <c r="R20" s="91">
        <f t="shared" si="0"/>
        <v>3.150133625407614E-2</v>
      </c>
      <c r="S20" s="91">
        <f>P20/'סכום נכסי הקרן'!$C$42</f>
        <v>3.3831237456317205E-4</v>
      </c>
    </row>
    <row r="21" spans="2:19">
      <c r="B21" s="126" t="s">
        <v>2011</v>
      </c>
      <c r="C21" s="87">
        <v>9555</v>
      </c>
      <c r="D21" s="88" t="s">
        <v>28</v>
      </c>
      <c r="E21" s="87" t="s">
        <v>2012</v>
      </c>
      <c r="F21" s="88" t="s">
        <v>625</v>
      </c>
      <c r="G21" s="87" t="s">
        <v>682</v>
      </c>
      <c r="H21" s="87"/>
      <c r="I21" s="101">
        <v>45046</v>
      </c>
      <c r="J21" s="102">
        <v>0</v>
      </c>
      <c r="K21" s="88" t="s">
        <v>133</v>
      </c>
      <c r="L21" s="89">
        <v>0</v>
      </c>
      <c r="M21" s="89">
        <v>0</v>
      </c>
      <c r="N21" s="90">
        <v>144315.72104300003</v>
      </c>
      <c r="O21" s="102">
        <v>59</v>
      </c>
      <c r="P21" s="90">
        <v>85.146275412000008</v>
      </c>
      <c r="Q21" s="91">
        <v>2.4910071542717826E-4</v>
      </c>
      <c r="R21" s="91">
        <f>IFERROR(P21/$P$11,0)</f>
        <v>3.1196857415339278E-2</v>
      </c>
      <c r="S21" s="91">
        <f>P21/'סכום נכסי הקרן'!$C$42</f>
        <v>3.350423875979691E-4</v>
      </c>
    </row>
    <row r="22" spans="2:19">
      <c r="B22" s="126" t="s">
        <v>2013</v>
      </c>
      <c r="C22" s="87">
        <v>9556</v>
      </c>
      <c r="D22" s="88" t="s">
        <v>28</v>
      </c>
      <c r="E22" s="87" t="s">
        <v>2012</v>
      </c>
      <c r="F22" s="88" t="s">
        <v>625</v>
      </c>
      <c r="G22" s="87" t="s">
        <v>682</v>
      </c>
      <c r="H22" s="87"/>
      <c r="I22" s="101">
        <v>45046</v>
      </c>
      <c r="J22" s="102">
        <v>0</v>
      </c>
      <c r="K22" s="88" t="s">
        <v>133</v>
      </c>
      <c r="L22" s="89">
        <v>0</v>
      </c>
      <c r="M22" s="89">
        <v>0</v>
      </c>
      <c r="N22" s="90">
        <v>317.83176700000007</v>
      </c>
      <c r="O22" s="102">
        <v>29.41732</v>
      </c>
      <c r="P22" s="90">
        <v>9.3497597000000002E-2</v>
      </c>
      <c r="Q22" s="91">
        <v>0</v>
      </c>
      <c r="R22" s="91">
        <f>IFERROR(P22/$P$11,0)</f>
        <v>3.4256709270864628E-5</v>
      </c>
      <c r="S22" s="91">
        <f>P22/'סכום נכסי הקרן'!$C$42</f>
        <v>3.6790403317087272E-7</v>
      </c>
    </row>
    <row r="23" spans="2:19">
      <c r="B23" s="126" t="s">
        <v>1985</v>
      </c>
      <c r="C23" s="87" t="s">
        <v>1986</v>
      </c>
      <c r="D23" s="88" t="s">
        <v>28</v>
      </c>
      <c r="E23" s="87" t="s">
        <v>1987</v>
      </c>
      <c r="F23" s="88" t="s">
        <v>573</v>
      </c>
      <c r="G23" s="87" t="s">
        <v>682</v>
      </c>
      <c r="H23" s="87"/>
      <c r="I23" s="101">
        <v>39104</v>
      </c>
      <c r="J23" s="102">
        <v>2.6599999996992332</v>
      </c>
      <c r="K23" s="88" t="s">
        <v>133</v>
      </c>
      <c r="L23" s="89">
        <v>5.5999999999999994E-2</v>
      </c>
      <c r="M23" s="91">
        <v>0</v>
      </c>
      <c r="N23" s="90">
        <v>36376.931279999997</v>
      </c>
      <c r="O23" s="102">
        <v>13.344352000000001</v>
      </c>
      <c r="P23" s="90">
        <v>4.8542656310000014</v>
      </c>
      <c r="Q23" s="91">
        <v>9.6751876372098164E-5</v>
      </c>
      <c r="R23" s="91">
        <f t="shared" si="0"/>
        <v>1.7785608591065422E-3</v>
      </c>
      <c r="S23" s="91">
        <f>P23/'סכום נכסי הקרן'!$C$42</f>
        <v>1.9101067418103288E-5</v>
      </c>
    </row>
    <row r="24" spans="2:19">
      <c r="B24" s="126" t="s">
        <v>1988</v>
      </c>
      <c r="C24" s="87" t="s">
        <v>1989</v>
      </c>
      <c r="D24" s="88" t="s">
        <v>28</v>
      </c>
      <c r="E24" s="87" t="s">
        <v>1990</v>
      </c>
      <c r="F24" s="88" t="s">
        <v>130</v>
      </c>
      <c r="G24" s="87" t="s">
        <v>682</v>
      </c>
      <c r="H24" s="87"/>
      <c r="I24" s="101">
        <v>45132</v>
      </c>
      <c r="J24" s="102">
        <v>2.619999999995092</v>
      </c>
      <c r="K24" s="88" t="s">
        <v>133</v>
      </c>
      <c r="L24" s="89">
        <v>4.2500000000000003E-2</v>
      </c>
      <c r="M24" s="91">
        <v>4.5699999999926383E-2</v>
      </c>
      <c r="N24" s="90">
        <v>101507.231782</v>
      </c>
      <c r="O24" s="102">
        <v>100.36</v>
      </c>
      <c r="P24" s="90">
        <v>101.872655475</v>
      </c>
      <c r="Q24" s="91">
        <v>4.4029282089375537E-4</v>
      </c>
      <c r="R24" s="91">
        <f t="shared" si="0"/>
        <v>3.7325258116077897E-2</v>
      </c>
      <c r="S24" s="91">
        <f>P24/'סכום נכסי הקרן'!$C$42</f>
        <v>4.0085908110642978E-4</v>
      </c>
    </row>
    <row r="25" spans="2:19">
      <c r="B25" s="127"/>
      <c r="C25" s="87"/>
      <c r="D25" s="87"/>
      <c r="E25" s="87"/>
      <c r="F25" s="87"/>
      <c r="G25" s="87"/>
      <c r="H25" s="87"/>
      <c r="I25" s="87"/>
      <c r="J25" s="102"/>
      <c r="K25" s="87"/>
      <c r="L25" s="87"/>
      <c r="M25" s="91"/>
      <c r="N25" s="90"/>
      <c r="O25" s="102"/>
      <c r="P25" s="87"/>
      <c r="Q25" s="87"/>
      <c r="R25" s="91"/>
      <c r="S25" s="87"/>
    </row>
    <row r="26" spans="2:19">
      <c r="B26" s="125" t="s">
        <v>62</v>
      </c>
      <c r="C26" s="80"/>
      <c r="D26" s="81"/>
      <c r="E26" s="80"/>
      <c r="F26" s="81"/>
      <c r="G26" s="80"/>
      <c r="H26" s="80"/>
      <c r="I26" s="99"/>
      <c r="J26" s="100">
        <v>2.606833647157706</v>
      </c>
      <c r="K26" s="81"/>
      <c r="L26" s="82"/>
      <c r="M26" s="84">
        <v>6.1738362163200076E-2</v>
      </c>
      <c r="N26" s="83"/>
      <c r="O26" s="100"/>
      <c r="P26" s="83">
        <f>SUM(P27:P33)</f>
        <v>1431.0980678850003</v>
      </c>
      <c r="Q26" s="84"/>
      <c r="R26" s="84">
        <f t="shared" si="0"/>
        <v>0.52434192987475969</v>
      </c>
      <c r="S26" s="84">
        <f>P26/'סכום נכסי הקרן'!$C$42</f>
        <v>5.6312329720937639E-3</v>
      </c>
    </row>
    <row r="27" spans="2:19">
      <c r="B27" s="126" t="s">
        <v>1991</v>
      </c>
      <c r="C27" s="87" t="s">
        <v>1992</v>
      </c>
      <c r="D27" s="88" t="s">
        <v>28</v>
      </c>
      <c r="E27" s="87" t="s">
        <v>313</v>
      </c>
      <c r="F27" s="88" t="s">
        <v>314</v>
      </c>
      <c r="G27" s="87" t="s">
        <v>326</v>
      </c>
      <c r="H27" s="87" t="s">
        <v>327</v>
      </c>
      <c r="I27" s="101">
        <v>45141</v>
      </c>
      <c r="J27" s="102">
        <v>2.8999999999967443</v>
      </c>
      <c r="K27" s="88" t="s">
        <v>133</v>
      </c>
      <c r="L27" s="89">
        <v>7.0499999999999993E-2</v>
      </c>
      <c r="M27" s="91">
        <v>6.8099999999999994E-2</v>
      </c>
      <c r="N27" s="90">
        <v>214744.34014100005</v>
      </c>
      <c r="O27" s="102">
        <v>100.13</v>
      </c>
      <c r="P27" s="90">
        <v>215.02353635300003</v>
      </c>
      <c r="Q27" s="91">
        <v>4.4635440463846687E-4</v>
      </c>
      <c r="R27" s="91">
        <f t="shared" si="0"/>
        <v>7.8782760280330127E-2</v>
      </c>
      <c r="S27" s="91">
        <f>P27/'סכום נכסי הקרן'!$C$42</f>
        <v>8.4609689221138459E-4</v>
      </c>
    </row>
    <row r="28" spans="2:19">
      <c r="B28" s="126" t="s">
        <v>1993</v>
      </c>
      <c r="C28" s="87" t="s">
        <v>1994</v>
      </c>
      <c r="D28" s="88" t="s">
        <v>28</v>
      </c>
      <c r="E28" s="87" t="s">
        <v>1974</v>
      </c>
      <c r="F28" s="88" t="s">
        <v>703</v>
      </c>
      <c r="G28" s="87" t="s">
        <v>315</v>
      </c>
      <c r="H28" s="87" t="s">
        <v>131</v>
      </c>
      <c r="I28" s="101">
        <v>42795</v>
      </c>
      <c r="J28" s="102">
        <v>5.0900000000150074</v>
      </c>
      <c r="K28" s="88" t="s">
        <v>133</v>
      </c>
      <c r="L28" s="89">
        <v>3.7400000000000003E-2</v>
      </c>
      <c r="M28" s="91">
        <v>5.3900000000150064E-2</v>
      </c>
      <c r="N28" s="90">
        <v>115352.47324000002</v>
      </c>
      <c r="O28" s="102">
        <v>92.43</v>
      </c>
      <c r="P28" s="90">
        <v>106.62029356000002</v>
      </c>
      <c r="Q28" s="91">
        <v>1.8538526552151828E-4</v>
      </c>
      <c r="R28" s="91">
        <f t="shared" si="0"/>
        <v>3.9064751566386897E-2</v>
      </c>
      <c r="S28" s="91">
        <f>P28/'סכום נכסי הקרן'!$C$42</f>
        <v>4.1954057940747327E-4</v>
      </c>
    </row>
    <row r="29" spans="2:19">
      <c r="B29" s="126" t="s">
        <v>1995</v>
      </c>
      <c r="C29" s="87" t="s">
        <v>1996</v>
      </c>
      <c r="D29" s="88" t="s">
        <v>28</v>
      </c>
      <c r="E29" s="87" t="s">
        <v>1974</v>
      </c>
      <c r="F29" s="88" t="s">
        <v>703</v>
      </c>
      <c r="G29" s="87" t="s">
        <v>315</v>
      </c>
      <c r="H29" s="87" t="s">
        <v>131</v>
      </c>
      <c r="I29" s="101">
        <v>42795</v>
      </c>
      <c r="J29" s="102">
        <v>1.4200000000026014</v>
      </c>
      <c r="K29" s="88" t="s">
        <v>133</v>
      </c>
      <c r="L29" s="89">
        <v>2.5000000000000001E-2</v>
      </c>
      <c r="M29" s="91">
        <v>5.1900000000091769E-2</v>
      </c>
      <c r="N29" s="90">
        <v>286798.65370199998</v>
      </c>
      <c r="O29" s="102">
        <v>96.5</v>
      </c>
      <c r="P29" s="90">
        <v>276.76070403400007</v>
      </c>
      <c r="Q29" s="91">
        <v>7.0285942003782647E-4</v>
      </c>
      <c r="R29" s="91">
        <f t="shared" si="0"/>
        <v>0.10140272349130589</v>
      </c>
      <c r="S29" s="91">
        <f>P29/'סכום נכסי הקרן'!$C$42</f>
        <v>1.0890266969890022E-3</v>
      </c>
    </row>
    <row r="30" spans="2:19">
      <c r="B30" s="126" t="s">
        <v>1997</v>
      </c>
      <c r="C30" s="87" t="s">
        <v>1998</v>
      </c>
      <c r="D30" s="88" t="s">
        <v>28</v>
      </c>
      <c r="E30" s="87" t="s">
        <v>1999</v>
      </c>
      <c r="F30" s="88" t="s">
        <v>331</v>
      </c>
      <c r="G30" s="87" t="s">
        <v>376</v>
      </c>
      <c r="H30" s="87" t="s">
        <v>131</v>
      </c>
      <c r="I30" s="101">
        <v>42598</v>
      </c>
      <c r="J30" s="102">
        <v>2.4699999999993469</v>
      </c>
      <c r="K30" s="88" t="s">
        <v>133</v>
      </c>
      <c r="L30" s="89">
        <v>3.1E-2</v>
      </c>
      <c r="M30" s="91">
        <v>5.5599999999980422E-2</v>
      </c>
      <c r="N30" s="90">
        <v>324784.72188100003</v>
      </c>
      <c r="O30" s="102">
        <v>94.4</v>
      </c>
      <c r="P30" s="90">
        <v>306.59677746000006</v>
      </c>
      <c r="Q30" s="91">
        <v>4.6060196369583233E-4</v>
      </c>
      <c r="R30" s="91">
        <f t="shared" si="0"/>
        <v>0.11233440222887442</v>
      </c>
      <c r="S30" s="91">
        <f>P30/'סכום נכסי הקרן'!$C$42</f>
        <v>1.2064287704070783E-3</v>
      </c>
    </row>
    <row r="31" spans="2:19">
      <c r="B31" s="126" t="s">
        <v>2000</v>
      </c>
      <c r="C31" s="87" t="s">
        <v>2001</v>
      </c>
      <c r="D31" s="88" t="s">
        <v>28</v>
      </c>
      <c r="E31" s="87" t="s">
        <v>1146</v>
      </c>
      <c r="F31" s="88" t="s">
        <v>692</v>
      </c>
      <c r="G31" s="87" t="s">
        <v>483</v>
      </c>
      <c r="H31" s="87" t="s">
        <v>327</v>
      </c>
      <c r="I31" s="101">
        <v>44007</v>
      </c>
      <c r="J31" s="102">
        <v>3.6800000000051725</v>
      </c>
      <c r="K31" s="88" t="s">
        <v>133</v>
      </c>
      <c r="L31" s="89">
        <v>3.3500000000000002E-2</v>
      </c>
      <c r="M31" s="91">
        <v>6.8400000000133618E-2</v>
      </c>
      <c r="N31" s="90">
        <v>208085.57389900004</v>
      </c>
      <c r="O31" s="102">
        <v>89.2</v>
      </c>
      <c r="P31" s="90">
        <v>185.61232960300001</v>
      </c>
      <c r="Q31" s="91">
        <v>2.6010696737375003E-4</v>
      </c>
      <c r="R31" s="91">
        <f t="shared" si="0"/>
        <v>6.8006749010863579E-2</v>
      </c>
      <c r="S31" s="91">
        <f>P31/'סכום נכסי הקרן'!$C$42</f>
        <v>7.3036662821596447E-4</v>
      </c>
    </row>
    <row r="32" spans="2:19">
      <c r="B32" s="126" t="s">
        <v>2002</v>
      </c>
      <c r="C32" s="87" t="s">
        <v>2003</v>
      </c>
      <c r="D32" s="88" t="s">
        <v>28</v>
      </c>
      <c r="E32" s="87" t="s">
        <v>2004</v>
      </c>
      <c r="F32" s="88" t="s">
        <v>331</v>
      </c>
      <c r="G32" s="87" t="s">
        <v>560</v>
      </c>
      <c r="H32" s="87" t="s">
        <v>327</v>
      </c>
      <c r="I32" s="101">
        <v>43310</v>
      </c>
      <c r="J32" s="102">
        <v>1.1800000000003485</v>
      </c>
      <c r="K32" s="88" t="s">
        <v>133</v>
      </c>
      <c r="L32" s="89">
        <v>3.5499999999999997E-2</v>
      </c>
      <c r="M32" s="91">
        <v>6.1499999999995641E-2</v>
      </c>
      <c r="N32" s="90">
        <v>234336.06000000003</v>
      </c>
      <c r="O32" s="102">
        <v>97.99</v>
      </c>
      <c r="P32" s="90">
        <v>229.62590519400004</v>
      </c>
      <c r="Q32" s="91">
        <v>8.7178593750000008E-4</v>
      </c>
      <c r="R32" s="91">
        <f t="shared" si="0"/>
        <v>8.4132941676458087E-2</v>
      </c>
      <c r="S32" s="91">
        <f>P32/'סכום נכסי הקרן'!$C$42</f>
        <v>9.0355580626724622E-4</v>
      </c>
    </row>
    <row r="33" spans="2:19">
      <c r="B33" s="126" t="s">
        <v>2005</v>
      </c>
      <c r="C33" s="87" t="s">
        <v>2006</v>
      </c>
      <c r="D33" s="88" t="s">
        <v>28</v>
      </c>
      <c r="E33" s="87" t="s">
        <v>2007</v>
      </c>
      <c r="F33" s="88" t="s">
        <v>130</v>
      </c>
      <c r="G33" s="87" t="s">
        <v>577</v>
      </c>
      <c r="H33" s="87" t="s">
        <v>131</v>
      </c>
      <c r="I33" s="101">
        <v>45122</v>
      </c>
      <c r="J33" s="102">
        <v>4.1499999999986468</v>
      </c>
      <c r="K33" s="88" t="s">
        <v>133</v>
      </c>
      <c r="L33" s="89">
        <v>7.3300000000000004E-2</v>
      </c>
      <c r="M33" s="91">
        <v>7.8700000000047801E-2</v>
      </c>
      <c r="N33" s="90">
        <v>2.2317720000000003</v>
      </c>
      <c r="O33" s="102">
        <v>4967287</v>
      </c>
      <c r="P33" s="90">
        <v>110.85852168100001</v>
      </c>
      <c r="Q33" s="91">
        <v>4.4635440000000007E-4</v>
      </c>
      <c r="R33" s="91">
        <f t="shared" si="0"/>
        <v>4.0617601620540691E-2</v>
      </c>
      <c r="S33" s="91">
        <f>P33/'סכום נכסי הקרן'!$C$42</f>
        <v>4.3621759859561462E-4</v>
      </c>
    </row>
    <row r="34" spans="2:19">
      <c r="B34" s="127"/>
      <c r="C34" s="87"/>
      <c r="D34" s="87"/>
      <c r="E34" s="87"/>
      <c r="F34" s="87"/>
      <c r="G34" s="87"/>
      <c r="H34" s="87"/>
      <c r="I34" s="87"/>
      <c r="J34" s="102"/>
      <c r="K34" s="87"/>
      <c r="L34" s="87"/>
      <c r="M34" s="91"/>
      <c r="N34" s="90"/>
      <c r="O34" s="102"/>
      <c r="P34" s="87"/>
      <c r="Q34" s="87"/>
      <c r="R34" s="91"/>
      <c r="S34" s="87"/>
    </row>
    <row r="35" spans="2:19">
      <c r="B35" s="125" t="s">
        <v>49</v>
      </c>
      <c r="C35" s="80"/>
      <c r="D35" s="81"/>
      <c r="E35" s="80"/>
      <c r="F35" s="81"/>
      <c r="G35" s="80"/>
      <c r="H35" s="80"/>
      <c r="I35" s="99"/>
      <c r="J35" s="100">
        <v>1.9300000001376962</v>
      </c>
      <c r="K35" s="81"/>
      <c r="L35" s="82"/>
      <c r="M35" s="84">
        <v>6.1700000002495738E-2</v>
      </c>
      <c r="N35" s="83"/>
      <c r="O35" s="100"/>
      <c r="P35" s="83">
        <f>P36</f>
        <v>4.6479280520000001</v>
      </c>
      <c r="Q35" s="84"/>
      <c r="R35" s="84">
        <f t="shared" si="0"/>
        <v>1.7029605583260088E-3</v>
      </c>
      <c r="S35" s="84">
        <f>P35/'סכום נכסי הקרן'!$C$42</f>
        <v>1.8289148930948866E-5</v>
      </c>
    </row>
    <row r="36" spans="2:19">
      <c r="B36" s="126" t="s">
        <v>2008</v>
      </c>
      <c r="C36" s="87" t="s">
        <v>2009</v>
      </c>
      <c r="D36" s="88" t="s">
        <v>28</v>
      </c>
      <c r="E36" s="87" t="s">
        <v>2010</v>
      </c>
      <c r="F36" s="88" t="s">
        <v>573</v>
      </c>
      <c r="G36" s="87" t="s">
        <v>343</v>
      </c>
      <c r="H36" s="87" t="s">
        <v>131</v>
      </c>
      <c r="I36" s="101">
        <v>38118</v>
      </c>
      <c r="J36" s="102">
        <v>1.9300000001376962</v>
      </c>
      <c r="K36" s="88" t="s">
        <v>132</v>
      </c>
      <c r="L36" s="89">
        <v>7.9699999999999993E-2</v>
      </c>
      <c r="M36" s="91">
        <v>6.1700000002495738E-2</v>
      </c>
      <c r="N36" s="90">
        <v>1151.4421690000001</v>
      </c>
      <c r="O36" s="102">
        <v>105.56</v>
      </c>
      <c r="P36" s="90">
        <v>4.6479280520000001</v>
      </c>
      <c r="Q36" s="91">
        <v>2.5381904850351998E-5</v>
      </c>
      <c r="R36" s="91">
        <f t="shared" si="0"/>
        <v>1.7029605583260088E-3</v>
      </c>
      <c r="S36" s="91">
        <f>P36/'סכום נכסי הקרן'!$C$42</f>
        <v>1.8289148930948866E-5</v>
      </c>
    </row>
    <row r="37" spans="2:19">
      <c r="B37" s="127"/>
      <c r="C37" s="87"/>
      <c r="D37" s="87"/>
      <c r="E37" s="87"/>
      <c r="F37" s="87"/>
      <c r="G37" s="87"/>
      <c r="H37" s="87"/>
      <c r="I37" s="87"/>
      <c r="J37" s="102"/>
      <c r="K37" s="87"/>
      <c r="L37" s="87"/>
      <c r="M37" s="91"/>
      <c r="N37" s="90"/>
      <c r="O37" s="102"/>
      <c r="P37" s="87"/>
      <c r="Q37" s="87"/>
      <c r="R37" s="91"/>
      <c r="S37" s="87"/>
    </row>
    <row r="38" spans="2:19">
      <c r="B38" s="124" t="s">
        <v>199</v>
      </c>
      <c r="C38" s="80"/>
      <c r="D38" s="81"/>
      <c r="E38" s="80"/>
      <c r="F38" s="81"/>
      <c r="G38" s="80"/>
      <c r="H38" s="80"/>
      <c r="I38" s="99"/>
      <c r="J38" s="100">
        <v>11.58895216598896</v>
      </c>
      <c r="K38" s="81"/>
      <c r="L38" s="82"/>
      <c r="M38" s="84">
        <v>6.8793428248895241E-2</v>
      </c>
      <c r="N38" s="83"/>
      <c r="O38" s="100"/>
      <c r="P38" s="83">
        <v>165.85896529300001</v>
      </c>
      <c r="Q38" s="84"/>
      <c r="R38" s="84">
        <f t="shared" si="0"/>
        <v>6.0769287514509357E-2</v>
      </c>
      <c r="S38" s="84">
        <f>P38/'סכום נכסי הקרן'!$C$42</f>
        <v>6.5263904342742094E-4</v>
      </c>
    </row>
    <row r="39" spans="2:19">
      <c r="B39" s="125" t="s">
        <v>69</v>
      </c>
      <c r="C39" s="80"/>
      <c r="D39" s="81"/>
      <c r="E39" s="80"/>
      <c r="F39" s="81"/>
      <c r="G39" s="80"/>
      <c r="H39" s="80"/>
      <c r="I39" s="99"/>
      <c r="J39" s="100">
        <v>11.58895216598896</v>
      </c>
      <c r="K39" s="81"/>
      <c r="L39" s="82"/>
      <c r="M39" s="84">
        <v>6.8793428248895241E-2</v>
      </c>
      <c r="N39" s="83"/>
      <c r="O39" s="100"/>
      <c r="P39" s="83">
        <v>165.85896529300001</v>
      </c>
      <c r="Q39" s="84"/>
      <c r="R39" s="84">
        <f t="shared" si="0"/>
        <v>6.0769287514509357E-2</v>
      </c>
      <c r="S39" s="84">
        <f>P39/'סכום נכסי הקרן'!$C$42</f>
        <v>6.5263904342742094E-4</v>
      </c>
    </row>
    <row r="40" spans="2:19">
      <c r="B40" s="126" t="s">
        <v>2014</v>
      </c>
      <c r="C40" s="87">
        <v>4824</v>
      </c>
      <c r="D40" s="88" t="s">
        <v>28</v>
      </c>
      <c r="E40" s="87"/>
      <c r="F40" s="88" t="s">
        <v>1703</v>
      </c>
      <c r="G40" s="87" t="s">
        <v>1031</v>
      </c>
      <c r="H40" s="87" t="s">
        <v>939</v>
      </c>
      <c r="I40" s="101">
        <v>42206</v>
      </c>
      <c r="J40" s="102">
        <v>13.660000000026645</v>
      </c>
      <c r="K40" s="88" t="s">
        <v>140</v>
      </c>
      <c r="L40" s="89">
        <v>4.555E-2</v>
      </c>
      <c r="M40" s="91">
        <v>7.1900000000137979E-2</v>
      </c>
      <c r="N40" s="90">
        <v>42501.889500000005</v>
      </c>
      <c r="O40" s="102">
        <v>69.59</v>
      </c>
      <c r="P40" s="90">
        <v>84.072810336000003</v>
      </c>
      <c r="Q40" s="91">
        <v>2.5514554355591043E-4</v>
      </c>
      <c r="R40" s="91">
        <f t="shared" si="0"/>
        <v>3.0803549114368091E-2</v>
      </c>
      <c r="S40" s="91">
        <f>P40/'סכום נכסי הקרן'!$C$42</f>
        <v>3.3081840598132416E-4</v>
      </c>
    </row>
    <row r="41" spans="2:19">
      <c r="B41" s="126" t="s">
        <v>2015</v>
      </c>
      <c r="C41" s="87">
        <v>5168</v>
      </c>
      <c r="D41" s="88" t="s">
        <v>28</v>
      </c>
      <c r="E41" s="87"/>
      <c r="F41" s="88" t="s">
        <v>1703</v>
      </c>
      <c r="G41" s="87" t="s">
        <v>1097</v>
      </c>
      <c r="H41" s="87" t="s">
        <v>2016</v>
      </c>
      <c r="I41" s="101">
        <v>42408</v>
      </c>
      <c r="J41" s="102">
        <v>9.4599999999484012</v>
      </c>
      <c r="K41" s="88" t="s">
        <v>140</v>
      </c>
      <c r="L41" s="89">
        <v>3.9510000000000003E-2</v>
      </c>
      <c r="M41" s="91">
        <v>6.5599999999642972E-2</v>
      </c>
      <c r="N41" s="90">
        <v>36481.062366000006</v>
      </c>
      <c r="O41" s="102">
        <v>78.87</v>
      </c>
      <c r="P41" s="90">
        <v>81.786154957000022</v>
      </c>
      <c r="Q41" s="91">
        <v>9.2463159942921902E-5</v>
      </c>
      <c r="R41" s="91">
        <f t="shared" si="0"/>
        <v>2.9965738400141273E-2</v>
      </c>
      <c r="S41" s="91">
        <f>P41/'סכום נכסי הקרן'!$C$42</f>
        <v>3.2182063744609683E-4</v>
      </c>
    </row>
    <row r="42" spans="2:19">
      <c r="B42" s="93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</row>
    <row r="43" spans="2:19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</row>
    <row r="44" spans="2:19">
      <c r="B44" s="93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</row>
    <row r="45" spans="2:19">
      <c r="B45" s="111" t="s">
        <v>223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</row>
    <row r="46" spans="2:19">
      <c r="B46" s="111" t="s">
        <v>112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</row>
    <row r="47" spans="2:19">
      <c r="B47" s="111" t="s">
        <v>206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</row>
    <row r="48" spans="2:19">
      <c r="B48" s="111" t="s">
        <v>214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</row>
    <row r="49" spans="2:19">
      <c r="B49" s="93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</row>
    <row r="50" spans="2:19">
      <c r="B50" s="93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</row>
    <row r="51" spans="2:19">
      <c r="B51" s="93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</row>
    <row r="52" spans="2:19">
      <c r="B52" s="93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</row>
    <row r="53" spans="2:19">
      <c r="B53" s="93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</row>
    <row r="54" spans="2:19">
      <c r="B54" s="93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</row>
    <row r="55" spans="2:19">
      <c r="B55" s="93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</row>
    <row r="56" spans="2:19">
      <c r="B56" s="93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</row>
    <row r="57" spans="2:19">
      <c r="B57" s="93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</row>
    <row r="58" spans="2:19">
      <c r="B58" s="93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</row>
    <row r="59" spans="2:19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</row>
    <row r="60" spans="2:19"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</row>
    <row r="61" spans="2:19"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</row>
    <row r="62" spans="2:19"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</row>
    <row r="63" spans="2:19">
      <c r="B63" s="9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</row>
    <row r="64" spans="2:19">
      <c r="B64" s="93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</row>
    <row r="65" spans="2:19"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</row>
    <row r="66" spans="2:19"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</row>
    <row r="67" spans="2:19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</row>
    <row r="68" spans="2:19"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</row>
    <row r="69" spans="2:19"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</row>
    <row r="70" spans="2:19">
      <c r="B70" s="93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</row>
    <row r="71" spans="2:19">
      <c r="B71" s="93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</row>
    <row r="72" spans="2:19">
      <c r="B72" s="93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</row>
    <row r="73" spans="2:19">
      <c r="B73" s="93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</row>
    <row r="74" spans="2:19">
      <c r="B74" s="93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</row>
    <row r="75" spans="2:19">
      <c r="B75" s="93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</row>
    <row r="76" spans="2:19">
      <c r="B76" s="93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</row>
    <row r="77" spans="2:19">
      <c r="B77" s="93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</row>
    <row r="78" spans="2:19">
      <c r="B78" s="93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</row>
    <row r="79" spans="2:19">
      <c r="B79" s="93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</row>
    <row r="80" spans="2:19">
      <c r="B80" s="93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</row>
    <row r="81" spans="2:19">
      <c r="B81" s="93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</row>
    <row r="82" spans="2:19">
      <c r="B82" s="93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</row>
    <row r="83" spans="2:19">
      <c r="B83" s="93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</row>
    <row r="84" spans="2:19">
      <c r="B84" s="93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</row>
    <row r="85" spans="2:19">
      <c r="B85" s="93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</row>
    <row r="86" spans="2:19">
      <c r="B86" s="93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</row>
    <row r="87" spans="2:19">
      <c r="B87" s="93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</row>
    <row r="88" spans="2:19">
      <c r="B88" s="93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</row>
    <row r="89" spans="2:19">
      <c r="B89" s="93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</row>
    <row r="90" spans="2:19">
      <c r="B90" s="93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</row>
    <row r="91" spans="2:19">
      <c r="B91" s="93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</row>
    <row r="92" spans="2:19">
      <c r="B92" s="93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</row>
    <row r="93" spans="2:19">
      <c r="B93" s="93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</row>
    <row r="94" spans="2:19">
      <c r="B94" s="93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</row>
    <row r="95" spans="2:19">
      <c r="B95" s="93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</row>
    <row r="96" spans="2:19">
      <c r="B96" s="93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</row>
    <row r="97" spans="2:19">
      <c r="B97" s="93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</row>
    <row r="98" spans="2:19">
      <c r="B98" s="93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</row>
    <row r="99" spans="2:19">
      <c r="B99" s="93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</row>
    <row r="100" spans="2:19">
      <c r="B100" s="93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</row>
    <row r="101" spans="2:19">
      <c r="B101" s="93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</row>
    <row r="102" spans="2:19">
      <c r="B102" s="93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</row>
    <row r="103" spans="2:19">
      <c r="B103" s="93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</row>
    <row r="104" spans="2:19">
      <c r="B104" s="93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</row>
    <row r="105" spans="2:19">
      <c r="B105" s="93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</row>
    <row r="106" spans="2:19">
      <c r="B106" s="93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</row>
    <row r="107" spans="2:19">
      <c r="B107" s="93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</row>
    <row r="108" spans="2:19">
      <c r="B108" s="93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</row>
    <row r="109" spans="2:19">
      <c r="B109" s="93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</row>
    <row r="110" spans="2:19">
      <c r="B110" s="93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</row>
    <row r="111" spans="2:19"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</row>
    <row r="112" spans="2:19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</row>
    <row r="113" spans="2:19">
      <c r="B113" s="93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</row>
    <row r="114" spans="2:19">
      <c r="B114" s="93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</row>
    <row r="115" spans="2:19">
      <c r="B115" s="93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</row>
    <row r="116" spans="2:19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</row>
    <row r="117" spans="2:19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</row>
    <row r="118" spans="2:19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</row>
    <row r="119" spans="2:19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</row>
    <row r="120" spans="2:19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</row>
    <row r="121" spans="2:19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</row>
    <row r="122" spans="2:19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</row>
    <row r="123" spans="2:19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</row>
    <row r="124" spans="2:19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</row>
    <row r="125" spans="2:19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</row>
    <row r="126" spans="2:19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</row>
    <row r="127" spans="2:19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</row>
    <row r="128" spans="2:19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</row>
    <row r="129" spans="2:19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</row>
    <row r="130" spans="2:19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</row>
    <row r="131" spans="2:19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</row>
    <row r="132" spans="2:19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</row>
    <row r="133" spans="2:19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</row>
    <row r="134" spans="2:19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</row>
    <row r="135" spans="2:19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</row>
    <row r="136" spans="2:19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</row>
    <row r="137" spans="2:19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</row>
    <row r="138" spans="2:19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</row>
    <row r="139" spans="2:19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</row>
    <row r="140" spans="2:19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</row>
    <row r="141" spans="2:19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</row>
    <row r="142" spans="2:19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</row>
    <row r="143" spans="2:19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</row>
    <row r="144" spans="2:19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</row>
    <row r="145" spans="2:19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</row>
    <row r="146" spans="2:19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</row>
    <row r="147" spans="2:19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</row>
    <row r="148" spans="2:19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</row>
    <row r="149" spans="2:19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</row>
    <row r="150" spans="2:19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</row>
    <row r="151" spans="2:19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</row>
    <row r="152" spans="2:19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</row>
    <row r="153" spans="2:19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</row>
    <row r="154" spans="2:19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</row>
    <row r="155" spans="2:19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</row>
    <row r="156" spans="2:19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</row>
    <row r="157" spans="2:19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</row>
    <row r="158" spans="2:19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</row>
    <row r="159" spans="2:19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</row>
    <row r="160" spans="2:19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</row>
    <row r="161" spans="2:19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</row>
    <row r="162" spans="2:19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</row>
    <row r="163" spans="2:19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</row>
    <row r="164" spans="2:19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</row>
    <row r="165" spans="2:19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</row>
    <row r="166" spans="2:19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</row>
    <row r="167" spans="2:19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</row>
    <row r="168" spans="2:19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</row>
    <row r="169" spans="2:19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</row>
    <row r="170" spans="2:19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</row>
    <row r="171" spans="2:19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</row>
    <row r="172" spans="2:19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</row>
    <row r="173" spans="2:19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</row>
    <row r="174" spans="2:19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</row>
    <row r="175" spans="2:19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</row>
    <row r="176" spans="2:19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</row>
    <row r="177" spans="2:19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</row>
    <row r="178" spans="2:19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</row>
    <row r="179" spans="2:19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</row>
    <row r="180" spans="2:19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</row>
    <row r="181" spans="2:19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</row>
    <row r="182" spans="2:19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</row>
    <row r="183" spans="2:19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</row>
    <row r="184" spans="2:19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</row>
    <row r="185" spans="2:19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</row>
    <row r="186" spans="2:19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</row>
    <row r="187" spans="2:19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</row>
    <row r="188" spans="2:19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</row>
    <row r="189" spans="2:19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</row>
    <row r="190" spans="2:19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</row>
    <row r="191" spans="2:19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</row>
    <row r="192" spans="2:19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</row>
    <row r="193" spans="2:19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</row>
    <row r="194" spans="2:19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</row>
    <row r="195" spans="2:19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</row>
    <row r="196" spans="2:19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</row>
    <row r="197" spans="2:19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</row>
    <row r="198" spans="2:19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</row>
    <row r="199" spans="2:19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</row>
    <row r="200" spans="2:19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</row>
    <row r="201" spans="2:19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</row>
    <row r="202" spans="2:19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</row>
    <row r="203" spans="2:19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</row>
    <row r="204" spans="2:19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</row>
    <row r="205" spans="2:19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</row>
    <row r="206" spans="2:19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</row>
    <row r="207" spans="2:19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</row>
    <row r="208" spans="2:19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</row>
    <row r="209" spans="2:19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</row>
    <row r="210" spans="2:19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</row>
    <row r="211" spans="2:19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</row>
    <row r="212" spans="2:19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</row>
    <row r="213" spans="2:19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</row>
    <row r="214" spans="2:19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</row>
    <row r="215" spans="2:19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</row>
    <row r="216" spans="2:19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</row>
    <row r="217" spans="2:19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</row>
    <row r="218" spans="2:19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</row>
    <row r="219" spans="2:19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</row>
    <row r="220" spans="2:19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</row>
    <row r="221" spans="2:19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</row>
    <row r="222" spans="2:19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</row>
    <row r="223" spans="2:19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</row>
    <row r="224" spans="2:19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</row>
    <row r="225" spans="2:19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</row>
    <row r="226" spans="2:19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</row>
    <row r="227" spans="2:19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</row>
    <row r="228" spans="2:19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</row>
    <row r="229" spans="2:19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</row>
    <row r="230" spans="2:19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</row>
    <row r="231" spans="2:19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</row>
    <row r="232" spans="2:19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</row>
    <row r="233" spans="2:19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</row>
    <row r="234" spans="2:19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</row>
    <row r="235" spans="2:19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</row>
    <row r="236" spans="2:19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</row>
    <row r="237" spans="2:19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</row>
    <row r="238" spans="2:19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</row>
    <row r="239" spans="2:19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</row>
    <row r="240" spans="2:19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</row>
    <row r="241" spans="2:19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</row>
    <row r="242" spans="2:19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</row>
    <row r="243" spans="2:19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</row>
    <row r="244" spans="2:19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</row>
    <row r="245" spans="2:19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</row>
    <row r="246" spans="2:19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</row>
    <row r="247" spans="2:19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</row>
    <row r="248" spans="2:19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</row>
    <row r="249" spans="2:19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</row>
    <row r="250" spans="2:19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</row>
    <row r="251" spans="2:19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</row>
    <row r="252" spans="2:19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</row>
    <row r="253" spans="2:19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</row>
    <row r="254" spans="2:19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</row>
    <row r="255" spans="2:19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</row>
    <row r="256" spans="2:19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</row>
    <row r="257" spans="2:19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</row>
    <row r="258" spans="2:19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</row>
    <row r="259" spans="2:19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</row>
    <row r="260" spans="2:19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</row>
    <row r="261" spans="2:19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</row>
    <row r="262" spans="2:19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</row>
    <row r="263" spans="2:19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</row>
    <row r="264" spans="2:19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</row>
    <row r="265" spans="2:19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</row>
    <row r="266" spans="2:19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</row>
    <row r="267" spans="2:19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</row>
    <row r="268" spans="2:19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</row>
    <row r="269" spans="2:19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</row>
    <row r="270" spans="2:19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</row>
    <row r="271" spans="2:19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</row>
    <row r="272" spans="2:19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</row>
    <row r="273" spans="2:19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</row>
    <row r="274" spans="2:19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</row>
    <row r="275" spans="2:19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</row>
    <row r="276" spans="2:19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</row>
    <row r="277" spans="2:19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</row>
    <row r="278" spans="2:19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</row>
    <row r="279" spans="2:19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</row>
    <row r="280" spans="2:19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</row>
    <row r="281" spans="2:19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</row>
    <row r="282" spans="2:19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</row>
    <row r="283" spans="2:19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</row>
    <row r="284" spans="2:19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</row>
    <row r="285" spans="2:19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</row>
    <row r="286" spans="2:19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</row>
    <row r="287" spans="2:19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</row>
    <row r="288" spans="2:19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</row>
    <row r="289" spans="2:19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</row>
    <row r="290" spans="2:19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</row>
    <row r="291" spans="2:19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</row>
    <row r="292" spans="2:19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</row>
    <row r="293" spans="2:19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</row>
    <row r="294" spans="2:19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</row>
    <row r="295" spans="2:19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</row>
    <row r="296" spans="2:19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</row>
    <row r="297" spans="2:19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</row>
    <row r="298" spans="2:19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</row>
    <row r="299" spans="2:19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</row>
    <row r="300" spans="2:19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</row>
    <row r="301" spans="2:19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</row>
    <row r="302" spans="2:19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</row>
    <row r="303" spans="2:19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</row>
    <row r="304" spans="2:19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</row>
    <row r="305" spans="2:19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</row>
    <row r="306" spans="2:19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</row>
    <row r="307" spans="2:19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</row>
    <row r="308" spans="2:19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</row>
    <row r="309" spans="2:19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</row>
    <row r="310" spans="2:19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</row>
    <row r="311" spans="2:19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</row>
    <row r="312" spans="2:19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</row>
    <row r="313" spans="2:19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</row>
    <row r="314" spans="2:19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</row>
    <row r="315" spans="2:19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</row>
    <row r="316" spans="2:19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</row>
    <row r="317" spans="2:19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</row>
    <row r="318" spans="2:19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</row>
    <row r="319" spans="2:19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</row>
    <row r="320" spans="2:19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</row>
    <row r="321" spans="2:19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</row>
    <row r="322" spans="2:19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</row>
    <row r="323" spans="2:19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</row>
    <row r="324" spans="2:19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</row>
    <row r="325" spans="2:19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</row>
    <row r="326" spans="2:19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</row>
    <row r="327" spans="2:19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</row>
    <row r="328" spans="2:19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</row>
    <row r="329" spans="2:19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</row>
    <row r="330" spans="2:19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</row>
    <row r="331" spans="2:19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</row>
    <row r="332" spans="2:19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</row>
    <row r="333" spans="2:19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</row>
    <row r="334" spans="2:19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</row>
    <row r="335" spans="2:19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</row>
    <row r="336" spans="2:19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</row>
    <row r="337" spans="2:19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</row>
    <row r="338" spans="2:19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</row>
    <row r="339" spans="2:19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</row>
    <row r="340" spans="2:19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</row>
    <row r="341" spans="2:19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</row>
    <row r="342" spans="2:19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</row>
    <row r="343" spans="2:19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</row>
    <row r="344" spans="2:19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</row>
    <row r="345" spans="2:19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</row>
    <row r="346" spans="2:19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</row>
    <row r="347" spans="2:19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</row>
    <row r="348" spans="2:19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</row>
    <row r="349" spans="2:19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</row>
    <row r="350" spans="2:19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</row>
    <row r="351" spans="2:19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</row>
    <row r="352" spans="2:19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</row>
    <row r="353" spans="2:19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</row>
    <row r="354" spans="2:19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</row>
    <row r="355" spans="2:19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</row>
    <row r="356" spans="2:19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</row>
    <row r="357" spans="2:19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</row>
    <row r="358" spans="2:19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</row>
    <row r="359" spans="2:19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</row>
    <row r="360" spans="2:19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</row>
    <row r="361" spans="2:19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</row>
    <row r="362" spans="2:19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</row>
    <row r="363" spans="2:19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</row>
    <row r="364" spans="2:19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</row>
    <row r="365" spans="2:19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</row>
    <row r="366" spans="2:19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</row>
    <row r="367" spans="2:19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</row>
    <row r="368" spans="2:19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</row>
    <row r="369" spans="2:19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</row>
    <row r="370" spans="2:19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</row>
    <row r="371" spans="2:19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</row>
    <row r="372" spans="2:19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</row>
    <row r="373" spans="2:19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</row>
    <row r="374" spans="2:19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</row>
    <row r="375" spans="2:19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</row>
    <row r="376" spans="2:19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</row>
    <row r="377" spans="2:19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</row>
    <row r="378" spans="2:19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</row>
    <row r="379" spans="2:19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</row>
    <row r="380" spans="2:19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</row>
    <row r="381" spans="2:19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</row>
    <row r="382" spans="2:19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</row>
    <row r="383" spans="2:19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</row>
    <row r="384" spans="2:19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</row>
    <row r="385" spans="2:19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</row>
    <row r="386" spans="2:19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</row>
    <row r="387" spans="2:19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</row>
    <row r="388" spans="2:19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</row>
    <row r="389" spans="2:19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</row>
    <row r="390" spans="2:19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</row>
    <row r="391" spans="2:19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</row>
    <row r="392" spans="2:19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</row>
    <row r="393" spans="2:19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</row>
    <row r="394" spans="2:19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</row>
    <row r="395" spans="2:19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</row>
    <row r="396" spans="2:19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</row>
    <row r="397" spans="2:19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</row>
    <row r="398" spans="2:19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</row>
    <row r="399" spans="2:19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</row>
    <row r="400" spans="2:19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</row>
    <row r="401" spans="2:19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</row>
    <row r="402" spans="2:19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</row>
    <row r="403" spans="2:19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</row>
    <row r="404" spans="2:19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</row>
    <row r="405" spans="2:19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</row>
    <row r="406" spans="2:19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</row>
    <row r="407" spans="2:19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</row>
    <row r="408" spans="2:19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</row>
    <row r="409" spans="2:19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</row>
    <row r="410" spans="2:19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</row>
    <row r="411" spans="2:19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</row>
    <row r="412" spans="2:19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</row>
    <row r="413" spans="2:19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</row>
    <row r="414" spans="2:19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</row>
    <row r="415" spans="2:19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</row>
    <row r="416" spans="2:19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</row>
    <row r="417" spans="2:19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</row>
    <row r="418" spans="2:19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</row>
    <row r="419" spans="2:19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</row>
    <row r="420" spans="2:19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</row>
    <row r="421" spans="2:19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</row>
    <row r="422" spans="2:19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</row>
    <row r="423" spans="2:19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</row>
    <row r="424" spans="2:19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</row>
    <row r="425" spans="2:19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</row>
    <row r="426" spans="2:19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</row>
    <row r="427" spans="2:19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</row>
    <row r="428" spans="2:19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</row>
    <row r="429" spans="2:19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</row>
    <row r="430" spans="2:19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</row>
    <row r="431" spans="2:19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</row>
    <row r="432" spans="2:19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</row>
    <row r="433" spans="2:19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</row>
    <row r="434" spans="2:19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</row>
    <row r="435" spans="2:19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</row>
    <row r="436" spans="2:19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</row>
    <row r="437" spans="2:19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</row>
    <row r="438" spans="2:19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</row>
    <row r="439" spans="2:19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</row>
    <row r="440" spans="2:19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</row>
    <row r="441" spans="2:19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</row>
    <row r="442" spans="2:19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</row>
    <row r="443" spans="2:19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</row>
    <row r="444" spans="2:19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</row>
    <row r="445" spans="2:19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</row>
    <row r="446" spans="2:19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</row>
    <row r="447" spans="2:19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</row>
    <row r="448" spans="2:19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</row>
    <row r="449" spans="2:19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</row>
    <row r="450" spans="2:19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</row>
    <row r="451" spans="2:19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</row>
    <row r="452" spans="2:19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</row>
    <row r="453" spans="2:19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</row>
    <row r="454" spans="2:19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</row>
    <row r="455" spans="2:19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</row>
    <row r="456" spans="2:19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</row>
    <row r="457" spans="2:19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</row>
    <row r="458" spans="2:19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</row>
    <row r="459" spans="2:19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</row>
    <row r="460" spans="2:19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</row>
    <row r="461" spans="2:19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</row>
    <row r="462" spans="2:19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</row>
    <row r="463" spans="2:19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</row>
    <row r="464" spans="2:19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</row>
    <row r="465" spans="2:19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</row>
    <row r="466" spans="2:19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</row>
    <row r="467" spans="2:19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</row>
    <row r="468" spans="2:19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</row>
    <row r="469" spans="2:19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</row>
    <row r="470" spans="2:19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</row>
    <row r="471" spans="2:19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</row>
    <row r="472" spans="2:19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</row>
    <row r="473" spans="2:19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</row>
    <row r="474" spans="2:19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</row>
    <row r="475" spans="2:19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</row>
    <row r="476" spans="2:19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</row>
    <row r="477" spans="2:19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</row>
    <row r="478" spans="2:19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</row>
    <row r="479" spans="2:19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</row>
    <row r="480" spans="2:19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</row>
    <row r="481" spans="2:19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</row>
    <row r="482" spans="2:19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</row>
    <row r="483" spans="2:19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</row>
    <row r="484" spans="2:19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</row>
    <row r="485" spans="2:19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</row>
    <row r="486" spans="2:19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</row>
    <row r="487" spans="2:19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</row>
    <row r="488" spans="2:19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</row>
    <row r="489" spans="2:19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</row>
    <row r="490" spans="2:19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</row>
    <row r="491" spans="2:19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</row>
    <row r="492" spans="2:19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</row>
    <row r="493" spans="2:19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</row>
    <row r="494" spans="2:19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</row>
    <row r="495" spans="2:19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</row>
    <row r="496" spans="2:19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</row>
    <row r="497" spans="2:19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</row>
    <row r="498" spans="2:19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</row>
    <row r="499" spans="2:19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</row>
    <row r="500" spans="2:19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</row>
    <row r="501" spans="2:19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</row>
    <row r="502" spans="2:19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</row>
    <row r="503" spans="2:19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</row>
    <row r="504" spans="2:19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</row>
    <row r="505" spans="2:19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</row>
    <row r="506" spans="2:19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</row>
    <row r="507" spans="2:19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</row>
    <row r="508" spans="2:19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</row>
    <row r="509" spans="2:19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</row>
    <row r="510" spans="2:19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</row>
    <row r="511" spans="2:19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</row>
    <row r="512" spans="2:19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</row>
    <row r="513" spans="2:19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</row>
    <row r="514" spans="2:19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</row>
    <row r="515" spans="2:19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</row>
    <row r="516" spans="2:19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</row>
    <row r="517" spans="2:19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</row>
    <row r="518" spans="2:19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</row>
    <row r="519" spans="2:19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</row>
    <row r="520" spans="2:19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</row>
    <row r="521" spans="2:19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</row>
    <row r="522" spans="2:19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</row>
    <row r="523" spans="2:19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</row>
    <row r="524" spans="2:19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</row>
    <row r="525" spans="2:19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</row>
    <row r="526" spans="2:19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</row>
    <row r="527" spans="2:19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</row>
    <row r="528" spans="2:19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</row>
    <row r="529" spans="2:19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</row>
    <row r="530" spans="2:19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</row>
    <row r="531" spans="2:19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</row>
    <row r="532" spans="2:19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</row>
    <row r="533" spans="2:19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</row>
    <row r="534" spans="2:19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</row>
    <row r="535" spans="2:19">
      <c r="B535" s="93"/>
      <c r="C535" s="93"/>
      <c r="D535" s="93"/>
      <c r="E535" s="93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</row>
    <row r="536" spans="2:19">
      <c r="B536" s="93"/>
      <c r="C536" s="93"/>
      <c r="D536" s="93"/>
      <c r="E536" s="93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</row>
    <row r="537" spans="2:19">
      <c r="B537" s="93"/>
      <c r="C537" s="93"/>
      <c r="D537" s="93"/>
      <c r="E537" s="93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</row>
    <row r="538" spans="2:19">
      <c r="B538" s="113"/>
      <c r="C538" s="93"/>
      <c r="D538" s="93"/>
      <c r="E538" s="93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</row>
    <row r="539" spans="2:19">
      <c r="B539" s="113"/>
      <c r="C539" s="93"/>
      <c r="D539" s="93"/>
      <c r="E539" s="93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</row>
    <row r="540" spans="2:19">
      <c r="B540" s="114"/>
      <c r="C540" s="93"/>
      <c r="D540" s="93"/>
      <c r="E540" s="93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</row>
    <row r="541" spans="2:19">
      <c r="B541" s="93"/>
      <c r="C541" s="93"/>
      <c r="D541" s="93"/>
      <c r="E541" s="93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</row>
    <row r="542" spans="2:19">
      <c r="B542" s="93"/>
      <c r="C542" s="93"/>
      <c r="D542" s="93"/>
      <c r="E542" s="93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</row>
    <row r="543" spans="2:19">
      <c r="B543" s="93"/>
      <c r="C543" s="93"/>
      <c r="D543" s="93"/>
      <c r="E543" s="93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</row>
    <row r="544" spans="2:19">
      <c r="B544" s="93"/>
      <c r="C544" s="93"/>
      <c r="D544" s="93"/>
      <c r="E544" s="93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</row>
    <row r="545" spans="2:19">
      <c r="B545" s="93"/>
      <c r="C545" s="93"/>
      <c r="D545" s="93"/>
      <c r="E545" s="93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</row>
    <row r="546" spans="2:19">
      <c r="B546" s="93"/>
      <c r="C546" s="93"/>
      <c r="D546" s="93"/>
      <c r="E546" s="93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</row>
    <row r="547" spans="2:19">
      <c r="B547" s="93"/>
      <c r="C547" s="93"/>
      <c r="D547" s="93"/>
      <c r="E547" s="93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</row>
    <row r="548" spans="2:19">
      <c r="B548" s="93"/>
      <c r="C548" s="93"/>
      <c r="D548" s="93"/>
      <c r="E548" s="93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</row>
    <row r="549" spans="2:19">
      <c r="B549" s="93"/>
      <c r="C549" s="93"/>
      <c r="D549" s="93"/>
      <c r="E549" s="93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</row>
    <row r="550" spans="2:19">
      <c r="B550" s="93"/>
      <c r="C550" s="93"/>
      <c r="D550" s="93"/>
      <c r="E550" s="93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</row>
    <row r="551" spans="2:19">
      <c r="B551" s="93"/>
      <c r="C551" s="93"/>
      <c r="D551" s="93"/>
      <c r="E551" s="93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</row>
    <row r="552" spans="2:19">
      <c r="B552" s="93"/>
      <c r="C552" s="93"/>
      <c r="D552" s="93"/>
      <c r="E552" s="93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</row>
    <row r="553" spans="2:19">
      <c r="B553" s="93"/>
      <c r="C553" s="93"/>
      <c r="D553" s="93"/>
      <c r="E553" s="93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</row>
    <row r="554" spans="2:19">
      <c r="B554" s="93"/>
      <c r="C554" s="93"/>
      <c r="D554" s="93"/>
      <c r="E554" s="93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</row>
    <row r="555" spans="2:19">
      <c r="B555" s="93"/>
      <c r="C555" s="93"/>
      <c r="D555" s="93"/>
      <c r="E555" s="93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</row>
    <row r="556" spans="2:19">
      <c r="B556" s="93"/>
      <c r="C556" s="93"/>
      <c r="D556" s="93"/>
      <c r="E556" s="93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</row>
    <row r="557" spans="2:19">
      <c r="B557" s="93"/>
      <c r="C557" s="93"/>
      <c r="D557" s="93"/>
      <c r="E557" s="93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</row>
    <row r="558" spans="2:19">
      <c r="B558" s="93"/>
      <c r="C558" s="93"/>
      <c r="D558" s="93"/>
      <c r="E558" s="93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</row>
    <row r="559" spans="2:19">
      <c r="B559" s="93"/>
      <c r="C559" s="93"/>
      <c r="D559" s="93"/>
      <c r="E559" s="93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</row>
    <row r="560" spans="2:19">
      <c r="B560" s="93"/>
      <c r="C560" s="93"/>
      <c r="D560" s="93"/>
      <c r="E560" s="93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</row>
    <row r="561" spans="2:19">
      <c r="B561" s="93"/>
      <c r="C561" s="93"/>
      <c r="D561" s="93"/>
      <c r="E561" s="93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</row>
    <row r="562" spans="2:19">
      <c r="B562" s="93"/>
      <c r="C562" s="93"/>
      <c r="D562" s="93"/>
      <c r="E562" s="93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</row>
    <row r="563" spans="2:19">
      <c r="B563" s="93"/>
      <c r="C563" s="93"/>
      <c r="D563" s="93"/>
      <c r="E563" s="93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</row>
    <row r="564" spans="2:19">
      <c r="B564" s="93"/>
      <c r="C564" s="93"/>
      <c r="D564" s="93"/>
      <c r="E564" s="93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</row>
    <row r="565" spans="2:19">
      <c r="B565" s="93"/>
      <c r="C565" s="93"/>
      <c r="D565" s="93"/>
      <c r="E565" s="93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</row>
    <row r="566" spans="2:19">
      <c r="B566" s="93"/>
      <c r="C566" s="93"/>
      <c r="D566" s="93"/>
      <c r="E566" s="93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</row>
    <row r="567" spans="2:19">
      <c r="B567" s="93"/>
      <c r="C567" s="93"/>
      <c r="D567" s="93"/>
      <c r="E567" s="93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</row>
    <row r="568" spans="2:19">
      <c r="B568" s="93"/>
      <c r="C568" s="93"/>
      <c r="D568" s="93"/>
      <c r="E568" s="93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</row>
    <row r="569" spans="2:19">
      <c r="B569" s="93"/>
      <c r="C569" s="93"/>
      <c r="D569" s="93"/>
      <c r="E569" s="93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</row>
    <row r="570" spans="2:19">
      <c r="B570" s="93"/>
      <c r="C570" s="93"/>
      <c r="D570" s="93"/>
      <c r="E570" s="93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</row>
    <row r="571" spans="2:19">
      <c r="B571" s="93"/>
      <c r="C571" s="93"/>
      <c r="D571" s="93"/>
      <c r="E571" s="93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</row>
    <row r="572" spans="2:19">
      <c r="B572" s="93"/>
      <c r="C572" s="93"/>
      <c r="D572" s="93"/>
      <c r="E572" s="93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</row>
    <row r="573" spans="2:19">
      <c r="B573" s="93"/>
      <c r="C573" s="93"/>
      <c r="D573" s="93"/>
      <c r="E573" s="93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</row>
    <row r="574" spans="2:19">
      <c r="B574" s="93"/>
      <c r="C574" s="93"/>
      <c r="D574" s="93"/>
      <c r="E574" s="93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</row>
    <row r="575" spans="2:19">
      <c r="B575" s="93"/>
      <c r="C575" s="93"/>
      <c r="D575" s="93"/>
      <c r="E575" s="93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</row>
    <row r="576" spans="2:19">
      <c r="B576" s="93"/>
      <c r="C576" s="93"/>
      <c r="D576" s="93"/>
      <c r="E576" s="93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</row>
    <row r="577" spans="2:19">
      <c r="B577" s="93"/>
      <c r="C577" s="93"/>
      <c r="D577" s="93"/>
      <c r="E577" s="93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</row>
    <row r="578" spans="2:19">
      <c r="B578" s="93"/>
      <c r="C578" s="93"/>
      <c r="D578" s="93"/>
      <c r="E578" s="93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</row>
    <row r="579" spans="2:19">
      <c r="B579" s="93"/>
      <c r="C579" s="93"/>
      <c r="D579" s="93"/>
      <c r="E579" s="93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</row>
    <row r="580" spans="2:19">
      <c r="B580" s="93"/>
      <c r="C580" s="93"/>
      <c r="D580" s="93"/>
      <c r="E580" s="93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</row>
    <row r="581" spans="2:19">
      <c r="B581" s="93"/>
      <c r="C581" s="93"/>
      <c r="D581" s="93"/>
      <c r="E581" s="93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</row>
    <row r="582" spans="2:19">
      <c r="B582" s="93"/>
      <c r="C582" s="93"/>
      <c r="D582" s="93"/>
      <c r="E582" s="93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</row>
    <row r="583" spans="2:19">
      <c r="B583" s="93"/>
      <c r="C583" s="93"/>
      <c r="D583" s="93"/>
      <c r="E583" s="93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</row>
    <row r="584" spans="2:19">
      <c r="B584" s="93"/>
      <c r="C584" s="93"/>
      <c r="D584" s="93"/>
      <c r="E584" s="93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</row>
    <row r="585" spans="2:19">
      <c r="B585" s="93"/>
      <c r="C585" s="93"/>
      <c r="D585" s="93"/>
      <c r="E585" s="93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</row>
    <row r="586" spans="2:19">
      <c r="B586" s="93"/>
      <c r="C586" s="93"/>
      <c r="D586" s="93"/>
      <c r="E586" s="93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</row>
    <row r="587" spans="2:19">
      <c r="B587" s="93"/>
      <c r="C587" s="93"/>
      <c r="D587" s="93"/>
      <c r="E587" s="93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</row>
    <row r="588" spans="2:19">
      <c r="B588" s="93"/>
      <c r="C588" s="93"/>
      <c r="D588" s="93"/>
      <c r="E588" s="93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</row>
    <row r="589" spans="2:19">
      <c r="B589" s="93"/>
      <c r="C589" s="93"/>
      <c r="D589" s="93"/>
      <c r="E589" s="93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</row>
    <row r="590" spans="2:19">
      <c r="B590" s="93"/>
      <c r="C590" s="93"/>
      <c r="D590" s="93"/>
      <c r="E590" s="93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</row>
    <row r="591" spans="2:19">
      <c r="B591" s="93"/>
      <c r="C591" s="93"/>
      <c r="D591" s="93"/>
      <c r="E591" s="93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</row>
    <row r="592" spans="2:19">
      <c r="B592" s="93"/>
      <c r="C592" s="93"/>
      <c r="D592" s="93"/>
      <c r="E592" s="93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</row>
    <row r="593" spans="2:19">
      <c r="B593" s="93"/>
      <c r="C593" s="93"/>
      <c r="D593" s="93"/>
      <c r="E593" s="93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</row>
    <row r="594" spans="2:19">
      <c r="B594" s="93"/>
      <c r="C594" s="93"/>
      <c r="D594" s="93"/>
      <c r="E594" s="93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</row>
    <row r="595" spans="2:19">
      <c r="B595" s="93"/>
      <c r="C595" s="93"/>
      <c r="D595" s="93"/>
      <c r="E595" s="93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</row>
    <row r="596" spans="2:19">
      <c r="B596" s="93"/>
      <c r="C596" s="93"/>
      <c r="D596" s="93"/>
      <c r="E596" s="93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</row>
    <row r="597" spans="2:19">
      <c r="B597" s="93"/>
      <c r="C597" s="93"/>
      <c r="D597" s="93"/>
      <c r="E597" s="93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</row>
    <row r="598" spans="2:19">
      <c r="B598" s="93"/>
      <c r="C598" s="93"/>
      <c r="D598" s="93"/>
      <c r="E598" s="93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</row>
    <row r="599" spans="2:19">
      <c r="B599" s="93"/>
      <c r="C599" s="93"/>
      <c r="D599" s="93"/>
      <c r="E599" s="93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</row>
    <row r="600" spans="2:19">
      <c r="B600" s="93"/>
      <c r="C600" s="93"/>
      <c r="D600" s="93"/>
      <c r="E600" s="93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</row>
    <row r="601" spans="2:19">
      <c r="B601" s="93"/>
      <c r="C601" s="93"/>
      <c r="D601" s="93"/>
      <c r="E601" s="93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</row>
    <row r="602" spans="2:19">
      <c r="B602" s="93"/>
      <c r="C602" s="93"/>
      <c r="D602" s="93"/>
      <c r="E602" s="93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</row>
    <row r="603" spans="2:19">
      <c r="B603" s="93"/>
      <c r="C603" s="93"/>
      <c r="D603" s="93"/>
      <c r="E603" s="93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</row>
    <row r="604" spans="2:19">
      <c r="B604" s="93"/>
      <c r="C604" s="93"/>
      <c r="D604" s="93"/>
      <c r="E604" s="93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</row>
    <row r="605" spans="2:19">
      <c r="B605" s="93"/>
      <c r="C605" s="93"/>
      <c r="D605" s="93"/>
      <c r="E605" s="93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</row>
    <row r="606" spans="2:19">
      <c r="B606" s="93"/>
      <c r="C606" s="93"/>
      <c r="D606" s="93"/>
      <c r="E606" s="93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</row>
    <row r="607" spans="2:19">
      <c r="B607" s="93"/>
      <c r="C607" s="93"/>
      <c r="D607" s="93"/>
      <c r="E607" s="93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</row>
    <row r="608" spans="2:19">
      <c r="B608" s="93"/>
      <c r="C608" s="93"/>
      <c r="D608" s="93"/>
      <c r="E608" s="93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</row>
    <row r="609" spans="2:19">
      <c r="B609" s="93"/>
      <c r="C609" s="93"/>
      <c r="D609" s="93"/>
      <c r="E609" s="93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</row>
    <row r="610" spans="2:19">
      <c r="B610" s="93"/>
      <c r="C610" s="93"/>
      <c r="D610" s="93"/>
      <c r="E610" s="93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</row>
    <row r="611" spans="2:19">
      <c r="B611" s="93"/>
      <c r="C611" s="93"/>
      <c r="D611" s="93"/>
      <c r="E611" s="93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</row>
    <row r="612" spans="2:19">
      <c r="B612" s="93"/>
      <c r="C612" s="93"/>
      <c r="D612" s="93"/>
      <c r="E612" s="93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</row>
    <row r="613" spans="2:19">
      <c r="B613" s="93"/>
      <c r="C613" s="93"/>
      <c r="D613" s="93"/>
      <c r="E613" s="93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</row>
    <row r="614" spans="2:19">
      <c r="B614" s="93"/>
      <c r="C614" s="93"/>
      <c r="D614" s="93"/>
      <c r="E614" s="93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</row>
    <row r="615" spans="2:19">
      <c r="B615" s="93"/>
      <c r="C615" s="93"/>
      <c r="D615" s="93"/>
      <c r="E615" s="93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</row>
    <row r="616" spans="2:19">
      <c r="B616" s="93"/>
      <c r="C616" s="93"/>
      <c r="D616" s="93"/>
      <c r="E616" s="93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</row>
    <row r="617" spans="2:19">
      <c r="B617" s="93"/>
      <c r="C617" s="93"/>
      <c r="D617" s="93"/>
      <c r="E617" s="93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</row>
    <row r="618" spans="2:19">
      <c r="B618" s="93"/>
      <c r="C618" s="93"/>
      <c r="D618" s="93"/>
      <c r="E618" s="93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</row>
    <row r="619" spans="2:19">
      <c r="B619" s="93"/>
      <c r="C619" s="93"/>
      <c r="D619" s="93"/>
      <c r="E619" s="93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</row>
    <row r="620" spans="2:19">
      <c r="B620" s="93"/>
      <c r="C620" s="93"/>
      <c r="D620" s="93"/>
      <c r="E620" s="93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</row>
    <row r="621" spans="2:19">
      <c r="B621" s="93"/>
      <c r="C621" s="93"/>
      <c r="D621" s="93"/>
      <c r="E621" s="93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</row>
    <row r="622" spans="2:19">
      <c r="B622" s="93"/>
      <c r="C622" s="93"/>
      <c r="D622" s="93"/>
      <c r="E622" s="93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</row>
    <row r="623" spans="2:19">
      <c r="B623" s="93"/>
      <c r="C623" s="93"/>
      <c r="D623" s="93"/>
      <c r="E623" s="93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</row>
    <row r="624" spans="2:19">
      <c r="B624" s="93"/>
      <c r="C624" s="93"/>
      <c r="D624" s="93"/>
      <c r="E624" s="93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</row>
    <row r="625" spans="2:19">
      <c r="B625" s="93"/>
      <c r="C625" s="93"/>
      <c r="D625" s="93"/>
      <c r="E625" s="93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</row>
    <row r="626" spans="2:19">
      <c r="B626" s="93"/>
      <c r="C626" s="93"/>
      <c r="D626" s="93"/>
      <c r="E626" s="93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</row>
    <row r="627" spans="2:19">
      <c r="B627" s="93"/>
      <c r="C627" s="93"/>
      <c r="D627" s="93"/>
      <c r="E627" s="93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</row>
    <row r="628" spans="2:19">
      <c r="B628" s="93"/>
      <c r="C628" s="93"/>
      <c r="D628" s="93"/>
      <c r="E628" s="93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</row>
    <row r="629" spans="2:19">
      <c r="B629" s="93"/>
      <c r="C629" s="93"/>
      <c r="D629" s="93"/>
      <c r="E629" s="93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</row>
    <row r="630" spans="2:19">
      <c r="B630" s="93"/>
      <c r="C630" s="93"/>
      <c r="D630" s="93"/>
      <c r="E630" s="93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</row>
    <row r="631" spans="2:19">
      <c r="B631" s="93"/>
      <c r="C631" s="93"/>
      <c r="D631" s="93"/>
      <c r="E631" s="93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</row>
    <row r="632" spans="2:19">
      <c r="B632" s="93"/>
      <c r="C632" s="93"/>
      <c r="D632" s="93"/>
      <c r="E632" s="93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</row>
    <row r="633" spans="2:19">
      <c r="B633" s="93"/>
      <c r="C633" s="93"/>
      <c r="D633" s="93"/>
      <c r="E633" s="93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</row>
    <row r="634" spans="2:19">
      <c r="B634" s="93"/>
      <c r="C634" s="93"/>
      <c r="D634" s="93"/>
      <c r="E634" s="93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</row>
    <row r="635" spans="2:19">
      <c r="B635" s="93"/>
      <c r="C635" s="93"/>
      <c r="D635" s="93"/>
      <c r="E635" s="93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</row>
    <row r="636" spans="2:19">
      <c r="B636" s="93"/>
      <c r="C636" s="93"/>
      <c r="D636" s="93"/>
      <c r="E636" s="93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</row>
    <row r="637" spans="2:19">
      <c r="B637" s="93"/>
      <c r="C637" s="93"/>
      <c r="D637" s="93"/>
      <c r="E637" s="93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</row>
    <row r="638" spans="2:19">
      <c r="B638" s="93"/>
      <c r="C638" s="93"/>
      <c r="D638" s="93"/>
      <c r="E638" s="93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</row>
    <row r="639" spans="2:19">
      <c r="B639" s="93"/>
      <c r="C639" s="93"/>
      <c r="D639" s="93"/>
      <c r="E639" s="93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</row>
    <row r="640" spans="2:19">
      <c r="B640" s="93"/>
      <c r="C640" s="93"/>
      <c r="D640" s="93"/>
      <c r="E640" s="93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</row>
    <row r="641" spans="2:19">
      <c r="B641" s="93"/>
      <c r="C641" s="93"/>
      <c r="D641" s="93"/>
      <c r="E641" s="93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</row>
    <row r="642" spans="2:19">
      <c r="B642" s="93"/>
      <c r="C642" s="93"/>
      <c r="D642" s="93"/>
      <c r="E642" s="93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</row>
    <row r="643" spans="2:19">
      <c r="B643" s="93"/>
      <c r="C643" s="93"/>
      <c r="D643" s="93"/>
      <c r="E643" s="93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</row>
    <row r="644" spans="2:19">
      <c r="B644" s="93"/>
      <c r="C644" s="93"/>
      <c r="D644" s="93"/>
      <c r="E644" s="93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</row>
    <row r="645" spans="2:19">
      <c r="B645" s="93"/>
      <c r="C645" s="93"/>
      <c r="D645" s="93"/>
      <c r="E645" s="93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</row>
    <row r="646" spans="2:19">
      <c r="B646" s="93"/>
      <c r="C646" s="93"/>
      <c r="D646" s="93"/>
      <c r="E646" s="93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</row>
    <row r="647" spans="2:19">
      <c r="B647" s="93"/>
      <c r="C647" s="93"/>
      <c r="D647" s="93"/>
      <c r="E647" s="93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</row>
    <row r="648" spans="2:19">
      <c r="B648" s="93"/>
      <c r="C648" s="93"/>
      <c r="D648" s="93"/>
      <c r="E648" s="93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</row>
    <row r="649" spans="2:19">
      <c r="B649" s="93"/>
      <c r="C649" s="93"/>
      <c r="D649" s="93"/>
      <c r="E649" s="93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</row>
    <row r="650" spans="2:19">
      <c r="B650" s="93"/>
      <c r="C650" s="93"/>
      <c r="D650" s="93"/>
      <c r="E650" s="93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</row>
    <row r="651" spans="2:19">
      <c r="B651" s="93"/>
      <c r="C651" s="93"/>
      <c r="D651" s="93"/>
      <c r="E651" s="93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</row>
    <row r="652" spans="2:19">
      <c r="B652" s="93"/>
      <c r="C652" s="93"/>
      <c r="D652" s="93"/>
      <c r="E652" s="93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</row>
    <row r="653" spans="2:19">
      <c r="B653" s="93"/>
      <c r="C653" s="93"/>
      <c r="D653" s="93"/>
      <c r="E653" s="93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</row>
    <row r="654" spans="2:19">
      <c r="B654" s="93"/>
      <c r="C654" s="93"/>
      <c r="D654" s="93"/>
      <c r="E654" s="93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</row>
    <row r="655" spans="2:19">
      <c r="B655" s="93"/>
      <c r="C655" s="93"/>
      <c r="D655" s="93"/>
      <c r="E655" s="93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</row>
    <row r="656" spans="2:19">
      <c r="B656" s="93"/>
      <c r="C656" s="93"/>
      <c r="D656" s="93"/>
      <c r="E656" s="93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</row>
    <row r="657" spans="2:19">
      <c r="B657" s="93"/>
      <c r="C657" s="93"/>
      <c r="D657" s="93"/>
      <c r="E657" s="93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</row>
    <row r="658" spans="2:19">
      <c r="B658" s="93"/>
      <c r="C658" s="93"/>
      <c r="D658" s="93"/>
      <c r="E658" s="93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</row>
    <row r="659" spans="2:19">
      <c r="B659" s="93"/>
      <c r="C659" s="93"/>
      <c r="D659" s="93"/>
      <c r="E659" s="93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</row>
    <row r="660" spans="2:19">
      <c r="B660" s="93"/>
      <c r="C660" s="93"/>
      <c r="D660" s="93"/>
      <c r="E660" s="93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</row>
    <row r="661" spans="2:19">
      <c r="B661" s="93"/>
      <c r="C661" s="93"/>
      <c r="D661" s="93"/>
      <c r="E661" s="93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</row>
    <row r="662" spans="2:19">
      <c r="B662" s="93"/>
      <c r="C662" s="93"/>
      <c r="D662" s="93"/>
      <c r="E662" s="93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</row>
    <row r="663" spans="2:19">
      <c r="B663" s="93"/>
      <c r="C663" s="93"/>
      <c r="D663" s="93"/>
      <c r="E663" s="93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</row>
    <row r="664" spans="2:19">
      <c r="B664" s="93"/>
      <c r="C664" s="93"/>
      <c r="D664" s="93"/>
      <c r="E664" s="93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</row>
    <row r="665" spans="2:19">
      <c r="B665" s="93"/>
      <c r="C665" s="93"/>
      <c r="D665" s="93"/>
      <c r="E665" s="93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</row>
    <row r="666" spans="2:19">
      <c r="B666" s="93"/>
      <c r="C666" s="93"/>
      <c r="D666" s="93"/>
      <c r="E666" s="93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</row>
    <row r="667" spans="2:19">
      <c r="B667" s="93"/>
      <c r="C667" s="93"/>
      <c r="D667" s="93"/>
      <c r="E667" s="93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</row>
    <row r="668" spans="2:19">
      <c r="B668" s="93"/>
      <c r="C668" s="93"/>
      <c r="D668" s="93"/>
      <c r="E668" s="93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</row>
  </sheetData>
  <sheetProtection sheet="1" objects="1" scenarios="1"/>
  <mergeCells count="2">
    <mergeCell ref="B6:S6"/>
    <mergeCell ref="B7:S7"/>
  </mergeCells>
  <phoneticPr fontId="4" type="noConversion"/>
  <conditionalFormatting sqref="B12:B41">
    <cfRule type="cellIs" dxfId="6" priority="1" operator="equal">
      <formula>"NR3"</formula>
    </cfRule>
  </conditionalFormatting>
  <dataValidations count="1">
    <dataValidation allowBlank="1" showInputMessage="1" showErrorMessage="1" sqref="C5:C20 D1:XFD20 A1:B20 A2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4"/>
  <sheetViews>
    <sheetView rightToLeft="1" workbookViewId="0"/>
  </sheetViews>
  <sheetFormatPr defaultColWidth="9.140625" defaultRowHeight="18"/>
  <cols>
    <col min="1" max="1" width="6.28515625" style="1" customWidth="1"/>
    <col min="2" max="2" width="39.28515625" style="2" bestFit="1" customWidth="1"/>
    <col min="3" max="3" width="28.140625" style="2" customWidth="1"/>
    <col min="4" max="4" width="6.5703125" style="2" bestFit="1" customWidth="1"/>
    <col min="5" max="5" width="12" style="2" bestFit="1" customWidth="1"/>
    <col min="6" max="6" width="34.7109375" style="1" bestFit="1" customWidth="1"/>
    <col min="7" max="7" width="12" style="1" bestFit="1" customWidth="1"/>
    <col min="8" max="8" width="11.28515625" style="1" bestFit="1" customWidth="1"/>
    <col min="9" max="9" width="10.140625" style="1" bestFit="1" customWidth="1"/>
    <col min="10" max="10" width="9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146</v>
      </c>
      <c r="C1" s="46" t="s" vm="1">
        <v>232</v>
      </c>
    </row>
    <row r="2" spans="2:49">
      <c r="B2" s="46" t="s">
        <v>145</v>
      </c>
      <c r="C2" s="46" t="s">
        <v>233</v>
      </c>
    </row>
    <row r="3" spans="2:49">
      <c r="B3" s="46" t="s">
        <v>147</v>
      </c>
      <c r="C3" s="46" t="s">
        <v>234</v>
      </c>
    </row>
    <row r="4" spans="2:49">
      <c r="B4" s="46" t="s">
        <v>148</v>
      </c>
      <c r="C4" s="46">
        <v>9454</v>
      </c>
    </row>
    <row r="6" spans="2:49" ht="26.25" customHeight="1">
      <c r="B6" s="149" t="s">
        <v>175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1"/>
    </row>
    <row r="7" spans="2:49" ht="26.25" customHeight="1">
      <c r="B7" s="149" t="s">
        <v>92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1"/>
    </row>
    <row r="8" spans="2:49" s="3" customFormat="1" ht="63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67</v>
      </c>
      <c r="G8" s="29" t="s">
        <v>103</v>
      </c>
      <c r="H8" s="29" t="s">
        <v>208</v>
      </c>
      <c r="I8" s="29" t="s">
        <v>207</v>
      </c>
      <c r="J8" s="29" t="s">
        <v>111</v>
      </c>
      <c r="K8" s="29" t="s">
        <v>60</v>
      </c>
      <c r="L8" s="29" t="s">
        <v>149</v>
      </c>
      <c r="M8" s="30" t="s">
        <v>151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215</v>
      </c>
      <c r="I9" s="31"/>
      <c r="J9" s="31" t="s">
        <v>211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74" t="s">
        <v>30</v>
      </c>
      <c r="C11" s="74"/>
      <c r="D11" s="75"/>
      <c r="E11" s="74"/>
      <c r="F11" s="75"/>
      <c r="G11" s="75"/>
      <c r="H11" s="77"/>
      <c r="I11" s="77"/>
      <c r="J11" s="77">
        <v>3542.8641847190001</v>
      </c>
      <c r="K11" s="78"/>
      <c r="L11" s="78">
        <f>IFERROR(J11/$J$11,0)</f>
        <v>1</v>
      </c>
      <c r="M11" s="78">
        <f>J11/'סכום נכסי הקרן'!$C$42</f>
        <v>1.3940829116011997E-2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79" t="s">
        <v>200</v>
      </c>
      <c r="C12" s="80"/>
      <c r="D12" s="81"/>
      <c r="E12" s="80"/>
      <c r="F12" s="81"/>
      <c r="G12" s="81"/>
      <c r="H12" s="83"/>
      <c r="I12" s="83"/>
      <c r="J12" s="83">
        <v>1082.148150512</v>
      </c>
      <c r="K12" s="84"/>
      <c r="L12" s="84">
        <f t="shared" ref="L12:L57" si="0">IFERROR(J12/$J$11,0)</f>
        <v>0.30544443537505511</v>
      </c>
      <c r="M12" s="84">
        <f>J12/'סכום נכסי הקרן'!$C$42</f>
        <v>4.2581486780004134E-3</v>
      </c>
    </row>
    <row r="13" spans="2:49">
      <c r="B13" s="86" t="s">
        <v>2017</v>
      </c>
      <c r="C13" s="87">
        <v>9114</v>
      </c>
      <c r="D13" s="88" t="s">
        <v>28</v>
      </c>
      <c r="E13" s="87" t="s">
        <v>2018</v>
      </c>
      <c r="F13" s="88" t="s">
        <v>1414</v>
      </c>
      <c r="G13" s="88" t="s">
        <v>132</v>
      </c>
      <c r="H13" s="90">
        <v>410.44000000000005</v>
      </c>
      <c r="I13" s="90">
        <v>824.19640000000004</v>
      </c>
      <c r="J13" s="90">
        <v>12.935940000000002</v>
      </c>
      <c r="K13" s="91">
        <v>4.9341505368888109E-5</v>
      </c>
      <c r="L13" s="91">
        <f t="shared" si="0"/>
        <v>3.6512661297587977E-3</v>
      </c>
      <c r="M13" s="91">
        <f>J13/'סכום נכסי הקרן'!$C$42</f>
        <v>5.0901677172049886E-5</v>
      </c>
    </row>
    <row r="14" spans="2:49">
      <c r="B14" s="86" t="s">
        <v>2019</v>
      </c>
      <c r="C14" s="87">
        <v>8423</v>
      </c>
      <c r="D14" s="88" t="s">
        <v>28</v>
      </c>
      <c r="E14" s="87" t="s">
        <v>2020</v>
      </c>
      <c r="F14" s="88" t="s">
        <v>600</v>
      </c>
      <c r="G14" s="88" t="s">
        <v>132</v>
      </c>
      <c r="H14" s="90">
        <v>394665.99000000005</v>
      </c>
      <c r="I14" s="90">
        <v>0</v>
      </c>
      <c r="J14" s="90">
        <v>0</v>
      </c>
      <c r="K14" s="91">
        <v>8.0285528367113524E-5</v>
      </c>
      <c r="L14" s="91">
        <f t="shared" ref="L14:L18" si="1">IFERROR(J14/$J$11,0)</f>
        <v>0</v>
      </c>
      <c r="M14" s="91">
        <f>J14/'סכום נכסי הקרן'!$C$42</f>
        <v>0</v>
      </c>
    </row>
    <row r="15" spans="2:49">
      <c r="B15" s="86" t="s">
        <v>2021</v>
      </c>
      <c r="C15" s="87">
        <v>8113</v>
      </c>
      <c r="D15" s="88" t="s">
        <v>28</v>
      </c>
      <c r="E15" s="87" t="s">
        <v>2022</v>
      </c>
      <c r="F15" s="88" t="s">
        <v>155</v>
      </c>
      <c r="G15" s="88" t="s">
        <v>132</v>
      </c>
      <c r="H15" s="90">
        <v>3982.0000000000005</v>
      </c>
      <c r="I15" s="90">
        <v>6.9478</v>
      </c>
      <c r="J15" s="90">
        <v>1.0579499999999999</v>
      </c>
      <c r="K15" s="91">
        <v>4.650975999791637E-5</v>
      </c>
      <c r="L15" s="91">
        <f t="shared" si="1"/>
        <v>2.9861432582234604E-4</v>
      </c>
      <c r="M15" s="91">
        <f>J15/'סכום נכסי הקרן'!$C$42</f>
        <v>4.1629312878824551E-6</v>
      </c>
    </row>
    <row r="16" spans="2:49">
      <c r="B16" s="86" t="s">
        <v>2023</v>
      </c>
      <c r="C16" s="87">
        <v>8460</v>
      </c>
      <c r="D16" s="88" t="s">
        <v>28</v>
      </c>
      <c r="E16" s="87" t="s">
        <v>2024</v>
      </c>
      <c r="F16" s="88" t="s">
        <v>1414</v>
      </c>
      <c r="G16" s="88" t="s">
        <v>132</v>
      </c>
      <c r="H16" s="90">
        <v>1523.33</v>
      </c>
      <c r="I16" s="90">
        <v>322.17919999999998</v>
      </c>
      <c r="J16" s="90">
        <v>18.767620000000001</v>
      </c>
      <c r="K16" s="91">
        <v>1.3325414928742275E-4</v>
      </c>
      <c r="L16" s="91">
        <f t="shared" si="1"/>
        <v>5.297301567739476E-3</v>
      </c>
      <c r="M16" s="91">
        <f>J16/'סכום נכסי הקרן'!$C$42</f>
        <v>7.3848775931838491E-5</v>
      </c>
    </row>
    <row r="17" spans="2:13">
      <c r="B17" s="86" t="s">
        <v>2025</v>
      </c>
      <c r="C17" s="87">
        <v>8525</v>
      </c>
      <c r="D17" s="88" t="s">
        <v>28</v>
      </c>
      <c r="E17" s="87" t="s">
        <v>2026</v>
      </c>
      <c r="F17" s="88" t="s">
        <v>1414</v>
      </c>
      <c r="G17" s="88" t="s">
        <v>132</v>
      </c>
      <c r="H17" s="90">
        <v>588.92999999999995</v>
      </c>
      <c r="I17" s="90">
        <v>580.20000000000005</v>
      </c>
      <c r="J17" s="90">
        <v>13.066490000000002</v>
      </c>
      <c r="K17" s="91">
        <v>5.8771970763063681E-5</v>
      </c>
      <c r="L17" s="91">
        <f t="shared" si="1"/>
        <v>3.6881148468400466E-3</v>
      </c>
      <c r="M17" s="91">
        <f>J17/'סכום נכסי הקרן'!$C$42</f>
        <v>5.1415378840023847E-5</v>
      </c>
    </row>
    <row r="18" spans="2:13">
      <c r="B18" s="86" t="s">
        <v>2027</v>
      </c>
      <c r="C18" s="87">
        <v>9326</v>
      </c>
      <c r="D18" s="88" t="s">
        <v>28</v>
      </c>
      <c r="E18" s="87" t="s">
        <v>2028</v>
      </c>
      <c r="F18" s="88" t="s">
        <v>1585</v>
      </c>
      <c r="G18" s="88" t="s">
        <v>132</v>
      </c>
      <c r="H18" s="90">
        <v>1624.8399130000003</v>
      </c>
      <c r="I18" s="90">
        <v>100</v>
      </c>
      <c r="J18" s="90">
        <v>6.213387828000001</v>
      </c>
      <c r="K18" s="91">
        <v>8.1241995650000018E-7</v>
      </c>
      <c r="L18" s="91">
        <f t="shared" si="1"/>
        <v>1.7537753365763898E-3</v>
      </c>
      <c r="M18" s="91">
        <f>J18/'סכום נכסי הקרן'!$C$42</f>
        <v>2.4449082275087872E-5</v>
      </c>
    </row>
    <row r="19" spans="2:13">
      <c r="B19" s="86" t="s">
        <v>2029</v>
      </c>
      <c r="C19" s="87">
        <v>8561</v>
      </c>
      <c r="D19" s="88" t="s">
        <v>28</v>
      </c>
      <c r="E19" s="87" t="s">
        <v>2030</v>
      </c>
      <c r="F19" s="88" t="s">
        <v>638</v>
      </c>
      <c r="G19" s="88" t="s">
        <v>133</v>
      </c>
      <c r="H19" s="90">
        <v>124695.30000000002</v>
      </c>
      <c r="I19" s="90">
        <v>101.422769</v>
      </c>
      <c r="J19" s="90">
        <v>126.46946000000003</v>
      </c>
      <c r="K19" s="91">
        <v>1.9211388406072265E-4</v>
      </c>
      <c r="L19" s="91">
        <f t="shared" si="0"/>
        <v>3.5696954047938156E-2</v>
      </c>
      <c r="M19" s="91">
        <f>J19/'סכום נכסי הקרן'!$C$42</f>
        <v>4.9764513634443857E-4</v>
      </c>
    </row>
    <row r="20" spans="2:13">
      <c r="B20" s="86" t="s">
        <v>2031</v>
      </c>
      <c r="C20" s="87">
        <v>9398</v>
      </c>
      <c r="D20" s="88" t="s">
        <v>28</v>
      </c>
      <c r="E20" s="87" t="s">
        <v>2032</v>
      </c>
      <c r="F20" s="88" t="s">
        <v>1585</v>
      </c>
      <c r="G20" s="88" t="s">
        <v>132</v>
      </c>
      <c r="H20" s="90">
        <v>1624.8399130000003</v>
      </c>
      <c r="I20" s="90">
        <v>100</v>
      </c>
      <c r="J20" s="90">
        <v>6.213387828000001</v>
      </c>
      <c r="K20" s="91">
        <v>8.1241995650000018E-7</v>
      </c>
      <c r="L20" s="91">
        <f t="shared" si="0"/>
        <v>1.7537753365763898E-3</v>
      </c>
      <c r="M20" s="91">
        <f>J20/'סכום נכסי הקרן'!$C$42</f>
        <v>2.4449082275087872E-5</v>
      </c>
    </row>
    <row r="21" spans="2:13">
      <c r="B21" s="86" t="s">
        <v>2033</v>
      </c>
      <c r="C21" s="87">
        <v>9113</v>
      </c>
      <c r="D21" s="88" t="s">
        <v>28</v>
      </c>
      <c r="E21" s="87" t="s">
        <v>2034</v>
      </c>
      <c r="F21" s="88" t="s">
        <v>1642</v>
      </c>
      <c r="G21" s="88" t="s">
        <v>133</v>
      </c>
      <c r="H21" s="90">
        <v>6888.7475700000014</v>
      </c>
      <c r="I21" s="90">
        <v>2251.7957999999999</v>
      </c>
      <c r="J21" s="90">
        <v>155.12052846100005</v>
      </c>
      <c r="K21" s="91">
        <v>2.2960695891406684E-4</v>
      </c>
      <c r="L21" s="91">
        <f t="shared" si="0"/>
        <v>4.378393310419923E-2</v>
      </c>
      <c r="M21" s="91">
        <f>J21/'סכום נכסי הקרן'!$C$42</f>
        <v>6.1038432943254217E-4</v>
      </c>
    </row>
    <row r="22" spans="2:13">
      <c r="B22" s="86" t="s">
        <v>2035</v>
      </c>
      <c r="C22" s="87">
        <v>9266</v>
      </c>
      <c r="D22" s="88" t="s">
        <v>28</v>
      </c>
      <c r="E22" s="87" t="s">
        <v>2034</v>
      </c>
      <c r="F22" s="88" t="s">
        <v>1642</v>
      </c>
      <c r="G22" s="88" t="s">
        <v>133</v>
      </c>
      <c r="H22" s="90">
        <v>175493.99586900003</v>
      </c>
      <c r="I22" s="90">
        <v>96.445400000000006</v>
      </c>
      <c r="J22" s="90">
        <v>169.25588626300004</v>
      </c>
      <c r="K22" s="91">
        <v>3.3490577619005665E-4</v>
      </c>
      <c r="L22" s="91">
        <f t="shared" si="0"/>
        <v>4.7773743908397788E-2</v>
      </c>
      <c r="M22" s="91">
        <f>J22/'סכום נכסי הקרן'!$C$42</f>
        <v>6.660056000590927E-4</v>
      </c>
    </row>
    <row r="23" spans="2:13">
      <c r="B23" s="86" t="s">
        <v>2036</v>
      </c>
      <c r="C23" s="87">
        <v>8652</v>
      </c>
      <c r="D23" s="88" t="s">
        <v>28</v>
      </c>
      <c r="E23" s="87" t="s">
        <v>2037</v>
      </c>
      <c r="F23" s="88" t="s">
        <v>1414</v>
      </c>
      <c r="G23" s="88" t="s">
        <v>132</v>
      </c>
      <c r="H23" s="90">
        <v>2117.8000000000006</v>
      </c>
      <c r="I23" s="90">
        <v>704.57380000000001</v>
      </c>
      <c r="J23" s="90">
        <v>57.059670000000011</v>
      </c>
      <c r="K23" s="91">
        <v>1.1360833380310949E-5</v>
      </c>
      <c r="L23" s="91">
        <f t="shared" si="0"/>
        <v>1.6105520004438347E-2</v>
      </c>
      <c r="M23" s="91">
        <f>J23/'סכום נכסי הקרן'!$C$42</f>
        <v>2.2452430220638777E-4</v>
      </c>
    </row>
    <row r="24" spans="2:13">
      <c r="B24" s="86" t="s">
        <v>2038</v>
      </c>
      <c r="C24" s="87">
        <v>9152</v>
      </c>
      <c r="D24" s="88" t="s">
        <v>28</v>
      </c>
      <c r="E24" s="87" t="s">
        <v>2039</v>
      </c>
      <c r="F24" s="88" t="s">
        <v>1585</v>
      </c>
      <c r="G24" s="88" t="s">
        <v>132</v>
      </c>
      <c r="H24" s="90">
        <v>1624.8399130000003</v>
      </c>
      <c r="I24" s="90">
        <v>100</v>
      </c>
      <c r="J24" s="90">
        <v>6.213387828000001</v>
      </c>
      <c r="K24" s="91">
        <v>8.1241995650000018E-7</v>
      </c>
      <c r="L24" s="91">
        <f t="shared" si="0"/>
        <v>1.7537753365763898E-3</v>
      </c>
      <c r="M24" s="91">
        <f>J24/'סכום נכסי הקרן'!$C$42</f>
        <v>2.4449082275087872E-5</v>
      </c>
    </row>
    <row r="25" spans="2:13">
      <c r="B25" s="86" t="s">
        <v>2040</v>
      </c>
      <c r="C25" s="87">
        <v>9262</v>
      </c>
      <c r="D25" s="88" t="s">
        <v>28</v>
      </c>
      <c r="E25" s="87" t="s">
        <v>2041</v>
      </c>
      <c r="F25" s="88" t="s">
        <v>1585</v>
      </c>
      <c r="G25" s="88" t="s">
        <v>132</v>
      </c>
      <c r="H25" s="90">
        <v>1624.8399130000003</v>
      </c>
      <c r="I25" s="90">
        <v>100</v>
      </c>
      <c r="J25" s="90">
        <v>6.213387828000001</v>
      </c>
      <c r="K25" s="91">
        <v>8.1241995650000018E-7</v>
      </c>
      <c r="L25" s="91">
        <f t="shared" si="0"/>
        <v>1.7537753365763898E-3</v>
      </c>
      <c r="M25" s="91">
        <f>J25/'סכום נכסי הקרן'!$C$42</f>
        <v>2.4449082275087872E-5</v>
      </c>
    </row>
    <row r="26" spans="2:13">
      <c r="B26" s="86" t="s">
        <v>2042</v>
      </c>
      <c r="C26" s="87">
        <v>8838</v>
      </c>
      <c r="D26" s="88" t="s">
        <v>28</v>
      </c>
      <c r="E26" s="87" t="s">
        <v>2043</v>
      </c>
      <c r="F26" s="88" t="s">
        <v>482</v>
      </c>
      <c r="G26" s="88" t="s">
        <v>132</v>
      </c>
      <c r="H26" s="90">
        <v>1164.4928790000001</v>
      </c>
      <c r="I26" s="90">
        <v>1115.5499</v>
      </c>
      <c r="J26" s="90">
        <v>49.675668756000007</v>
      </c>
      <c r="K26" s="91">
        <v>4.9345348295554239E-5</v>
      </c>
      <c r="L26" s="91">
        <f t="shared" si="0"/>
        <v>1.4021330247504252E-2</v>
      </c>
      <c r="M26" s="91">
        <f>J26/'סכום נכסי הקרן'!$C$42</f>
        <v>1.9546896895962696E-4</v>
      </c>
    </row>
    <row r="27" spans="2:13">
      <c r="B27" s="86" t="s">
        <v>2044</v>
      </c>
      <c r="C27" s="87" t="s">
        <v>2045</v>
      </c>
      <c r="D27" s="88" t="s">
        <v>28</v>
      </c>
      <c r="E27" s="87" t="s">
        <v>2046</v>
      </c>
      <c r="F27" s="88" t="s">
        <v>1454</v>
      </c>
      <c r="G27" s="88" t="s">
        <v>133</v>
      </c>
      <c r="H27" s="90">
        <v>29645.000000000004</v>
      </c>
      <c r="I27" s="90">
        <v>183</v>
      </c>
      <c r="J27" s="90">
        <v>54.250350000000005</v>
      </c>
      <c r="K27" s="91">
        <v>5.1380714168783186E-5</v>
      </c>
      <c r="L27" s="91">
        <f t="shared" si="0"/>
        <v>1.5312568354720274E-2</v>
      </c>
      <c r="M27" s="91">
        <f>J27/'סכום נכסי הקרן'!$C$42</f>
        <v>2.1346989876040831E-4</v>
      </c>
    </row>
    <row r="28" spans="2:13">
      <c r="B28" s="86" t="s">
        <v>2047</v>
      </c>
      <c r="C28" s="87">
        <v>8726</v>
      </c>
      <c r="D28" s="88" t="s">
        <v>28</v>
      </c>
      <c r="E28" s="87" t="s">
        <v>2048</v>
      </c>
      <c r="F28" s="88" t="s">
        <v>1617</v>
      </c>
      <c r="G28" s="88" t="s">
        <v>132</v>
      </c>
      <c r="H28" s="90">
        <v>2043.3500000000004</v>
      </c>
      <c r="I28" s="90">
        <v>334.45</v>
      </c>
      <c r="J28" s="90">
        <v>26.133140000000004</v>
      </c>
      <c r="K28" s="91">
        <v>6.8339826466907942E-7</v>
      </c>
      <c r="L28" s="91">
        <f t="shared" si="0"/>
        <v>7.3762748548806528E-3</v>
      </c>
      <c r="M28" s="91">
        <f>J28/'סכום נכסי הקרן'!$C$42</f>
        <v>1.0283138726462737E-4</v>
      </c>
    </row>
    <row r="29" spans="2:13">
      <c r="B29" s="86" t="s">
        <v>2049</v>
      </c>
      <c r="C29" s="87">
        <v>8631</v>
      </c>
      <c r="D29" s="88" t="s">
        <v>28</v>
      </c>
      <c r="E29" s="87" t="s">
        <v>2050</v>
      </c>
      <c r="F29" s="88" t="s">
        <v>1414</v>
      </c>
      <c r="G29" s="88" t="s">
        <v>132</v>
      </c>
      <c r="H29" s="90">
        <v>1694.4600000000003</v>
      </c>
      <c r="I29" s="90">
        <v>369.08190000000002</v>
      </c>
      <c r="J29" s="90">
        <v>23.915099999999999</v>
      </c>
      <c r="K29" s="91">
        <v>3.3319491322361692E-5</v>
      </c>
      <c r="L29" s="91">
        <f t="shared" si="0"/>
        <v>6.7502164218289978E-3</v>
      </c>
      <c r="M29" s="91">
        <f>J29/'סכום נכסי הקרן'!$C$42</f>
        <v>9.4103613632816004E-5</v>
      </c>
    </row>
    <row r="30" spans="2:13">
      <c r="B30" s="86" t="s">
        <v>2051</v>
      </c>
      <c r="C30" s="87">
        <v>8603</v>
      </c>
      <c r="D30" s="88" t="s">
        <v>28</v>
      </c>
      <c r="E30" s="87" t="s">
        <v>2052</v>
      </c>
      <c r="F30" s="88" t="s">
        <v>1414</v>
      </c>
      <c r="G30" s="88" t="s">
        <v>132</v>
      </c>
      <c r="H30" s="90">
        <v>9.15</v>
      </c>
      <c r="I30" s="90">
        <v>15266.785099999999</v>
      </c>
      <c r="J30" s="90">
        <v>5.34178</v>
      </c>
      <c r="K30" s="91">
        <v>1.1400762468042045E-4</v>
      </c>
      <c r="L30" s="91">
        <f t="shared" si="0"/>
        <v>1.5077574870185659E-3</v>
      </c>
      <c r="M30" s="91">
        <f>J30/'סכום נכסי הקרן'!$C$42</f>
        <v>2.1019389474913502E-5</v>
      </c>
    </row>
    <row r="31" spans="2:13">
      <c r="B31" s="86" t="s">
        <v>2053</v>
      </c>
      <c r="C31" s="87">
        <v>9151</v>
      </c>
      <c r="D31" s="88" t="s">
        <v>28</v>
      </c>
      <c r="E31" s="87" t="s">
        <v>2054</v>
      </c>
      <c r="F31" s="88" t="s">
        <v>1056</v>
      </c>
      <c r="G31" s="88" t="s">
        <v>132</v>
      </c>
      <c r="H31" s="90">
        <v>5467.0000000000009</v>
      </c>
      <c r="I31" s="90">
        <v>100</v>
      </c>
      <c r="J31" s="90">
        <v>20.905810000000006</v>
      </c>
      <c r="K31" s="91">
        <v>6.8337500000000015E-7</v>
      </c>
      <c r="L31" s="91">
        <f t="shared" si="0"/>
        <v>5.9008217391370698E-3</v>
      </c>
      <c r="M31" s="91">
        <f>J31/'סכום נכסי הקרן'!$C$42</f>
        <v>8.2262347509358603E-5</v>
      </c>
    </row>
    <row r="32" spans="2:13">
      <c r="B32" s="86" t="s">
        <v>2055</v>
      </c>
      <c r="C32" s="87">
        <v>8824</v>
      </c>
      <c r="D32" s="88" t="s">
        <v>28</v>
      </c>
      <c r="E32" s="87" t="s">
        <v>2056</v>
      </c>
      <c r="F32" s="88" t="s">
        <v>1585</v>
      </c>
      <c r="G32" s="88" t="s">
        <v>133</v>
      </c>
      <c r="H32" s="90">
        <v>162.50129100000004</v>
      </c>
      <c r="I32" s="90">
        <v>3904.375</v>
      </c>
      <c r="J32" s="90">
        <v>6.3446598000000014</v>
      </c>
      <c r="K32" s="91">
        <v>1.6250129100000004E-4</v>
      </c>
      <c r="L32" s="91">
        <f t="shared" si="0"/>
        <v>1.7908278356719518E-3</v>
      </c>
      <c r="M32" s="91">
        <f>J32/'סכום נכסי הקרן'!$C$42</f>
        <v>2.4965624833300293E-5</v>
      </c>
    </row>
    <row r="33" spans="2:13">
      <c r="B33" s="86" t="s">
        <v>2057</v>
      </c>
      <c r="C33" s="87">
        <v>9068</v>
      </c>
      <c r="D33" s="88" t="s">
        <v>28</v>
      </c>
      <c r="E33" s="87" t="s">
        <v>2058</v>
      </c>
      <c r="F33" s="88" t="s">
        <v>692</v>
      </c>
      <c r="G33" s="88" t="s">
        <v>133</v>
      </c>
      <c r="H33" s="90">
        <v>187441.24</v>
      </c>
      <c r="I33" s="90">
        <v>100</v>
      </c>
      <c r="J33" s="90">
        <v>187.44123999999999</v>
      </c>
      <c r="K33" s="91">
        <v>4.0962721688248877E-4</v>
      </c>
      <c r="L33" s="91">
        <f t="shared" si="0"/>
        <v>5.2906696454373618E-2</v>
      </c>
      <c r="M33" s="91">
        <f>J33/'סכום נכסי הקרן'!$C$42</f>
        <v>7.375632143631403E-4</v>
      </c>
    </row>
    <row r="34" spans="2:13">
      <c r="B34" s="86" t="s">
        <v>2059</v>
      </c>
      <c r="C34" s="87">
        <v>8803</v>
      </c>
      <c r="D34" s="88" t="s">
        <v>28</v>
      </c>
      <c r="E34" s="87" t="s">
        <v>2060</v>
      </c>
      <c r="F34" s="88" t="s">
        <v>692</v>
      </c>
      <c r="G34" s="88" t="s">
        <v>134</v>
      </c>
      <c r="H34" s="90">
        <v>4948.5200000000013</v>
      </c>
      <c r="I34" s="90">
        <v>144.71680000000001</v>
      </c>
      <c r="J34" s="90">
        <v>27.139930000000003</v>
      </c>
      <c r="K34" s="91">
        <v>3.2736751184706724E-4</v>
      </c>
      <c r="L34" s="91">
        <f t="shared" si="0"/>
        <v>7.6604488868242029E-3</v>
      </c>
      <c r="M34" s="91">
        <f>J34/'סכום נכסי הקרן'!$C$42</f>
        <v>1.0679300888316054E-4</v>
      </c>
    </row>
    <row r="35" spans="2:13">
      <c r="B35" s="86" t="s">
        <v>2061</v>
      </c>
      <c r="C35" s="87">
        <v>9527</v>
      </c>
      <c r="D35" s="88" t="s">
        <v>28</v>
      </c>
      <c r="E35" s="87" t="s">
        <v>2062</v>
      </c>
      <c r="F35" s="88" t="s">
        <v>692</v>
      </c>
      <c r="G35" s="88" t="s">
        <v>133</v>
      </c>
      <c r="H35" s="90">
        <v>63540.445170000006</v>
      </c>
      <c r="I35" s="90">
        <v>100</v>
      </c>
      <c r="J35" s="90">
        <v>63.540445170000005</v>
      </c>
      <c r="K35" s="91">
        <v>1.6829631397023823E-4</v>
      </c>
      <c r="L35" s="91">
        <f t="shared" si="0"/>
        <v>1.793476742463377E-2</v>
      </c>
      <c r="M35" s="91">
        <f>J35/'סכום נכסי הקרן'!$C$42</f>
        <v>2.5002552790223795E-4</v>
      </c>
    </row>
    <row r="36" spans="2:13">
      <c r="B36" s="86" t="s">
        <v>2063</v>
      </c>
      <c r="C36" s="87">
        <v>9552</v>
      </c>
      <c r="D36" s="88" t="s">
        <v>28</v>
      </c>
      <c r="E36" s="87" t="s">
        <v>2062</v>
      </c>
      <c r="F36" s="88" t="s">
        <v>692</v>
      </c>
      <c r="G36" s="88" t="s">
        <v>133</v>
      </c>
      <c r="H36" s="90">
        <v>38872.930750000007</v>
      </c>
      <c r="I36" s="90">
        <v>100</v>
      </c>
      <c r="J36" s="90">
        <v>38.872930750000009</v>
      </c>
      <c r="K36" s="91">
        <v>1.0296073533860211E-4</v>
      </c>
      <c r="L36" s="91">
        <f t="shared" si="0"/>
        <v>1.0972176387022069E-2</v>
      </c>
      <c r="M36" s="91">
        <f>J36/'סכום נכסי הקרן'!$C$42</f>
        <v>1.5296123604221658E-4</v>
      </c>
    </row>
    <row r="37" spans="2:13">
      <c r="B37" s="92"/>
      <c r="C37" s="87"/>
      <c r="D37" s="87"/>
      <c r="E37" s="87"/>
      <c r="F37" s="87"/>
      <c r="G37" s="87"/>
      <c r="H37" s="90"/>
      <c r="I37" s="90"/>
      <c r="J37" s="87"/>
      <c r="K37" s="87"/>
      <c r="L37" s="91"/>
      <c r="M37" s="87"/>
    </row>
    <row r="38" spans="2:13">
      <c r="B38" s="79" t="s">
        <v>199</v>
      </c>
      <c r="C38" s="80"/>
      <c r="D38" s="81"/>
      <c r="E38" s="80"/>
      <c r="F38" s="81"/>
      <c r="G38" s="81"/>
      <c r="H38" s="83"/>
      <c r="I38" s="83"/>
      <c r="J38" s="83">
        <v>2460.716034207001</v>
      </c>
      <c r="K38" s="84"/>
      <c r="L38" s="84">
        <f t="shared" si="0"/>
        <v>0.69455556462494517</v>
      </c>
      <c r="M38" s="84">
        <f>J38/'סכום נכסי הקרן'!$C$42</f>
        <v>9.6826804380115861E-3</v>
      </c>
    </row>
    <row r="39" spans="2:13">
      <c r="B39" s="85" t="s">
        <v>65</v>
      </c>
      <c r="C39" s="80"/>
      <c r="D39" s="81"/>
      <c r="E39" s="80"/>
      <c r="F39" s="81"/>
      <c r="G39" s="81"/>
      <c r="H39" s="83"/>
      <c r="I39" s="83"/>
      <c r="J39" s="83">
        <v>2460.716034207001</v>
      </c>
      <c r="K39" s="84"/>
      <c r="L39" s="84">
        <f t="shared" si="0"/>
        <v>0.69455556462494517</v>
      </c>
      <c r="M39" s="84">
        <f>J39/'סכום נכסי הקרן'!$C$42</f>
        <v>9.6826804380115861E-3</v>
      </c>
    </row>
    <row r="40" spans="2:13">
      <c r="B40" s="86" t="s">
        <v>2064</v>
      </c>
      <c r="C40" s="87">
        <v>7983</v>
      </c>
      <c r="D40" s="88" t="s">
        <v>28</v>
      </c>
      <c r="E40" s="87"/>
      <c r="F40" s="88" t="s">
        <v>932</v>
      </c>
      <c r="G40" s="88" t="s">
        <v>132</v>
      </c>
      <c r="H40" s="90">
        <v>423.71000000000009</v>
      </c>
      <c r="I40" s="90">
        <v>2257.4877000000001</v>
      </c>
      <c r="J40" s="90">
        <v>36.577210000000008</v>
      </c>
      <c r="K40" s="91">
        <v>2.0990143078052254E-7</v>
      </c>
      <c r="L40" s="91">
        <f t="shared" si="0"/>
        <v>1.0324191979405812E-2</v>
      </c>
      <c r="M40" s="91">
        <f>J40/'סכום נכסי הקרן'!$C$42</f>
        <v>1.4392779614579804E-4</v>
      </c>
    </row>
    <row r="41" spans="2:13">
      <c r="B41" s="86" t="s">
        <v>2065</v>
      </c>
      <c r="C41" s="87">
        <v>9035</v>
      </c>
      <c r="D41" s="88" t="s">
        <v>28</v>
      </c>
      <c r="E41" s="87"/>
      <c r="F41" s="88" t="s">
        <v>920</v>
      </c>
      <c r="G41" s="88" t="s">
        <v>134</v>
      </c>
      <c r="H41" s="90">
        <v>13458.000000000002</v>
      </c>
      <c r="I41" s="90">
        <v>100</v>
      </c>
      <c r="J41" s="90">
        <v>54.546620000000011</v>
      </c>
      <c r="K41" s="91">
        <v>1.8355256974969045E-4</v>
      </c>
      <c r="L41" s="91">
        <f t="shared" si="0"/>
        <v>1.5396192785280687E-2</v>
      </c>
      <c r="M41" s="91">
        <f>J41/'סכום נכסי הקרן'!$C$42</f>
        <v>2.1463569265677484E-4</v>
      </c>
    </row>
    <row r="42" spans="2:13">
      <c r="B42" s="86" t="s">
        <v>2066</v>
      </c>
      <c r="C42" s="87">
        <v>8459</v>
      </c>
      <c r="D42" s="88" t="s">
        <v>28</v>
      </c>
      <c r="E42" s="87"/>
      <c r="F42" s="88" t="s">
        <v>920</v>
      </c>
      <c r="G42" s="88" t="s">
        <v>132</v>
      </c>
      <c r="H42" s="90">
        <v>62372.19000000001</v>
      </c>
      <c r="I42" s="90">
        <v>218.5812</v>
      </c>
      <c r="J42" s="90">
        <v>521.34076000000005</v>
      </c>
      <c r="K42" s="91">
        <v>1.3361793687239075E-4</v>
      </c>
      <c r="L42" s="91">
        <f t="shared" si="0"/>
        <v>0.14715234138769276</v>
      </c>
      <c r="M42" s="91">
        <f>J42/'סכום נכסי הקרן'!$C$42</f>
        <v>2.0514256453068843E-3</v>
      </c>
    </row>
    <row r="43" spans="2:13">
      <c r="B43" s="86" t="s">
        <v>2067</v>
      </c>
      <c r="C43" s="87">
        <v>8564</v>
      </c>
      <c r="D43" s="88" t="s">
        <v>28</v>
      </c>
      <c r="E43" s="87"/>
      <c r="F43" s="88" t="s">
        <v>978</v>
      </c>
      <c r="G43" s="88" t="s">
        <v>132</v>
      </c>
      <c r="H43" s="90">
        <v>85.360000000000014</v>
      </c>
      <c r="I43" s="90">
        <v>14777.717699999999</v>
      </c>
      <c r="J43" s="90">
        <v>48.236930000000008</v>
      </c>
      <c r="K43" s="91">
        <v>1.3421875656618017E-5</v>
      </c>
      <c r="L43" s="91">
        <f t="shared" si="0"/>
        <v>1.3615235438054447E-2</v>
      </c>
      <c r="M43" s="91">
        <f>J43/'סכום נכסי הקרן'!$C$42</f>
        <v>1.8980767061618778E-4</v>
      </c>
    </row>
    <row r="44" spans="2:13">
      <c r="B44" s="86" t="s">
        <v>2068</v>
      </c>
      <c r="C44" s="87">
        <v>8568</v>
      </c>
      <c r="D44" s="88" t="s">
        <v>28</v>
      </c>
      <c r="E44" s="87"/>
      <c r="F44" s="88" t="s">
        <v>920</v>
      </c>
      <c r="G44" s="88" t="s">
        <v>132</v>
      </c>
      <c r="H44" s="90">
        <v>60057.110000000008</v>
      </c>
      <c r="I44" s="90">
        <v>96.480900000000005</v>
      </c>
      <c r="J44" s="90">
        <v>221.57648000000003</v>
      </c>
      <c r="K44" s="91">
        <v>4.4650701405923805E-4</v>
      </c>
      <c r="L44" s="91">
        <f t="shared" si="0"/>
        <v>6.254162407797019E-2</v>
      </c>
      <c r="M44" s="91">
        <f>J44/'סכום נכסי הקרן'!$C$42</f>
        <v>8.7188209390884374E-4</v>
      </c>
    </row>
    <row r="45" spans="2:13">
      <c r="B45" s="86" t="s">
        <v>2069</v>
      </c>
      <c r="C45" s="87">
        <v>8932</v>
      </c>
      <c r="D45" s="88" t="s">
        <v>28</v>
      </c>
      <c r="E45" s="87"/>
      <c r="F45" s="88" t="s">
        <v>920</v>
      </c>
      <c r="G45" s="88" t="s">
        <v>132</v>
      </c>
      <c r="H45" s="90">
        <v>5881.2700000000013</v>
      </c>
      <c r="I45" s="90">
        <v>100</v>
      </c>
      <c r="J45" s="90">
        <v>22.489980000000003</v>
      </c>
      <c r="K45" s="91">
        <v>2.8308603557250712E-4</v>
      </c>
      <c r="L45" s="91">
        <f t="shared" si="0"/>
        <v>6.3479656084484597E-3</v>
      </c>
      <c r="M45" s="91">
        <f>J45/'סכום נכסי הקרן'!$C$42</f>
        <v>8.8495903781701088E-5</v>
      </c>
    </row>
    <row r="46" spans="2:13">
      <c r="B46" s="86" t="s">
        <v>2070</v>
      </c>
      <c r="C46" s="87">
        <v>8783</v>
      </c>
      <c r="D46" s="88" t="s">
        <v>28</v>
      </c>
      <c r="E46" s="87"/>
      <c r="F46" s="88" t="s">
        <v>960</v>
      </c>
      <c r="G46" s="88" t="s">
        <v>132</v>
      </c>
      <c r="H46" s="90">
        <v>92282.860000000015</v>
      </c>
      <c r="I46" s="90">
        <v>131.72819999999999</v>
      </c>
      <c r="J46" s="90">
        <v>464.85519000000005</v>
      </c>
      <c r="K46" s="91">
        <v>3.1572737354782236E-4</v>
      </c>
      <c r="L46" s="91">
        <f t="shared" si="0"/>
        <v>0.13120886541601079</v>
      </c>
      <c r="M46" s="91">
        <f>J46/'סכום נכסי הקרן'!$C$42</f>
        <v>1.8291603712704226E-3</v>
      </c>
    </row>
    <row r="47" spans="2:13">
      <c r="B47" s="86" t="s">
        <v>2071</v>
      </c>
      <c r="C47" s="87">
        <v>9116</v>
      </c>
      <c r="D47" s="88" t="s">
        <v>28</v>
      </c>
      <c r="E47" s="87"/>
      <c r="F47" s="88" t="s">
        <v>920</v>
      </c>
      <c r="G47" s="88" t="s">
        <v>134</v>
      </c>
      <c r="H47" s="90">
        <v>33763.250000000007</v>
      </c>
      <c r="I47" s="90">
        <v>83.509799999999998</v>
      </c>
      <c r="J47" s="90">
        <v>114.27971000000002</v>
      </c>
      <c r="K47" s="91">
        <v>5.0097587717907034E-4</v>
      </c>
      <c r="L47" s="91">
        <f t="shared" si="0"/>
        <v>3.2256305644712158E-2</v>
      </c>
      <c r="M47" s="91">
        <f>J47/'סכום נכסי הקרן'!$C$42</f>
        <v>4.4967964490678539E-4</v>
      </c>
    </row>
    <row r="48" spans="2:13">
      <c r="B48" s="86" t="s">
        <v>2072</v>
      </c>
      <c r="C48" s="87">
        <v>9291</v>
      </c>
      <c r="D48" s="88" t="s">
        <v>28</v>
      </c>
      <c r="E48" s="87"/>
      <c r="F48" s="88" t="s">
        <v>920</v>
      </c>
      <c r="G48" s="88" t="s">
        <v>134</v>
      </c>
      <c r="H48" s="90">
        <v>12289.13</v>
      </c>
      <c r="I48" s="90">
        <v>63.360500000000002</v>
      </c>
      <c r="J48" s="90">
        <v>31.559260000000005</v>
      </c>
      <c r="K48" s="91">
        <v>4.5068836572584434E-4</v>
      </c>
      <c r="L48" s="91">
        <f t="shared" si="0"/>
        <v>8.9078379397439719E-3</v>
      </c>
      <c r="M48" s="91">
        <f>J48/'סכום נכסי הקרן'!$C$42</f>
        <v>1.2418264651109908E-4</v>
      </c>
    </row>
    <row r="49" spans="2:13">
      <c r="B49" s="86" t="s">
        <v>2073</v>
      </c>
      <c r="C49" s="87">
        <v>9300</v>
      </c>
      <c r="D49" s="88" t="s">
        <v>28</v>
      </c>
      <c r="E49" s="87"/>
      <c r="F49" s="88" t="s">
        <v>920</v>
      </c>
      <c r="G49" s="88" t="s">
        <v>134</v>
      </c>
      <c r="H49" s="90">
        <v>5785.670000000001</v>
      </c>
      <c r="I49" s="90">
        <v>100</v>
      </c>
      <c r="J49" s="90">
        <v>23.449900000000007</v>
      </c>
      <c r="K49" s="91">
        <v>6.9734967889343831E-4</v>
      </c>
      <c r="L49" s="91">
        <f t="shared" si="0"/>
        <v>6.6189102312032089E-3</v>
      </c>
      <c r="M49" s="91">
        <f>J49/'סכום נכסי הקרן'!$C$42</f>
        <v>9.2273096467427392E-5</v>
      </c>
    </row>
    <row r="50" spans="2:13">
      <c r="B50" s="86" t="s">
        <v>2074</v>
      </c>
      <c r="C50" s="87">
        <v>9720</v>
      </c>
      <c r="D50" s="88" t="s">
        <v>28</v>
      </c>
      <c r="E50" s="87"/>
      <c r="F50" s="88" t="s">
        <v>978</v>
      </c>
      <c r="G50" s="88" t="s">
        <v>132</v>
      </c>
      <c r="H50" s="90">
        <v>89.462400000000017</v>
      </c>
      <c r="I50" s="90">
        <v>100</v>
      </c>
      <c r="J50" s="90">
        <v>0.34210420700000005</v>
      </c>
      <c r="K50" s="91">
        <v>2.5049472010019795E-5</v>
      </c>
      <c r="L50" s="91">
        <f t="shared" si="0"/>
        <v>9.6561479402895541E-5</v>
      </c>
      <c r="M50" s="91">
        <f>J50/'סכום נכסי הקרן'!$C$42</f>
        <v>1.346147083545079E-6</v>
      </c>
    </row>
    <row r="51" spans="2:13">
      <c r="B51" s="86" t="s">
        <v>2075</v>
      </c>
      <c r="C51" s="87">
        <v>8215</v>
      </c>
      <c r="D51" s="88" t="s">
        <v>28</v>
      </c>
      <c r="E51" s="87"/>
      <c r="F51" s="88" t="s">
        <v>920</v>
      </c>
      <c r="G51" s="88" t="s">
        <v>132</v>
      </c>
      <c r="H51" s="90">
        <v>91892.500000000015</v>
      </c>
      <c r="I51" s="90">
        <v>142.9796</v>
      </c>
      <c r="J51" s="90">
        <v>502.4259100000001</v>
      </c>
      <c r="K51" s="91">
        <v>9.2606610605339051E-5</v>
      </c>
      <c r="L51" s="91">
        <f t="shared" si="0"/>
        <v>0.14181348304771374</v>
      </c>
      <c r="M51" s="91">
        <f>J51/'סכום נכסי הקרן'!$C$42</f>
        <v>1.9769975335146416E-3</v>
      </c>
    </row>
    <row r="52" spans="2:13">
      <c r="B52" s="86" t="s">
        <v>2076</v>
      </c>
      <c r="C52" s="87">
        <v>8255</v>
      </c>
      <c r="D52" s="88" t="s">
        <v>28</v>
      </c>
      <c r="E52" s="87"/>
      <c r="F52" s="88" t="s">
        <v>978</v>
      </c>
      <c r="G52" s="88" t="s">
        <v>132</v>
      </c>
      <c r="H52" s="90">
        <v>15802.420000000002</v>
      </c>
      <c r="I52" s="90">
        <v>94.301699999999997</v>
      </c>
      <c r="J52" s="90">
        <v>56.985060000000011</v>
      </c>
      <c r="K52" s="91">
        <v>1.5818545061008657E-5</v>
      </c>
      <c r="L52" s="91">
        <f t="shared" si="0"/>
        <v>1.6084460772102599E-2</v>
      </c>
      <c r="M52" s="91">
        <f>J52/'סכום נכסי הקרן'!$C$42</f>
        <v>2.2423071904708071E-4</v>
      </c>
    </row>
    <row r="53" spans="2:13">
      <c r="B53" s="86" t="s">
        <v>2077</v>
      </c>
      <c r="C53" s="87">
        <v>8735</v>
      </c>
      <c r="D53" s="88" t="s">
        <v>28</v>
      </c>
      <c r="E53" s="87"/>
      <c r="F53" s="88" t="s">
        <v>960</v>
      </c>
      <c r="G53" s="88" t="s">
        <v>134</v>
      </c>
      <c r="H53" s="90">
        <v>9528.6700000000019</v>
      </c>
      <c r="I53" s="90">
        <v>97.475800000000007</v>
      </c>
      <c r="J53" s="90">
        <v>37.645800000000008</v>
      </c>
      <c r="K53" s="91">
        <v>3.6759452048496953E-4</v>
      </c>
      <c r="L53" s="91">
        <f t="shared" si="0"/>
        <v>1.0625809525065342E-2</v>
      </c>
      <c r="M53" s="91">
        <f>J53/'סכום נכסי הקרן'!$C$42</f>
        <v>1.4813259480822853E-4</v>
      </c>
    </row>
    <row r="54" spans="2:13">
      <c r="B54" s="86" t="s">
        <v>2078</v>
      </c>
      <c r="C54" s="87">
        <v>8773</v>
      </c>
      <c r="D54" s="88" t="s">
        <v>28</v>
      </c>
      <c r="E54" s="87"/>
      <c r="F54" s="88" t="s">
        <v>932</v>
      </c>
      <c r="G54" s="88" t="s">
        <v>132</v>
      </c>
      <c r="H54" s="90">
        <v>595.41000000000008</v>
      </c>
      <c r="I54" s="90">
        <v>2472.2510000000002</v>
      </c>
      <c r="J54" s="90">
        <v>56.289390000000004</v>
      </c>
      <c r="K54" s="91">
        <v>2.9495978594092872E-7</v>
      </c>
      <c r="L54" s="91">
        <f t="shared" si="0"/>
        <v>1.5888102694646355E-2</v>
      </c>
      <c r="M54" s="91">
        <f>J54/'סכום נכסי הקרן'!$C$42</f>
        <v>2.2149332464371454E-4</v>
      </c>
    </row>
    <row r="55" spans="2:13">
      <c r="B55" s="86" t="s">
        <v>2079</v>
      </c>
      <c r="C55" s="87">
        <v>8432</v>
      </c>
      <c r="D55" s="88" t="s">
        <v>28</v>
      </c>
      <c r="E55" s="87"/>
      <c r="F55" s="88" t="s">
        <v>1011</v>
      </c>
      <c r="G55" s="88" t="s">
        <v>132</v>
      </c>
      <c r="H55" s="90">
        <v>891.90000000000009</v>
      </c>
      <c r="I55" s="90">
        <v>3362.7687999999998</v>
      </c>
      <c r="J55" s="90">
        <v>114.69143000000003</v>
      </c>
      <c r="K55" s="91">
        <v>2.1759122246874458E-5</v>
      </c>
      <c r="L55" s="91">
        <f t="shared" si="0"/>
        <v>3.2372516704051044E-2</v>
      </c>
      <c r="M55" s="91">
        <f>J55/'סכום נכסי הקרן'!$C$42</f>
        <v>4.5129972342641952E-4</v>
      </c>
    </row>
    <row r="56" spans="2:13">
      <c r="B56" s="86" t="s">
        <v>2080</v>
      </c>
      <c r="C56" s="87">
        <v>7943</v>
      </c>
      <c r="D56" s="88" t="s">
        <v>28</v>
      </c>
      <c r="E56" s="87"/>
      <c r="F56" s="88" t="s">
        <v>960</v>
      </c>
      <c r="G56" s="88" t="s">
        <v>132</v>
      </c>
      <c r="H56" s="90">
        <v>55639.000000000007</v>
      </c>
      <c r="I56" s="90">
        <v>52.2575</v>
      </c>
      <c r="J56" s="90">
        <v>111.18490000000003</v>
      </c>
      <c r="K56" s="91">
        <v>7.5708411453168166E-4</v>
      </c>
      <c r="L56" s="91">
        <f t="shared" si="0"/>
        <v>3.1382772300321354E-2</v>
      </c>
      <c r="M56" s="91">
        <f>J56/'סכום נכסי הקרן'!$C$42</f>
        <v>4.3750186582549466E-4</v>
      </c>
    </row>
    <row r="57" spans="2:13">
      <c r="B57" s="86" t="s">
        <v>2081</v>
      </c>
      <c r="C57" s="87">
        <v>8372</v>
      </c>
      <c r="D57" s="88" t="s">
        <v>28</v>
      </c>
      <c r="E57" s="87"/>
      <c r="F57" s="88" t="s">
        <v>1011</v>
      </c>
      <c r="G57" s="88" t="s">
        <v>132</v>
      </c>
      <c r="H57" s="90">
        <v>260.19000000000005</v>
      </c>
      <c r="I57" s="90">
        <v>4245.3095000000003</v>
      </c>
      <c r="J57" s="90">
        <v>42.23940000000001</v>
      </c>
      <c r="K57" s="91">
        <v>1.3777669345741419E-5</v>
      </c>
      <c r="L57" s="91">
        <f t="shared" si="0"/>
        <v>1.1922387593119152E-2</v>
      </c>
      <c r="M57" s="91">
        <f>J57/'סכום נכסי הקרן'!$C$42</f>
        <v>1.6620796809053566E-4</v>
      </c>
    </row>
    <row r="58" spans="2:13">
      <c r="B58" s="93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2:13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2:13"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2:13">
      <c r="B61" s="111" t="s">
        <v>223</v>
      </c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2:13">
      <c r="B62" s="111" t="s">
        <v>112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2:13">
      <c r="B63" s="111" t="s">
        <v>206</v>
      </c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2:13">
      <c r="B64" s="111" t="s">
        <v>214</v>
      </c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2:13"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2:13"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2:13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2:13"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2:13"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2:13">
      <c r="B70" s="93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2:13">
      <c r="B71" s="93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2:13">
      <c r="B72" s="93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2:13">
      <c r="B73" s="93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2:13">
      <c r="B74" s="93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2:13">
      <c r="B75" s="93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2:13">
      <c r="B76" s="93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2:13">
      <c r="B77" s="93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2:13">
      <c r="B78" s="93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2:13">
      <c r="B79" s="93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2:13">
      <c r="B80" s="93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2:13">
      <c r="B81" s="93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2:13">
      <c r="B82" s="93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</row>
    <row r="83" spans="2:13">
      <c r="B83" s="93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</row>
    <row r="84" spans="2:13">
      <c r="B84" s="93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</row>
    <row r="85" spans="2:13">
      <c r="B85" s="93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</row>
    <row r="86" spans="2:13">
      <c r="B86" s="93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</row>
    <row r="87" spans="2:13">
      <c r="B87" s="93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</row>
    <row r="88" spans="2:13">
      <c r="B88" s="93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</row>
    <row r="89" spans="2:13">
      <c r="B89" s="93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</row>
    <row r="90" spans="2:13">
      <c r="B90" s="93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</row>
    <row r="91" spans="2:13">
      <c r="B91" s="93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</row>
    <row r="92" spans="2:13">
      <c r="B92" s="93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</row>
    <row r="93" spans="2:13">
      <c r="B93" s="93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</row>
    <row r="94" spans="2:13">
      <c r="B94" s="93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</row>
    <row r="95" spans="2:13">
      <c r="B95" s="93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</row>
    <row r="96" spans="2:13">
      <c r="B96" s="93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</row>
    <row r="97" spans="2:13">
      <c r="B97" s="93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</row>
    <row r="98" spans="2:13">
      <c r="B98" s="93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</row>
    <row r="99" spans="2:13">
      <c r="B99" s="93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</row>
    <row r="100" spans="2:13">
      <c r="B100" s="93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</row>
    <row r="101" spans="2:13">
      <c r="B101" s="93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</row>
    <row r="102" spans="2:13">
      <c r="B102" s="93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</row>
    <row r="103" spans="2:13">
      <c r="B103" s="93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</row>
    <row r="104" spans="2:13">
      <c r="B104" s="93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</row>
    <row r="105" spans="2:13">
      <c r="B105" s="93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</row>
    <row r="106" spans="2:13">
      <c r="B106" s="93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</row>
    <row r="107" spans="2:13">
      <c r="B107" s="93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</row>
    <row r="108" spans="2:13">
      <c r="B108" s="93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</row>
    <row r="109" spans="2:13">
      <c r="B109" s="93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</row>
    <row r="110" spans="2:13">
      <c r="B110" s="93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</row>
    <row r="111" spans="2:13"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</row>
    <row r="112" spans="2:13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</row>
    <row r="113" spans="2:13">
      <c r="B113" s="93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</row>
    <row r="114" spans="2:13">
      <c r="B114" s="93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</row>
    <row r="115" spans="2:13">
      <c r="B115" s="93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</row>
    <row r="116" spans="2:13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</row>
    <row r="117" spans="2:13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</row>
    <row r="118" spans="2:13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</row>
    <row r="119" spans="2:13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</row>
    <row r="120" spans="2:13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</row>
    <row r="121" spans="2:13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</row>
    <row r="122" spans="2:13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</row>
    <row r="123" spans="2:13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</row>
    <row r="124" spans="2:13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</row>
    <row r="125" spans="2:13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</row>
    <row r="126" spans="2:13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</row>
    <row r="127" spans="2:13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</row>
    <row r="128" spans="2:13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</row>
    <row r="129" spans="2:13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</row>
    <row r="130" spans="2:13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</row>
    <row r="131" spans="2:13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</row>
    <row r="132" spans="2:13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</row>
    <row r="133" spans="2:13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</row>
    <row r="134" spans="2:13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</row>
    <row r="135" spans="2:13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</row>
    <row r="136" spans="2:13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</row>
    <row r="137" spans="2:13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</row>
    <row r="138" spans="2:13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</row>
    <row r="139" spans="2:13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</row>
    <row r="140" spans="2:13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</row>
    <row r="141" spans="2:13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</row>
    <row r="142" spans="2:13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</row>
    <row r="143" spans="2:13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</row>
    <row r="144" spans="2:13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</row>
    <row r="145" spans="2:13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</row>
    <row r="146" spans="2:13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</row>
    <row r="147" spans="2:13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</row>
    <row r="148" spans="2:13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</row>
    <row r="149" spans="2:13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</row>
    <row r="150" spans="2:13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</row>
    <row r="151" spans="2:13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</row>
    <row r="152" spans="2:13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</row>
    <row r="153" spans="2:13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</row>
    <row r="154" spans="2:13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</row>
    <row r="155" spans="2:13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</row>
    <row r="156" spans="2:13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</row>
    <row r="157" spans="2:13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</row>
    <row r="158" spans="2:13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</row>
    <row r="159" spans="2:13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</row>
    <row r="160" spans="2:13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</row>
    <row r="161" spans="2:13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</row>
    <row r="162" spans="2:13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</row>
    <row r="163" spans="2:13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</row>
    <row r="164" spans="2:13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</row>
    <row r="165" spans="2:13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</row>
    <row r="166" spans="2:13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</row>
    <row r="167" spans="2:13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</row>
    <row r="168" spans="2:13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</row>
    <row r="169" spans="2:13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</row>
    <row r="170" spans="2:13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</row>
    <row r="171" spans="2:13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</row>
    <row r="172" spans="2:13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</row>
    <row r="173" spans="2:13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</row>
    <row r="174" spans="2:13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</row>
    <row r="175" spans="2:13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</row>
    <row r="176" spans="2:13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</row>
    <row r="177" spans="2:13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</row>
    <row r="178" spans="2:13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</row>
    <row r="179" spans="2:13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</row>
    <row r="180" spans="2:13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</row>
    <row r="181" spans="2:13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</row>
    <row r="182" spans="2:13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</row>
    <row r="183" spans="2:13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</row>
    <row r="184" spans="2:13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</row>
    <row r="185" spans="2:13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</row>
    <row r="186" spans="2:13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</row>
    <row r="187" spans="2:13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</row>
    <row r="188" spans="2:13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</row>
    <row r="189" spans="2:13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</row>
    <row r="190" spans="2:13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</row>
    <row r="191" spans="2:13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</row>
    <row r="192" spans="2:13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</row>
    <row r="193" spans="2:13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</row>
    <row r="194" spans="2:13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</row>
    <row r="195" spans="2:13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</row>
    <row r="196" spans="2:13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</row>
    <row r="197" spans="2:13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</row>
    <row r="198" spans="2:13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</row>
    <row r="199" spans="2:13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</row>
    <row r="200" spans="2:13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</row>
    <row r="201" spans="2:13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</row>
    <row r="202" spans="2:13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</row>
    <row r="203" spans="2:13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</row>
    <row r="204" spans="2:13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</row>
    <row r="205" spans="2:13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</row>
    <row r="206" spans="2:13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</row>
    <row r="207" spans="2:13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</row>
    <row r="208" spans="2:13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</row>
    <row r="209" spans="2:13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</row>
    <row r="210" spans="2:13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</row>
    <row r="211" spans="2:13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</row>
    <row r="212" spans="2:13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</row>
    <row r="213" spans="2:13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</row>
    <row r="214" spans="2:13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</row>
    <row r="215" spans="2:13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</row>
    <row r="216" spans="2:13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</row>
    <row r="217" spans="2:13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</row>
    <row r="218" spans="2:13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</row>
    <row r="219" spans="2:13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</row>
    <row r="220" spans="2:13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</row>
    <row r="221" spans="2:13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</row>
    <row r="222" spans="2:13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</row>
    <row r="223" spans="2:13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</row>
    <row r="224" spans="2:13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</row>
    <row r="225" spans="2:13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</row>
    <row r="226" spans="2:13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</row>
    <row r="227" spans="2:13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</row>
    <row r="228" spans="2:13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</row>
    <row r="229" spans="2:13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</row>
    <row r="230" spans="2:13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</row>
    <row r="231" spans="2:13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</row>
    <row r="232" spans="2:13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</row>
    <row r="233" spans="2:13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</row>
    <row r="234" spans="2:13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</row>
    <row r="235" spans="2:13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</row>
    <row r="236" spans="2:13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</row>
    <row r="237" spans="2:13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</row>
    <row r="238" spans="2:13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</row>
    <row r="239" spans="2:13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</row>
    <row r="240" spans="2:13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</row>
    <row r="241" spans="2:13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</row>
    <row r="242" spans="2:13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</row>
    <row r="243" spans="2:13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</row>
    <row r="244" spans="2:13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</row>
    <row r="245" spans="2:13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</row>
    <row r="246" spans="2:13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</row>
    <row r="247" spans="2:13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</row>
    <row r="248" spans="2:13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</row>
    <row r="249" spans="2:13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</row>
    <row r="250" spans="2:13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</row>
    <row r="251" spans="2:13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</row>
    <row r="252" spans="2:13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</row>
    <row r="253" spans="2:13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</row>
    <row r="254" spans="2:13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</row>
    <row r="255" spans="2:13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</row>
    <row r="256" spans="2:13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</row>
    <row r="257" spans="2:13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</row>
    <row r="258" spans="2:13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</row>
    <row r="259" spans="2:13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</row>
    <row r="260" spans="2:13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</row>
    <row r="261" spans="2:13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</row>
    <row r="262" spans="2:13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</row>
    <row r="263" spans="2:13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</row>
    <row r="264" spans="2:13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</row>
    <row r="265" spans="2:13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</row>
    <row r="266" spans="2:13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</row>
    <row r="267" spans="2:13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</row>
    <row r="268" spans="2:13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</row>
    <row r="269" spans="2:13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</row>
    <row r="270" spans="2:13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</row>
    <row r="271" spans="2:13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</row>
    <row r="272" spans="2:13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</row>
    <row r="273" spans="2:13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</row>
    <row r="274" spans="2:13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</row>
    <row r="275" spans="2:13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</row>
    <row r="276" spans="2:13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</row>
    <row r="277" spans="2:13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</row>
    <row r="278" spans="2:13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</row>
    <row r="279" spans="2:13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</row>
    <row r="280" spans="2:13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</row>
    <row r="281" spans="2:13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</row>
    <row r="282" spans="2:13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</row>
    <row r="283" spans="2:13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</row>
    <row r="284" spans="2:13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</row>
    <row r="285" spans="2:13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</row>
    <row r="286" spans="2:13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</row>
    <row r="287" spans="2:13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</row>
    <row r="288" spans="2:13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</row>
    <row r="289" spans="2:13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</row>
    <row r="290" spans="2:13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</row>
    <row r="291" spans="2:13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</row>
    <row r="292" spans="2:13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</row>
    <row r="293" spans="2:13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</row>
    <row r="294" spans="2:13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</row>
    <row r="295" spans="2:13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</row>
    <row r="296" spans="2:13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</row>
    <row r="297" spans="2:13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</row>
    <row r="298" spans="2:13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</row>
    <row r="299" spans="2:13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</row>
    <row r="300" spans="2:13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</row>
    <row r="301" spans="2:13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</row>
    <row r="302" spans="2:13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sheetProtection sheet="1" objects="1" scenarios="1"/>
  <mergeCells count="2">
    <mergeCell ref="B6:M6"/>
    <mergeCell ref="B7:M7"/>
  </mergeCells>
  <phoneticPr fontId="4" type="noConversion"/>
  <dataValidations count="1">
    <dataValidation allowBlank="1" showInputMessage="1" showErrorMessage="1" sqref="A1:B1048576 C5:C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29"/>
  <sheetViews>
    <sheetView rightToLeft="1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29" style="2" customWidth="1"/>
    <col min="4" max="4" width="12.28515625" style="1" bestFit="1" customWidth="1"/>
    <col min="5" max="6" width="11.28515625" style="1" bestFit="1" customWidth="1"/>
    <col min="7" max="7" width="13.140625" style="1" bestFit="1" customWidth="1"/>
    <col min="8" max="8" width="10.140625" style="1" bestFit="1" customWidth="1"/>
    <col min="9" max="9" width="6.85546875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146</v>
      </c>
      <c r="C1" s="46" t="s" vm="1">
        <v>232</v>
      </c>
    </row>
    <row r="2" spans="2:11">
      <c r="B2" s="46" t="s">
        <v>145</v>
      </c>
      <c r="C2" s="46" t="s">
        <v>233</v>
      </c>
    </row>
    <row r="3" spans="2:11">
      <c r="B3" s="46" t="s">
        <v>147</v>
      </c>
      <c r="C3" s="46" t="s">
        <v>234</v>
      </c>
    </row>
    <row r="4" spans="2:11">
      <c r="B4" s="46" t="s">
        <v>148</v>
      </c>
      <c r="C4" s="46">
        <v>9454</v>
      </c>
    </row>
    <row r="6" spans="2:11" ht="26.25" customHeight="1">
      <c r="B6" s="149" t="s">
        <v>175</v>
      </c>
      <c r="C6" s="150"/>
      <c r="D6" s="150"/>
      <c r="E6" s="150"/>
      <c r="F6" s="150"/>
      <c r="G6" s="150"/>
      <c r="H6" s="150"/>
      <c r="I6" s="150"/>
      <c r="J6" s="150"/>
      <c r="K6" s="151"/>
    </row>
    <row r="7" spans="2:11" ht="26.25" customHeight="1">
      <c r="B7" s="149" t="s">
        <v>98</v>
      </c>
      <c r="C7" s="150"/>
      <c r="D7" s="150"/>
      <c r="E7" s="150"/>
      <c r="F7" s="150"/>
      <c r="G7" s="150"/>
      <c r="H7" s="150"/>
      <c r="I7" s="150"/>
      <c r="J7" s="150"/>
      <c r="K7" s="151"/>
    </row>
    <row r="8" spans="2:11" s="3" customFormat="1" ht="63">
      <c r="B8" s="21" t="s">
        <v>116</v>
      </c>
      <c r="C8" s="29" t="s">
        <v>46</v>
      </c>
      <c r="D8" s="29" t="s">
        <v>103</v>
      </c>
      <c r="E8" s="29" t="s">
        <v>104</v>
      </c>
      <c r="F8" s="29" t="s">
        <v>208</v>
      </c>
      <c r="G8" s="29" t="s">
        <v>207</v>
      </c>
      <c r="H8" s="29" t="s">
        <v>111</v>
      </c>
      <c r="I8" s="29" t="s">
        <v>60</v>
      </c>
      <c r="J8" s="29" t="s">
        <v>149</v>
      </c>
      <c r="K8" s="30" t="s">
        <v>151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215</v>
      </c>
      <c r="G9" s="31"/>
      <c r="H9" s="31" t="s">
        <v>211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74" t="s">
        <v>2082</v>
      </c>
      <c r="C11" s="74"/>
      <c r="D11" s="75"/>
      <c r="E11" s="97"/>
      <c r="F11" s="77"/>
      <c r="G11" s="98"/>
      <c r="H11" s="77">
        <f>H12+H41</f>
        <v>19254.20732177531</v>
      </c>
      <c r="I11" s="78"/>
      <c r="J11" s="78">
        <f>IFERROR(H11/$H$11,0)</f>
        <v>1</v>
      </c>
      <c r="K11" s="78">
        <f>H11/'סכום נכסי הקרן'!$C$42</f>
        <v>7.5763450147165637E-2</v>
      </c>
    </row>
    <row r="12" spans="2:11" ht="21" customHeight="1">
      <c r="B12" s="79" t="s">
        <v>2083</v>
      </c>
      <c r="C12" s="80"/>
      <c r="D12" s="81"/>
      <c r="E12" s="99"/>
      <c r="F12" s="83"/>
      <c r="G12" s="100"/>
      <c r="H12" s="83">
        <f>H13+H21+H24+H27</f>
        <v>1095.2128951160003</v>
      </c>
      <c r="I12" s="84"/>
      <c r="J12" s="84">
        <f t="shared" ref="J12:J71" si="0">IFERROR(H12/$H$11,0)</f>
        <v>5.6881744172214387E-2</v>
      </c>
      <c r="K12" s="84">
        <f>H12/'סכום נכסי הקרן'!$C$42</f>
        <v>4.3095571888753939E-3</v>
      </c>
    </row>
    <row r="13" spans="2:11">
      <c r="B13" s="85" t="s">
        <v>194</v>
      </c>
      <c r="C13" s="80"/>
      <c r="D13" s="81"/>
      <c r="E13" s="99"/>
      <c r="F13" s="83"/>
      <c r="G13" s="100"/>
      <c r="H13" s="83">
        <f>SUM(H14:H19)</f>
        <v>174.35591351300002</v>
      </c>
      <c r="I13" s="84"/>
      <c r="J13" s="84">
        <f t="shared" si="0"/>
        <v>9.0554708692584997E-3</v>
      </c>
      <c r="K13" s="84">
        <f>H13/'סכום נכסי הקרן'!$C$42</f>
        <v>6.86073715762177E-4</v>
      </c>
    </row>
    <row r="14" spans="2:11">
      <c r="B14" s="86" t="s">
        <v>2084</v>
      </c>
      <c r="C14" s="112">
        <v>83021</v>
      </c>
      <c r="D14" s="88" t="s">
        <v>132</v>
      </c>
      <c r="E14" s="101">
        <v>44255</v>
      </c>
      <c r="F14" s="90">
        <v>6956.2039109999996</v>
      </c>
      <c r="G14" s="102">
        <v>100</v>
      </c>
      <c r="H14" s="90">
        <v>26.600523760000002</v>
      </c>
      <c r="I14" s="91">
        <v>1.6014600000000001E-5</v>
      </c>
      <c r="J14" s="91">
        <f t="shared" si="0"/>
        <v>1.3815434369981289E-3</v>
      </c>
      <c r="K14" s="91">
        <f>H14/'סכום נכסי הקרן'!$C$42</f>
        <v>1.0467049731515162E-4</v>
      </c>
    </row>
    <row r="15" spans="2:11">
      <c r="B15" s="86" t="s">
        <v>2085</v>
      </c>
      <c r="C15" s="87">
        <v>8401</v>
      </c>
      <c r="D15" s="88" t="s">
        <v>132</v>
      </c>
      <c r="E15" s="101">
        <v>44621</v>
      </c>
      <c r="F15" s="90">
        <v>4639.8088350000007</v>
      </c>
      <c r="G15" s="102">
        <v>80.816400000000002</v>
      </c>
      <c r="H15" s="90">
        <v>14.338953987000002</v>
      </c>
      <c r="I15" s="91">
        <v>1.3747587385531999E-4</v>
      </c>
      <c r="J15" s="91">
        <f t="shared" si="0"/>
        <v>7.4471795942404433E-4</v>
      </c>
      <c r="K15" s="91">
        <f>H15/'סכום נכסי הקרן'!$C$42</f>
        <v>5.6422401992522504E-5</v>
      </c>
    </row>
    <row r="16" spans="2:11">
      <c r="B16" s="86" t="s">
        <v>2086</v>
      </c>
      <c r="C16" s="87">
        <v>8507</v>
      </c>
      <c r="D16" s="88" t="s">
        <v>132</v>
      </c>
      <c r="E16" s="101">
        <v>44621</v>
      </c>
      <c r="F16" s="90">
        <v>3959.3033210000008</v>
      </c>
      <c r="G16" s="102">
        <v>89.819299999999998</v>
      </c>
      <c r="H16" s="90">
        <v>13.598979605000002</v>
      </c>
      <c r="I16" s="91">
        <v>8.2485520680639996E-5</v>
      </c>
      <c r="J16" s="91">
        <f t="shared" si="0"/>
        <v>7.0628613153138754E-4</v>
      </c>
      <c r="K16" s="91">
        <f>H16/'סכום נכסי הקרן'!$C$42</f>
        <v>5.3510674115912757E-5</v>
      </c>
    </row>
    <row r="17" spans="2:11">
      <c r="B17" s="86" t="s">
        <v>2087</v>
      </c>
      <c r="C17" s="87">
        <v>7992</v>
      </c>
      <c r="D17" s="88" t="s">
        <v>132</v>
      </c>
      <c r="E17" s="101">
        <v>44196</v>
      </c>
      <c r="F17" s="90">
        <v>23830.310000000005</v>
      </c>
      <c r="G17" s="102">
        <v>109.684</v>
      </c>
      <c r="H17" s="90">
        <v>99.951820000000026</v>
      </c>
      <c r="I17" s="91">
        <v>3.389111111111111E-4</v>
      </c>
      <c r="J17" s="91">
        <f t="shared" si="0"/>
        <v>5.1911677447744496E-3</v>
      </c>
      <c r="K17" s="91">
        <f>H17/'סכום נכסי הקרן'!$C$42</f>
        <v>3.933007786367933E-4</v>
      </c>
    </row>
    <row r="18" spans="2:11">
      <c r="B18" s="86" t="s">
        <v>2088</v>
      </c>
      <c r="C18" s="87">
        <v>8402</v>
      </c>
      <c r="D18" s="88" t="s">
        <v>132</v>
      </c>
      <c r="E18" s="101">
        <v>44560</v>
      </c>
      <c r="F18" s="90">
        <v>2534.9137290000003</v>
      </c>
      <c r="G18" s="102">
        <v>102.7159</v>
      </c>
      <c r="H18" s="90">
        <v>9.9567761610000023</v>
      </c>
      <c r="I18" s="91">
        <v>8.1508618471280001E-5</v>
      </c>
      <c r="J18" s="91">
        <f t="shared" si="0"/>
        <v>5.1712210191792772E-4</v>
      </c>
      <c r="K18" s="91">
        <f>H18/'סכום נכסי הקרן'!$C$42</f>
        <v>3.9178954588656429E-5</v>
      </c>
    </row>
    <row r="19" spans="2:11">
      <c r="B19" s="86" t="s">
        <v>2089</v>
      </c>
      <c r="C19" s="87">
        <v>8291</v>
      </c>
      <c r="D19" s="88" t="s">
        <v>132</v>
      </c>
      <c r="E19" s="101">
        <v>44279</v>
      </c>
      <c r="F19" s="90">
        <v>2562.6100000000006</v>
      </c>
      <c r="G19" s="102">
        <v>101.1169</v>
      </c>
      <c r="H19" s="90">
        <v>9.9088600000000024</v>
      </c>
      <c r="I19" s="91">
        <v>3.2438084755090807E-4</v>
      </c>
      <c r="J19" s="91">
        <f t="shared" si="0"/>
        <v>5.1463349461256186E-4</v>
      </c>
      <c r="K19" s="91">
        <f>H19/'סכום נכסי הקרן'!$C$42</f>
        <v>3.8990409113140464E-5</v>
      </c>
    </row>
    <row r="20" spans="2:11">
      <c r="B20" s="92"/>
      <c r="C20" s="87"/>
      <c r="D20" s="87"/>
      <c r="E20" s="87"/>
      <c r="F20" s="90"/>
      <c r="G20" s="102"/>
      <c r="H20" s="87"/>
      <c r="I20" s="87"/>
      <c r="J20" s="91"/>
      <c r="K20" s="87"/>
    </row>
    <row r="21" spans="2:11">
      <c r="B21" s="92" t="s">
        <v>196</v>
      </c>
      <c r="C21" s="87"/>
      <c r="D21" s="88"/>
      <c r="E21" s="101"/>
      <c r="F21" s="90"/>
      <c r="G21" s="102"/>
      <c r="H21" s="90">
        <v>45.090405808</v>
      </c>
      <c r="I21" s="91"/>
      <c r="J21" s="91">
        <f t="shared" si="0"/>
        <v>2.3418469041312107E-3</v>
      </c>
      <c r="K21" s="91">
        <f>H21/'סכום נכסי הקרן'!$C$42</f>
        <v>1.7742640117343917E-4</v>
      </c>
    </row>
    <row r="22" spans="2:11" ht="16.5" customHeight="1">
      <c r="B22" s="86" t="s">
        <v>2090</v>
      </c>
      <c r="C22" s="112">
        <v>992880</v>
      </c>
      <c r="D22" s="88" t="s">
        <v>133</v>
      </c>
      <c r="E22" s="101">
        <v>45158</v>
      </c>
      <c r="F22" s="90">
        <v>25.177857000000003</v>
      </c>
      <c r="G22" s="102">
        <v>179087.5435</v>
      </c>
      <c r="H22" s="90">
        <v>45.090405808</v>
      </c>
      <c r="I22" s="91">
        <v>1.8128057038549757E-8</v>
      </c>
      <c r="J22" s="91">
        <f t="shared" si="0"/>
        <v>2.3418469041312107E-3</v>
      </c>
      <c r="K22" s="91">
        <f>H22/'סכום נכסי הקרן'!$C$42</f>
        <v>1.7742640117343917E-4</v>
      </c>
    </row>
    <row r="23" spans="2:11" ht="16.5" customHeight="1">
      <c r="B23" s="92"/>
      <c r="C23" s="87"/>
      <c r="D23" s="87"/>
      <c r="E23" s="87"/>
      <c r="F23" s="90"/>
      <c r="G23" s="102"/>
      <c r="H23" s="87"/>
      <c r="I23" s="87"/>
      <c r="J23" s="91"/>
      <c r="K23" s="87"/>
    </row>
    <row r="24" spans="2:11" ht="16.5" customHeight="1">
      <c r="B24" s="85" t="s">
        <v>197</v>
      </c>
      <c r="C24" s="87"/>
      <c r="D24" s="88"/>
      <c r="E24" s="101"/>
      <c r="F24" s="90"/>
      <c r="G24" s="102"/>
      <c r="H24" s="90">
        <v>149.63340000000002</v>
      </c>
      <c r="I24" s="91"/>
      <c r="J24" s="91">
        <f t="shared" si="0"/>
        <v>7.7714650880887715E-3</v>
      </c>
      <c r="K24" s="91">
        <f>H24/'סכום נכסי הקרן'!$C$42</f>
        <v>5.8879300777185185E-4</v>
      </c>
    </row>
    <row r="25" spans="2:11">
      <c r="B25" s="86" t="s">
        <v>2091</v>
      </c>
      <c r="C25" s="87">
        <v>8510</v>
      </c>
      <c r="D25" s="88" t="s">
        <v>133</v>
      </c>
      <c r="E25" s="101">
        <v>44655</v>
      </c>
      <c r="F25" s="90">
        <v>154860.89000000004</v>
      </c>
      <c r="G25" s="102">
        <v>96.624375999999998</v>
      </c>
      <c r="H25" s="90">
        <v>149.63340000000002</v>
      </c>
      <c r="I25" s="91">
        <v>1.5855303333333332E-4</v>
      </c>
      <c r="J25" s="91">
        <f t="shared" si="0"/>
        <v>7.7714650880887715E-3</v>
      </c>
      <c r="K25" s="91">
        <f>H25/'סכום נכסי הקרן'!$C$42</f>
        <v>5.8879300777185185E-4</v>
      </c>
    </row>
    <row r="26" spans="2:11">
      <c r="B26" s="92"/>
      <c r="C26" s="87"/>
      <c r="D26" s="87"/>
      <c r="E26" s="87"/>
      <c r="F26" s="90"/>
      <c r="G26" s="102"/>
      <c r="H26" s="87"/>
      <c r="I26" s="87"/>
      <c r="J26" s="91"/>
      <c r="K26" s="87"/>
    </row>
    <row r="27" spans="2:11">
      <c r="B27" s="85" t="s">
        <v>198</v>
      </c>
      <c r="C27" s="80"/>
      <c r="D27" s="81"/>
      <c r="E27" s="99"/>
      <c r="F27" s="83"/>
      <c r="G27" s="100"/>
      <c r="H27" s="83">
        <v>726.13317579500006</v>
      </c>
      <c r="I27" s="84"/>
      <c r="J27" s="84">
        <f t="shared" si="0"/>
        <v>3.7712961310735899E-2</v>
      </c>
      <c r="K27" s="84">
        <f>H27/'סכום נכסי הקרן'!$C$42</f>
        <v>2.8572640641679253E-3</v>
      </c>
    </row>
    <row r="28" spans="2:11">
      <c r="B28" s="86" t="s">
        <v>2092</v>
      </c>
      <c r="C28" s="112">
        <v>91381</v>
      </c>
      <c r="D28" s="88" t="s">
        <v>132</v>
      </c>
      <c r="E28" s="101">
        <v>44742</v>
      </c>
      <c r="F28" s="90">
        <v>6204.4996730000003</v>
      </c>
      <c r="G28" s="102">
        <v>100</v>
      </c>
      <c r="H28" s="90">
        <v>23.72600675</v>
      </c>
      <c r="I28" s="91">
        <v>4.8657130000000001E-5</v>
      </c>
      <c r="J28" s="91">
        <f t="shared" si="0"/>
        <v>1.2322505078236777E-3</v>
      </c>
      <c r="K28" s="91">
        <f>H28/'סכום נכסי הקרן'!$C$42</f>
        <v>9.3359549918318752E-5</v>
      </c>
    </row>
    <row r="29" spans="2:11">
      <c r="B29" s="86" t="s">
        <v>2093</v>
      </c>
      <c r="C29" s="87">
        <v>5272</v>
      </c>
      <c r="D29" s="88" t="s">
        <v>132</v>
      </c>
      <c r="E29" s="101">
        <v>42403</v>
      </c>
      <c r="F29" s="90">
        <v>31253.229897000008</v>
      </c>
      <c r="G29" s="102">
        <v>121.0806</v>
      </c>
      <c r="H29" s="90">
        <v>144.70627180200003</v>
      </c>
      <c r="I29" s="91">
        <v>3.1826109000000001E-5</v>
      </c>
      <c r="J29" s="91">
        <f t="shared" si="0"/>
        <v>7.5155663062974427E-3</v>
      </c>
      <c r="K29" s="91">
        <f>H29/'סכום נכסי הקרן'!$C$42</f>
        <v>5.6940523317488406E-4</v>
      </c>
    </row>
    <row r="30" spans="2:11">
      <c r="B30" s="86" t="s">
        <v>2094</v>
      </c>
      <c r="C30" s="87">
        <v>8292</v>
      </c>
      <c r="D30" s="88" t="s">
        <v>132</v>
      </c>
      <c r="E30" s="101">
        <v>44317</v>
      </c>
      <c r="F30" s="90">
        <v>13144.580000000002</v>
      </c>
      <c r="G30" s="102">
        <v>124.2444</v>
      </c>
      <c r="H30" s="90">
        <v>62.451270000000008</v>
      </c>
      <c r="I30" s="91">
        <v>3.5052000000000003E-5</v>
      </c>
      <c r="J30" s="91">
        <f t="shared" si="0"/>
        <v>3.2435129089615398E-3</v>
      </c>
      <c r="K30" s="91">
        <f>H30/'סכום נכסי הקרן'!$C$42</f>
        <v>2.4573972857979581E-4</v>
      </c>
    </row>
    <row r="31" spans="2:11">
      <c r="B31" s="86" t="s">
        <v>2095</v>
      </c>
      <c r="C31" s="112">
        <v>83791</v>
      </c>
      <c r="D31" s="88" t="s">
        <v>133</v>
      </c>
      <c r="E31" s="101">
        <v>44308</v>
      </c>
      <c r="F31" s="90">
        <v>74418.413199999995</v>
      </c>
      <c r="G31" s="102">
        <v>100</v>
      </c>
      <c r="H31" s="90">
        <v>74.418413199999989</v>
      </c>
      <c r="I31" s="91">
        <v>3.185395E-5</v>
      </c>
      <c r="J31" s="91">
        <f t="shared" si="0"/>
        <v>3.8650468417797392E-3</v>
      </c>
      <c r="K31" s="91">
        <f>H31/'סכום נכסי הקרן'!$C$42</f>
        <v>2.9282928371363926E-4</v>
      </c>
    </row>
    <row r="32" spans="2:11">
      <c r="B32" s="86" t="s">
        <v>2096</v>
      </c>
      <c r="C32" s="87">
        <v>7079</v>
      </c>
      <c r="D32" s="88" t="s">
        <v>133</v>
      </c>
      <c r="E32" s="101">
        <v>44166</v>
      </c>
      <c r="F32" s="90">
        <v>111043.45000000001</v>
      </c>
      <c r="G32" s="102">
        <v>50.583084999999997</v>
      </c>
      <c r="H32" s="90">
        <v>56.16922000000001</v>
      </c>
      <c r="I32" s="91">
        <v>2.8961525083612044E-4</v>
      </c>
      <c r="J32" s="91">
        <f t="shared" si="0"/>
        <v>2.9172439592709755E-3</v>
      </c>
      <c r="K32" s="91">
        <f>H32/'סכום נכסי הקרן'!$C$42</f>
        <v>2.2102046727534667E-4</v>
      </c>
    </row>
    <row r="33" spans="2:11">
      <c r="B33" s="86" t="s">
        <v>2097</v>
      </c>
      <c r="C33" s="87">
        <v>8279</v>
      </c>
      <c r="D33" s="88" t="s">
        <v>133</v>
      </c>
      <c r="E33" s="101">
        <v>44308</v>
      </c>
      <c r="F33" s="90">
        <v>16574.009999999998</v>
      </c>
      <c r="G33" s="102">
        <v>100.90159300000001</v>
      </c>
      <c r="H33" s="90">
        <v>16.72344</v>
      </c>
      <c r="I33" s="91">
        <v>2.5896890625E-4</v>
      </c>
      <c r="J33" s="91">
        <f t="shared" si="0"/>
        <v>8.685602954470544E-4</v>
      </c>
      <c r="K33" s="91">
        <f>H33/'סכום נכסי הקרן'!$C$42</f>
        <v>6.5805124643910357E-5</v>
      </c>
    </row>
    <row r="34" spans="2:11">
      <c r="B34" s="86" t="s">
        <v>2098</v>
      </c>
      <c r="C34" s="87">
        <v>8283</v>
      </c>
      <c r="D34" s="88" t="s">
        <v>133</v>
      </c>
      <c r="E34" s="101">
        <v>44317</v>
      </c>
      <c r="F34" s="90">
        <v>100948.58000000002</v>
      </c>
      <c r="G34" s="102">
        <v>105.353357</v>
      </c>
      <c r="H34" s="90">
        <v>106.35276000000002</v>
      </c>
      <c r="I34" s="91">
        <v>8.8696145454545455E-5</v>
      </c>
      <c r="J34" s="91">
        <f t="shared" si="0"/>
        <v>5.5236114487934107E-3</v>
      </c>
      <c r="K34" s="91">
        <f>H34/'סכום נכסי הקרן'!$C$42</f>
        <v>4.1848786063297298E-4</v>
      </c>
    </row>
    <row r="35" spans="2:11">
      <c r="B35" s="86" t="s">
        <v>2099</v>
      </c>
      <c r="C35" s="112">
        <v>85741</v>
      </c>
      <c r="D35" s="88" t="s">
        <v>132</v>
      </c>
      <c r="E35" s="101">
        <v>44404</v>
      </c>
      <c r="F35" s="90">
        <v>3421.4258730000001</v>
      </c>
      <c r="G35" s="102">
        <v>100</v>
      </c>
      <c r="H35" s="90">
        <v>13.08353254</v>
      </c>
      <c r="I35" s="91">
        <v>1.9817559999999999E-5</v>
      </c>
      <c r="J35" s="91">
        <f t="shared" si="0"/>
        <v>6.7951551166707026E-4</v>
      </c>
      <c r="K35" s="91">
        <f>H35/'סכום נכסי הקרן'!$C$42</f>
        <v>5.1482439592413827E-5</v>
      </c>
    </row>
    <row r="36" spans="2:11">
      <c r="B36" s="86" t="s">
        <v>2100</v>
      </c>
      <c r="C36" s="87">
        <v>7067</v>
      </c>
      <c r="D36" s="88" t="s">
        <v>133</v>
      </c>
      <c r="E36" s="101">
        <v>44048</v>
      </c>
      <c r="F36" s="90">
        <v>82380.010000000009</v>
      </c>
      <c r="G36" s="102">
        <v>139.687434</v>
      </c>
      <c r="H36" s="90">
        <v>115.07449000000003</v>
      </c>
      <c r="I36" s="91">
        <v>2.702732715231788E-4</v>
      </c>
      <c r="J36" s="91">
        <f t="shared" si="0"/>
        <v>5.9765893280819687E-3</v>
      </c>
      <c r="K36" s="91">
        <f>H36/'סכום נכסי הקרן'!$C$42</f>
        <v>4.5280702760822045E-4</v>
      </c>
    </row>
    <row r="37" spans="2:11">
      <c r="B37" s="86" t="s">
        <v>2101</v>
      </c>
      <c r="C37" s="87">
        <v>5289</v>
      </c>
      <c r="D37" s="88" t="s">
        <v>132</v>
      </c>
      <c r="E37" s="101">
        <v>42736</v>
      </c>
      <c r="F37" s="90">
        <v>22559.353502000005</v>
      </c>
      <c r="G37" s="102">
        <v>115.08450000000001</v>
      </c>
      <c r="H37" s="90">
        <v>99.279908552000009</v>
      </c>
      <c r="I37" s="91">
        <v>1.3323681799999999E-4</v>
      </c>
      <c r="J37" s="91">
        <f t="shared" si="0"/>
        <v>5.1562708811035089E-3</v>
      </c>
      <c r="K37" s="91">
        <f>H37/'סכום נכסי הקרן'!$C$42</f>
        <v>3.9065687184576753E-4</v>
      </c>
    </row>
    <row r="38" spans="2:11">
      <c r="B38" s="86" t="s">
        <v>2102</v>
      </c>
      <c r="C38" s="87">
        <v>8405</v>
      </c>
      <c r="D38" s="88" t="s">
        <v>132</v>
      </c>
      <c r="E38" s="101">
        <v>44581</v>
      </c>
      <c r="F38" s="90">
        <v>1280.0405200000002</v>
      </c>
      <c r="G38" s="102">
        <v>111.79519999999999</v>
      </c>
      <c r="H38" s="90">
        <v>5.4722351649999998</v>
      </c>
      <c r="I38" s="91">
        <v>1.1644087834104E-4</v>
      </c>
      <c r="J38" s="91">
        <f t="shared" si="0"/>
        <v>2.8420983910416517E-4</v>
      </c>
      <c r="K38" s="91">
        <f>H38/'סכום נכסי הקרן'!$C$42</f>
        <v>2.1532717976302387E-5</v>
      </c>
    </row>
    <row r="39" spans="2:11">
      <c r="B39" s="86" t="s">
        <v>2103</v>
      </c>
      <c r="C39" s="87">
        <v>5230</v>
      </c>
      <c r="D39" s="88" t="s">
        <v>132</v>
      </c>
      <c r="E39" s="101">
        <v>40372</v>
      </c>
      <c r="F39" s="90">
        <v>12196.561123000001</v>
      </c>
      <c r="G39" s="102">
        <v>18.601400000000002</v>
      </c>
      <c r="H39" s="90">
        <v>8.6756277860000015</v>
      </c>
      <c r="I39" s="91">
        <v>1.2459210365853659E-4</v>
      </c>
      <c r="J39" s="91">
        <f t="shared" si="0"/>
        <v>4.5058348240534457E-4</v>
      </c>
      <c r="K39" s="91">
        <f>H39/'סכום נכסי הקרן'!$C$42</f>
        <v>3.4137759206353609E-5</v>
      </c>
    </row>
    <row r="40" spans="2:11">
      <c r="B40" s="92"/>
      <c r="C40" s="87"/>
      <c r="D40" s="87"/>
      <c r="E40" s="87"/>
      <c r="F40" s="90"/>
      <c r="G40" s="102"/>
      <c r="H40" s="87"/>
      <c r="I40" s="87"/>
      <c r="J40" s="91"/>
      <c r="K40" s="87"/>
    </row>
    <row r="41" spans="2:11">
      <c r="B41" s="79" t="s">
        <v>2104</v>
      </c>
      <c r="C41" s="80"/>
      <c r="D41" s="81"/>
      <c r="E41" s="99"/>
      <c r="F41" s="83"/>
      <c r="G41" s="100"/>
      <c r="H41" s="83">
        <v>18158.994426659308</v>
      </c>
      <c r="I41" s="84"/>
      <c r="J41" s="84">
        <f t="shared" si="0"/>
        <v>0.94311825582778552</v>
      </c>
      <c r="K41" s="84">
        <f>H41/'סכום נכסי הקרן'!$C$42</f>
        <v>7.1453892958290244E-2</v>
      </c>
    </row>
    <row r="42" spans="2:11">
      <c r="B42" s="85" t="s">
        <v>194</v>
      </c>
      <c r="C42" s="80"/>
      <c r="D42" s="81"/>
      <c r="E42" s="99"/>
      <c r="F42" s="83"/>
      <c r="G42" s="100"/>
      <c r="H42" s="83">
        <v>1124.5517736520001</v>
      </c>
      <c r="I42" s="84"/>
      <c r="J42" s="84">
        <f t="shared" si="0"/>
        <v>5.8405508721213466E-2</v>
      </c>
      <c r="K42" s="84">
        <f>H42/'סכום נכסי הקרן'!$C$42</f>
        <v>4.4250028483195048E-3</v>
      </c>
    </row>
    <row r="43" spans="2:11">
      <c r="B43" s="86" t="s">
        <v>2105</v>
      </c>
      <c r="C43" s="112">
        <v>84032</v>
      </c>
      <c r="D43" s="88" t="s">
        <v>132</v>
      </c>
      <c r="E43" s="101">
        <v>44314</v>
      </c>
      <c r="F43" s="90">
        <v>11160.879430000001</v>
      </c>
      <c r="G43" s="102">
        <v>100</v>
      </c>
      <c r="H43" s="90">
        <v>42.679202940000003</v>
      </c>
      <c r="I43" s="91">
        <v>7.9396700000000008E-6</v>
      </c>
      <c r="J43" s="91">
        <f t="shared" si="0"/>
        <v>2.2166169828104262E-3</v>
      </c>
      <c r="K43" s="91">
        <f>H43/'סכום נכסי הקרן'!$C$42</f>
        <v>1.6793855027251843E-4</v>
      </c>
    </row>
    <row r="44" spans="2:11">
      <c r="B44" s="86" t="s">
        <v>2106</v>
      </c>
      <c r="C44" s="112">
        <v>84034</v>
      </c>
      <c r="D44" s="88" t="s">
        <v>132</v>
      </c>
      <c r="E44" s="101">
        <v>44314</v>
      </c>
      <c r="F44" s="90">
        <v>6422.2973309999998</v>
      </c>
      <c r="G44" s="102">
        <v>100</v>
      </c>
      <c r="H44" s="90">
        <v>24.558865000000001</v>
      </c>
      <c r="I44" s="91">
        <v>5.7342099999999999E-6</v>
      </c>
      <c r="J44" s="91">
        <f t="shared" si="0"/>
        <v>1.2755064173545828E-3</v>
      </c>
      <c r="K44" s="91">
        <f>H44/'סכום נכסי הקרן'!$C$42</f>
        <v>9.663676686363378E-5</v>
      </c>
    </row>
    <row r="45" spans="2:11">
      <c r="B45" s="86" t="s">
        <v>2107</v>
      </c>
      <c r="C45" s="87">
        <v>9239</v>
      </c>
      <c r="D45" s="88" t="s">
        <v>132</v>
      </c>
      <c r="E45" s="101">
        <v>44742</v>
      </c>
      <c r="F45" s="90">
        <v>5909.6745709999996</v>
      </c>
      <c r="G45" s="102">
        <v>108.958</v>
      </c>
      <c r="H45" s="90">
        <v>24.622977729000002</v>
      </c>
      <c r="I45" s="91">
        <v>2.5249034163607691E-5</v>
      </c>
      <c r="J45" s="91">
        <f t="shared" si="0"/>
        <v>1.2788362209621036E-3</v>
      </c>
      <c r="K45" s="91">
        <f>H45/'סכום נכסי הקרן'!$C$42</f>
        <v>9.688904427325203E-5</v>
      </c>
    </row>
    <row r="46" spans="2:11">
      <c r="B46" s="86" t="s">
        <v>2108</v>
      </c>
      <c r="C46" s="112">
        <v>97211</v>
      </c>
      <c r="D46" s="88" t="s">
        <v>132</v>
      </c>
      <c r="E46" s="101">
        <v>45166</v>
      </c>
      <c r="F46" s="90">
        <v>4099.5496249999997</v>
      </c>
      <c r="G46" s="102">
        <v>100</v>
      </c>
      <c r="H46" s="90">
        <v>15.67667777</v>
      </c>
      <c r="I46" s="91">
        <v>3.6530640000000002E-5</v>
      </c>
      <c r="J46" s="91">
        <f t="shared" si="0"/>
        <v>8.1419491896042139E-4</v>
      </c>
      <c r="K46" s="91">
        <f>H46/'סכום נכסי הקרן'!$C$42</f>
        <v>6.1686216152733453E-5</v>
      </c>
    </row>
    <row r="47" spans="2:11">
      <c r="B47" s="86" t="s">
        <v>2109</v>
      </c>
      <c r="C47" s="87">
        <v>9616</v>
      </c>
      <c r="D47" s="88" t="s">
        <v>132</v>
      </c>
      <c r="E47" s="101">
        <v>45093</v>
      </c>
      <c r="F47" s="90">
        <v>1295.1723180000001</v>
      </c>
      <c r="G47" s="102">
        <v>125.0609</v>
      </c>
      <c r="H47" s="90">
        <v>6.1939399330000002</v>
      </c>
      <c r="I47" s="91">
        <v>2.5903432259012004E-4</v>
      </c>
      <c r="J47" s="91">
        <f t="shared" si="0"/>
        <v>3.216928035253386E-4</v>
      </c>
      <c r="K47" s="91">
        <f>H47/'סכום נכסי הקרן'!$C$42</f>
        <v>2.4372556682593939E-5</v>
      </c>
    </row>
    <row r="48" spans="2:11">
      <c r="B48" s="86" t="s">
        <v>2110</v>
      </c>
      <c r="C48" s="87">
        <v>8287</v>
      </c>
      <c r="D48" s="88" t="s">
        <v>132</v>
      </c>
      <c r="E48" s="101">
        <v>43800</v>
      </c>
      <c r="F48" s="90">
        <v>16955.030000000002</v>
      </c>
      <c r="G48" s="102">
        <v>210.83539999999999</v>
      </c>
      <c r="H48" s="90">
        <v>136.69732999999999</v>
      </c>
      <c r="I48" s="91">
        <v>1.2930454545454547E-4</v>
      </c>
      <c r="J48" s="91">
        <f t="shared" si="0"/>
        <v>7.0996082942040321E-3</v>
      </c>
      <c r="K48" s="91">
        <f>H48/'סכום נכסי הקרן'!$C$42</f>
        <v>5.3789081906233083E-4</v>
      </c>
    </row>
    <row r="49" spans="2:11">
      <c r="B49" s="86" t="s">
        <v>2111</v>
      </c>
      <c r="C49" s="112">
        <v>1181106</v>
      </c>
      <c r="D49" s="88" t="s">
        <v>132</v>
      </c>
      <c r="E49" s="101">
        <v>44287</v>
      </c>
      <c r="F49" s="90">
        <v>22467.200000000004</v>
      </c>
      <c r="G49" s="102">
        <v>121.6288</v>
      </c>
      <c r="H49" s="90">
        <v>104.49688000000002</v>
      </c>
      <c r="I49" s="91">
        <v>1.5250833333333333E-4</v>
      </c>
      <c r="J49" s="91">
        <f t="shared" si="0"/>
        <v>5.4272231649765482E-3</v>
      </c>
      <c r="K49" s="91">
        <f>H49/'סכום נכסי הקרן'!$C$42</f>
        <v>4.111851516972432E-4</v>
      </c>
    </row>
    <row r="50" spans="2:11">
      <c r="B50" s="86" t="s">
        <v>2112</v>
      </c>
      <c r="C50" s="87">
        <v>7046</v>
      </c>
      <c r="D50" s="88" t="s">
        <v>132</v>
      </c>
      <c r="E50" s="101">
        <v>43795</v>
      </c>
      <c r="F50" s="90">
        <v>37268.720000000001</v>
      </c>
      <c r="G50" s="102">
        <v>147.65119999999999</v>
      </c>
      <c r="H50" s="90">
        <v>210.42600000000002</v>
      </c>
      <c r="I50" s="91">
        <v>4.2987733333333328E-6</v>
      </c>
      <c r="J50" s="91">
        <f t="shared" si="0"/>
        <v>1.0928832149948926E-2</v>
      </c>
      <c r="K50" s="91">
        <f>H50/'סכום נכסי הקרן'!$C$42</f>
        <v>8.280060297593965E-4</v>
      </c>
    </row>
    <row r="51" spans="2:11">
      <c r="B51" s="86" t="s">
        <v>2113</v>
      </c>
      <c r="C51" s="87">
        <v>8315</v>
      </c>
      <c r="D51" s="88" t="s">
        <v>132</v>
      </c>
      <c r="E51" s="101">
        <v>44337</v>
      </c>
      <c r="F51" s="90">
        <v>84361.79</v>
      </c>
      <c r="G51" s="102">
        <v>91.851900000000001</v>
      </c>
      <c r="H51" s="90">
        <v>296.31377000000009</v>
      </c>
      <c r="I51" s="91">
        <v>1.5720711750000001E-5</v>
      </c>
      <c r="J51" s="91">
        <f t="shared" si="0"/>
        <v>1.5389559541352174E-2</v>
      </c>
      <c r="K51" s="91">
        <f>H51/'סכום נכסי הקרן'!$C$42</f>
        <v>1.1659661270980726E-3</v>
      </c>
    </row>
    <row r="52" spans="2:11">
      <c r="B52" s="86" t="s">
        <v>2114</v>
      </c>
      <c r="C52" s="87">
        <v>8338</v>
      </c>
      <c r="D52" s="88" t="s">
        <v>132</v>
      </c>
      <c r="E52" s="101">
        <v>44561</v>
      </c>
      <c r="F52" s="90">
        <v>4100.350542000001</v>
      </c>
      <c r="G52" s="102">
        <v>67.068899999999999</v>
      </c>
      <c r="H52" s="90">
        <v>10.516229440000002</v>
      </c>
      <c r="I52" s="91">
        <v>1.3667839737002452E-4</v>
      </c>
      <c r="J52" s="91">
        <f t="shared" si="0"/>
        <v>5.4617825934110526E-4</v>
      </c>
      <c r="K52" s="91">
        <f>H52/'סכום נכסי הקרן'!$C$42</f>
        <v>4.1380349323055528E-5</v>
      </c>
    </row>
    <row r="53" spans="2:11">
      <c r="B53" s="86" t="s">
        <v>2115</v>
      </c>
      <c r="C53" s="112">
        <v>84031</v>
      </c>
      <c r="D53" s="88" t="s">
        <v>132</v>
      </c>
      <c r="E53" s="101">
        <v>44314</v>
      </c>
      <c r="F53" s="90">
        <v>6717.168651</v>
      </c>
      <c r="G53" s="102">
        <v>100</v>
      </c>
      <c r="H53" s="90">
        <v>25.686452920000001</v>
      </c>
      <c r="I53" s="91">
        <v>6.61639E-6</v>
      </c>
      <c r="J53" s="91">
        <f t="shared" si="0"/>
        <v>1.3340696134994984E-3</v>
      </c>
      <c r="K53" s="91">
        <f>H53/'סכום נכסי הקרן'!$C$42</f>
        <v>1.0107371665521778E-4</v>
      </c>
    </row>
    <row r="54" spans="2:11">
      <c r="B54" s="86" t="s">
        <v>2116</v>
      </c>
      <c r="C54" s="112">
        <v>84033</v>
      </c>
      <c r="D54" s="88" t="s">
        <v>132</v>
      </c>
      <c r="E54" s="101">
        <v>44314</v>
      </c>
      <c r="F54" s="90">
        <v>6580.7906650000004</v>
      </c>
      <c r="G54" s="102">
        <v>100</v>
      </c>
      <c r="H54" s="90">
        <v>25.1649435</v>
      </c>
      <c r="I54" s="91">
        <v>3.60226E-6</v>
      </c>
      <c r="J54" s="91">
        <f t="shared" si="0"/>
        <v>1.306984134918918E-3</v>
      </c>
      <c r="K54" s="91">
        <f>H54/'סכום נכסי הקרן'!$C$42</f>
        <v>9.9021627349065857E-5</v>
      </c>
    </row>
    <row r="55" spans="2:11">
      <c r="B55" s="86" t="s">
        <v>2117</v>
      </c>
      <c r="C55" s="112">
        <v>84036</v>
      </c>
      <c r="D55" s="88" t="s">
        <v>132</v>
      </c>
      <c r="E55" s="101">
        <v>44314</v>
      </c>
      <c r="F55" s="90">
        <v>10044.05431</v>
      </c>
      <c r="G55" s="102">
        <v>100</v>
      </c>
      <c r="H55" s="90">
        <v>38.408463680000004</v>
      </c>
      <c r="I55" s="91">
        <v>9.0424E-6</v>
      </c>
      <c r="J55" s="91">
        <f t="shared" si="0"/>
        <v>1.9948088767363808E-3</v>
      </c>
      <c r="K55" s="91">
        <f>H55/'סכום נכסי הקרן'!$C$42</f>
        <v>1.5113360288574026E-4</v>
      </c>
    </row>
    <row r="56" spans="2:11">
      <c r="B56" s="86" t="s">
        <v>2118</v>
      </c>
      <c r="C56" s="112">
        <v>84035</v>
      </c>
      <c r="D56" s="88" t="s">
        <v>132</v>
      </c>
      <c r="E56" s="101">
        <v>44314</v>
      </c>
      <c r="F56" s="90">
        <v>2790.2198579999999</v>
      </c>
      <c r="G56" s="102">
        <v>100</v>
      </c>
      <c r="H56" s="90">
        <v>10.669800740000001</v>
      </c>
      <c r="I56" s="91">
        <v>5.5871800000000008E-6</v>
      </c>
      <c r="J56" s="91">
        <f t="shared" si="0"/>
        <v>5.5415424596229009E-4</v>
      </c>
      <c r="K56" s="91">
        <f>H56/'סכום נכסי הקרן'!$C$42</f>
        <v>4.198463758780413E-5</v>
      </c>
    </row>
    <row r="57" spans="2:11">
      <c r="B57" s="86" t="s">
        <v>2119</v>
      </c>
      <c r="C57" s="87">
        <v>8316</v>
      </c>
      <c r="D57" s="88" t="s">
        <v>132</v>
      </c>
      <c r="E57" s="101">
        <v>44378</v>
      </c>
      <c r="F57" s="90">
        <v>42457.110000000008</v>
      </c>
      <c r="G57" s="102">
        <v>93.892600000000002</v>
      </c>
      <c r="H57" s="90">
        <v>152.44024000000002</v>
      </c>
      <c r="I57" s="91">
        <v>2.7529356967741935E-4</v>
      </c>
      <c r="J57" s="91">
        <f t="shared" si="0"/>
        <v>7.9172430966607289E-3</v>
      </c>
      <c r="K57" s="91">
        <f>H57/'סכום נכסי הקרן'!$C$42</f>
        <v>5.9983765265684641E-4</v>
      </c>
    </row>
    <row r="58" spans="2:11">
      <c r="B58" s="92"/>
      <c r="C58" s="87"/>
      <c r="D58" s="87"/>
      <c r="E58" s="87"/>
      <c r="F58" s="90"/>
      <c r="G58" s="102"/>
      <c r="H58" s="87"/>
      <c r="I58" s="87"/>
      <c r="J58" s="91"/>
      <c r="K58" s="87"/>
    </row>
    <row r="59" spans="2:11">
      <c r="B59" s="85" t="s">
        <v>2120</v>
      </c>
      <c r="C59" s="87"/>
      <c r="D59" s="88"/>
      <c r="E59" s="101"/>
      <c r="F59" s="90"/>
      <c r="G59" s="102"/>
      <c r="H59" s="90">
        <v>72.866353858000011</v>
      </c>
      <c r="I59" s="91"/>
      <c r="J59" s="91">
        <f t="shared" si="0"/>
        <v>3.7844380004983485E-3</v>
      </c>
      <c r="K59" s="91">
        <f>H59/'סכום נכסי הקרן'!$C$42</f>
        <v>2.8672207978579581E-4</v>
      </c>
    </row>
    <row r="60" spans="2:11">
      <c r="B60" s="86" t="s">
        <v>2121</v>
      </c>
      <c r="C60" s="87" t="s">
        <v>2122</v>
      </c>
      <c r="D60" s="88" t="s">
        <v>132</v>
      </c>
      <c r="E60" s="101">
        <v>44616</v>
      </c>
      <c r="F60" s="90">
        <v>10.821696000000001</v>
      </c>
      <c r="G60" s="102">
        <v>98026.36</v>
      </c>
      <c r="H60" s="90">
        <v>40.565430536000008</v>
      </c>
      <c r="I60" s="91">
        <v>1.4384904445390074E-5</v>
      </c>
      <c r="J60" s="91">
        <f t="shared" si="0"/>
        <v>2.106834618432878E-3</v>
      </c>
      <c r="K60" s="91">
        <f>H60/'סכום נכסי הקרן'!$C$42</f>
        <v>1.5962105958196209E-4</v>
      </c>
    </row>
    <row r="61" spans="2:11">
      <c r="B61" s="86" t="s">
        <v>2123</v>
      </c>
      <c r="C61" s="87">
        <v>9628</v>
      </c>
      <c r="D61" s="88" t="s">
        <v>132</v>
      </c>
      <c r="E61" s="101">
        <v>45103</v>
      </c>
      <c r="F61" s="90">
        <v>3.6531160000000007</v>
      </c>
      <c r="G61" s="102">
        <v>126473.8</v>
      </c>
      <c r="H61" s="90">
        <v>17.667767572000006</v>
      </c>
      <c r="I61" s="91">
        <v>1.2000533505039855E-4</v>
      </c>
      <c r="J61" s="91">
        <f t="shared" si="0"/>
        <v>9.1760555377519285E-4</v>
      </c>
      <c r="K61" s="91">
        <f>H61/'סכום נכסי הקרן'!$C$42</f>
        <v>6.9520962628209144E-5</v>
      </c>
    </row>
    <row r="62" spans="2:11">
      <c r="B62" s="86" t="s">
        <v>2124</v>
      </c>
      <c r="C62" s="87">
        <v>9768</v>
      </c>
      <c r="D62" s="88" t="s">
        <v>132</v>
      </c>
      <c r="E62" s="101">
        <v>45103</v>
      </c>
      <c r="F62" s="90">
        <v>3.0284520000000001</v>
      </c>
      <c r="G62" s="102">
        <v>126356.95</v>
      </c>
      <c r="H62" s="90">
        <v>14.633155750000002</v>
      </c>
      <c r="I62" s="91">
        <v>9.9393245437891475E-5</v>
      </c>
      <c r="J62" s="91">
        <f t="shared" si="0"/>
        <v>7.5999782829027783E-4</v>
      </c>
      <c r="K62" s="91">
        <f>H62/'סכום נכסי הקרן'!$C$42</f>
        <v>5.7580057575624614E-5</v>
      </c>
    </row>
    <row r="63" spans="2:11">
      <c r="B63" s="92"/>
      <c r="C63" s="87"/>
      <c r="D63" s="87"/>
      <c r="E63" s="87"/>
      <c r="F63" s="90"/>
      <c r="G63" s="102"/>
      <c r="H63" s="87"/>
      <c r="I63" s="87"/>
      <c r="J63" s="91"/>
      <c r="K63" s="87"/>
    </row>
    <row r="64" spans="2:11">
      <c r="B64" s="85" t="s">
        <v>197</v>
      </c>
      <c r="C64" s="80"/>
      <c r="D64" s="81"/>
      <c r="E64" s="99"/>
      <c r="F64" s="83"/>
      <c r="G64" s="100"/>
      <c r="H64" s="83">
        <v>721.59018000000015</v>
      </c>
      <c r="I64" s="84"/>
      <c r="J64" s="84">
        <f t="shared" si="0"/>
        <v>3.7477013098530763E-2</v>
      </c>
      <c r="K64" s="84">
        <f>H64/'סכום נכסי הקרן'!$C$42</f>
        <v>2.839387813555209E-3</v>
      </c>
    </row>
    <row r="65" spans="2:11">
      <c r="B65" s="86" t="s">
        <v>2125</v>
      </c>
      <c r="C65" s="87">
        <v>7989</v>
      </c>
      <c r="D65" s="88" t="s">
        <v>132</v>
      </c>
      <c r="E65" s="101">
        <v>43830</v>
      </c>
      <c r="F65" s="90">
        <v>47455.400000000009</v>
      </c>
      <c r="G65" s="102">
        <v>131.00360000000001</v>
      </c>
      <c r="H65" s="90">
        <v>237.73150000000004</v>
      </c>
      <c r="I65" s="91">
        <v>5.9319250000000003E-5</v>
      </c>
      <c r="J65" s="91">
        <f t="shared" si="0"/>
        <v>1.2346989726818851E-2</v>
      </c>
      <c r="K65" s="91">
        <f>H65/'סכום נכסי הקרן'!$C$42</f>
        <v>9.3545054063540623E-4</v>
      </c>
    </row>
    <row r="66" spans="2:11">
      <c r="B66" s="86" t="s">
        <v>2126</v>
      </c>
      <c r="C66" s="87">
        <v>8404</v>
      </c>
      <c r="D66" s="88" t="s">
        <v>132</v>
      </c>
      <c r="E66" s="101">
        <v>44469</v>
      </c>
      <c r="F66" s="90">
        <v>64764.580000000009</v>
      </c>
      <c r="G66" s="102">
        <v>107.7688</v>
      </c>
      <c r="H66" s="90">
        <v>266.89994999999999</v>
      </c>
      <c r="I66" s="91">
        <v>1.9244908042857144E-4</v>
      </c>
      <c r="J66" s="91">
        <f t="shared" si="0"/>
        <v>1.3861902779978523E-2</v>
      </c>
      <c r="K66" s="91">
        <f>H66/'סכום נכסי הקרן'!$C$42</f>
        <v>1.0502255802157597E-3</v>
      </c>
    </row>
    <row r="67" spans="2:11">
      <c r="B67" s="86" t="s">
        <v>2127</v>
      </c>
      <c r="C67" s="87">
        <v>9489</v>
      </c>
      <c r="D67" s="88" t="s">
        <v>132</v>
      </c>
      <c r="E67" s="101">
        <v>44665</v>
      </c>
      <c r="F67" s="90">
        <v>55596.23000000001</v>
      </c>
      <c r="G67" s="102">
        <v>102.0502</v>
      </c>
      <c r="H67" s="90">
        <v>216.95873000000003</v>
      </c>
      <c r="I67" s="91">
        <v>9.8221348239999995E-5</v>
      </c>
      <c r="J67" s="91">
        <f t="shared" si="0"/>
        <v>1.1268120591733382E-2</v>
      </c>
      <c r="K67" s="91">
        <f>H67/'סכום נכסי הקרן'!$C$42</f>
        <v>8.5371169270404273E-4</v>
      </c>
    </row>
    <row r="68" spans="2:11">
      <c r="B68" s="92"/>
      <c r="C68" s="87"/>
      <c r="D68" s="87"/>
      <c r="E68" s="87"/>
      <c r="F68" s="90"/>
      <c r="G68" s="102"/>
      <c r="H68" s="87"/>
      <c r="I68" s="87"/>
      <c r="J68" s="91"/>
      <c r="K68" s="87"/>
    </row>
    <row r="69" spans="2:11">
      <c r="B69" s="85" t="s">
        <v>198</v>
      </c>
      <c r="C69" s="80"/>
      <c r="D69" s="81"/>
      <c r="E69" s="99"/>
      <c r="F69" s="83"/>
      <c r="G69" s="100"/>
      <c r="H69" s="83">
        <v>16239.986119149307</v>
      </c>
      <c r="I69" s="84"/>
      <c r="J69" s="84">
        <f t="shared" si="0"/>
        <v>0.84345129600754298</v>
      </c>
      <c r="K69" s="84">
        <f>H69/'סכום נכסי הקרן'!$C$42</f>
        <v>6.3902780216629734E-2</v>
      </c>
    </row>
    <row r="70" spans="2:11">
      <c r="B70" s="86" t="s">
        <v>2128</v>
      </c>
      <c r="C70" s="87">
        <v>7055</v>
      </c>
      <c r="D70" s="88" t="s">
        <v>132</v>
      </c>
      <c r="E70" s="101">
        <v>43914</v>
      </c>
      <c r="F70" s="90">
        <v>24897.42</v>
      </c>
      <c r="G70" s="102">
        <v>108.56829999999999</v>
      </c>
      <c r="H70" s="90">
        <v>103.36542999999999</v>
      </c>
      <c r="I70" s="91">
        <v>1.22465025E-4</v>
      </c>
      <c r="J70" s="91">
        <f t="shared" si="0"/>
        <v>5.3684593851391705E-3</v>
      </c>
      <c r="K70" s="91">
        <f>H70/'סכום נכסי הקרן'!$C$42</f>
        <v>4.0673300499307502E-4</v>
      </c>
    </row>
    <row r="71" spans="2:11">
      <c r="B71" s="86" t="s">
        <v>2129</v>
      </c>
      <c r="C71" s="87">
        <v>5238</v>
      </c>
      <c r="D71" s="88" t="s">
        <v>134</v>
      </c>
      <c r="E71" s="101">
        <v>43221</v>
      </c>
      <c r="F71" s="90">
        <v>63467.121627000015</v>
      </c>
      <c r="G71" s="102">
        <v>92.749899999999997</v>
      </c>
      <c r="H71" s="90">
        <v>238.58853556100001</v>
      </c>
      <c r="I71" s="91">
        <v>1.3224157409012932E-5</v>
      </c>
      <c r="J71" s="91">
        <f t="shared" si="0"/>
        <v>1.2391501326111267E-2</v>
      </c>
      <c r="K71" s="91">
        <f>H71/'סכום נכסי הקרן'!$C$42</f>
        <v>9.388228929693679E-4</v>
      </c>
    </row>
    <row r="72" spans="2:11">
      <c r="B72" s="86" t="s">
        <v>2130</v>
      </c>
      <c r="C72" s="87">
        <v>7070</v>
      </c>
      <c r="D72" s="88" t="s">
        <v>134</v>
      </c>
      <c r="E72" s="101">
        <v>44075</v>
      </c>
      <c r="F72" s="90">
        <v>153888.23435300004</v>
      </c>
      <c r="G72" s="102">
        <v>101.9179</v>
      </c>
      <c r="H72" s="90">
        <v>635.68681301000015</v>
      </c>
      <c r="I72" s="91">
        <v>2.1069243549605401E-5</v>
      </c>
      <c r="J72" s="91">
        <f t="shared" ref="J72:J133" si="1">IFERROR(H72/$H$11,0)</f>
        <v>3.3015475650928404E-2</v>
      </c>
      <c r="K72" s="91">
        <f>H72/'סכום נכסי הקרן'!$C$42</f>
        <v>2.5013663435640753E-3</v>
      </c>
    </row>
    <row r="73" spans="2:11">
      <c r="B73" s="86" t="s">
        <v>2131</v>
      </c>
      <c r="C73" s="87">
        <v>5339</v>
      </c>
      <c r="D73" s="88" t="s">
        <v>132</v>
      </c>
      <c r="E73" s="101">
        <v>42916</v>
      </c>
      <c r="F73" s="90">
        <v>90642.889934000021</v>
      </c>
      <c r="G73" s="102">
        <v>77.658199999999994</v>
      </c>
      <c r="H73" s="90">
        <v>269.17761893800008</v>
      </c>
      <c r="I73" s="91">
        <v>6.172000392966894E-5</v>
      </c>
      <c r="J73" s="91">
        <f t="shared" si="1"/>
        <v>1.3980197389563628E-2</v>
      </c>
      <c r="K73" s="91">
        <f>H73/'סכום נכסי הקרן'!$C$42</f>
        <v>1.0591879879717392E-3</v>
      </c>
    </row>
    <row r="74" spans="2:11">
      <c r="B74" s="86" t="s">
        <v>2132</v>
      </c>
      <c r="C74" s="87">
        <v>8417</v>
      </c>
      <c r="D74" s="88" t="s">
        <v>134</v>
      </c>
      <c r="E74" s="101">
        <v>44713</v>
      </c>
      <c r="F74" s="90">
        <v>17024.150000000005</v>
      </c>
      <c r="G74" s="102">
        <v>104.7882</v>
      </c>
      <c r="H74" s="90">
        <v>72.304470000000009</v>
      </c>
      <c r="I74" s="91">
        <v>2.4920399999999999E-6</v>
      </c>
      <c r="J74" s="91">
        <f t="shared" si="1"/>
        <v>3.7552556068214844E-3</v>
      </c>
      <c r="K74" s="91">
        <f>H74/'סכום נכסי הקרן'!$C$42</f>
        <v>2.8451112095728378E-4</v>
      </c>
    </row>
    <row r="75" spans="2:11">
      <c r="B75" s="86" t="s">
        <v>2133</v>
      </c>
      <c r="C75" s="87">
        <v>9282</v>
      </c>
      <c r="D75" s="88" t="s">
        <v>132</v>
      </c>
      <c r="E75" s="101">
        <v>44848</v>
      </c>
      <c r="F75" s="90">
        <v>16346.680000000002</v>
      </c>
      <c r="G75" s="102">
        <v>105.3516</v>
      </c>
      <c r="H75" s="90">
        <v>65.854980000000012</v>
      </c>
      <c r="I75" s="91">
        <v>1.3209878000000001E-4</v>
      </c>
      <c r="J75" s="91">
        <f t="shared" si="1"/>
        <v>3.4202903759908169E-3</v>
      </c>
      <c r="K75" s="91">
        <f>H75/'סכום נכסי הקרן'!$C$42</f>
        <v>2.5913299939021064E-4</v>
      </c>
    </row>
    <row r="76" spans="2:11">
      <c r="B76" s="86" t="s">
        <v>2134</v>
      </c>
      <c r="C76" s="87">
        <v>8400</v>
      </c>
      <c r="D76" s="88" t="s">
        <v>132</v>
      </c>
      <c r="E76" s="101">
        <v>44544</v>
      </c>
      <c r="F76" s="90">
        <v>13327.803765000002</v>
      </c>
      <c r="G76" s="102">
        <v>112.6778</v>
      </c>
      <c r="H76" s="90">
        <v>57.42682849900001</v>
      </c>
      <c r="I76" s="91">
        <v>3.412613253677913E-5</v>
      </c>
      <c r="J76" s="91">
        <f t="shared" si="1"/>
        <v>2.982559995292761E-3</v>
      </c>
      <c r="K76" s="91">
        <f>H76/'סכום נכסי הקרן'!$C$42</f>
        <v>2.2596903551429367E-4</v>
      </c>
    </row>
    <row r="77" spans="2:11">
      <c r="B77" s="86" t="s">
        <v>2135</v>
      </c>
      <c r="C77" s="112">
        <v>87255</v>
      </c>
      <c r="D77" s="88" t="s">
        <v>132</v>
      </c>
      <c r="E77" s="101">
        <v>44469</v>
      </c>
      <c r="F77" s="90">
        <v>975.2454457</v>
      </c>
      <c r="G77" s="102">
        <v>100</v>
      </c>
      <c r="H77" s="90">
        <v>3.7293385849999998</v>
      </c>
      <c r="I77" s="91">
        <v>1.20445E-6</v>
      </c>
      <c r="J77" s="91">
        <f t="shared" si="1"/>
        <v>1.9368954133896493E-4</v>
      </c>
      <c r="K77" s="91">
        <f>H77/'סכום נכסי הקרן'!$C$42</f>
        <v>1.4674587909262047E-5</v>
      </c>
    </row>
    <row r="78" spans="2:11">
      <c r="B78" s="86" t="s">
        <v>2136</v>
      </c>
      <c r="C78" s="112">
        <v>87254</v>
      </c>
      <c r="D78" s="88" t="s">
        <v>132</v>
      </c>
      <c r="E78" s="101">
        <v>44469</v>
      </c>
      <c r="F78" s="90">
        <v>3431.1923999999999</v>
      </c>
      <c r="G78" s="102">
        <v>100</v>
      </c>
      <c r="H78" s="90">
        <v>13.120879739999999</v>
      </c>
      <c r="I78" s="91">
        <v>1.2047100000000002E-6</v>
      </c>
      <c r="J78" s="91">
        <f t="shared" si="1"/>
        <v>6.814552020098538E-4</v>
      </c>
      <c r="K78" s="91">
        <f>H78/'סכום נכסי הקרן'!$C$42</f>
        <v>5.1629397225000244E-5</v>
      </c>
    </row>
    <row r="79" spans="2:11">
      <c r="B79" s="86" t="s">
        <v>2137</v>
      </c>
      <c r="C79" s="87">
        <v>8843</v>
      </c>
      <c r="D79" s="88" t="s">
        <v>132</v>
      </c>
      <c r="E79" s="101">
        <v>44562</v>
      </c>
      <c r="F79" s="90">
        <v>8774.7996890000013</v>
      </c>
      <c r="G79" s="102">
        <v>107.17489999999999</v>
      </c>
      <c r="H79" s="90">
        <v>35.962359786000007</v>
      </c>
      <c r="I79" s="91">
        <v>1.7466132690884232E-5</v>
      </c>
      <c r="J79" s="91">
        <f t="shared" si="1"/>
        <v>1.867766311279344E-3</v>
      </c>
      <c r="K79" s="91">
        <f>H79/'סכום נכסי הקרן'!$C$42</f>
        <v>1.4150841981116805E-4</v>
      </c>
    </row>
    <row r="80" spans="2:11">
      <c r="B80" s="86" t="s">
        <v>3257</v>
      </c>
      <c r="C80" s="87">
        <v>7045</v>
      </c>
      <c r="D80" s="88" t="s">
        <v>134</v>
      </c>
      <c r="E80" s="101">
        <v>43909</v>
      </c>
      <c r="F80" s="90">
        <v>69421.950000000012</v>
      </c>
      <c r="G80" s="102">
        <v>97.807599999999994</v>
      </c>
      <c r="H80" s="90">
        <v>275.20528000000007</v>
      </c>
      <c r="I80" s="91">
        <v>2.3122757499999999E-5</v>
      </c>
      <c r="J80" s="91"/>
      <c r="K80" s="91">
        <f>H80/'סכום נכסי הקרן'!$C$42</f>
        <v>1.082906253322418E-3</v>
      </c>
    </row>
    <row r="81" spans="2:11">
      <c r="B81" s="86" t="s">
        <v>2138</v>
      </c>
      <c r="C81" s="87">
        <v>7086</v>
      </c>
      <c r="D81" s="88" t="s">
        <v>132</v>
      </c>
      <c r="E81" s="101">
        <v>44160</v>
      </c>
      <c r="F81" s="90">
        <v>56383.080000000009</v>
      </c>
      <c r="G81" s="102">
        <v>99.089299999999994</v>
      </c>
      <c r="H81" s="90">
        <v>213.64535000000004</v>
      </c>
      <c r="I81" s="91">
        <v>2.115718E-5</v>
      </c>
      <c r="J81" s="91">
        <f t="shared" si="1"/>
        <v>1.1096034566864794E-2</v>
      </c>
      <c r="K81" s="91">
        <f>H81/'סכום נכסי הקרן'!$C$42</f>
        <v>8.4067386173788743E-4</v>
      </c>
    </row>
    <row r="82" spans="2:11">
      <c r="B82" s="86" t="s">
        <v>2139</v>
      </c>
      <c r="C82" s="112">
        <v>87952</v>
      </c>
      <c r="D82" s="88" t="s">
        <v>134</v>
      </c>
      <c r="E82" s="101">
        <v>44819</v>
      </c>
      <c r="F82" s="90">
        <v>1879.6556169999999</v>
      </c>
      <c r="G82" s="102">
        <v>100</v>
      </c>
      <c r="H82" s="90">
        <v>7.6184321800000001</v>
      </c>
      <c r="I82" s="91">
        <v>3.9203399999999998E-6</v>
      </c>
      <c r="J82" s="91">
        <f t="shared" si="1"/>
        <v>3.9567623079367321E-4</v>
      </c>
      <c r="K82" s="91">
        <f>H82/'סכום נכסי הקרן'!$C$42</f>
        <v>2.9977796386154865E-5</v>
      </c>
    </row>
    <row r="83" spans="2:11">
      <c r="B83" s="86" t="s">
        <v>2140</v>
      </c>
      <c r="C83" s="87">
        <v>8318</v>
      </c>
      <c r="D83" s="88" t="s">
        <v>134</v>
      </c>
      <c r="E83" s="101">
        <v>44256</v>
      </c>
      <c r="F83" s="90">
        <v>14224.580000000002</v>
      </c>
      <c r="G83" s="102">
        <v>103.7397</v>
      </c>
      <c r="H83" s="90">
        <v>59.809730000000009</v>
      </c>
      <c r="I83" s="91">
        <v>3.8461538461538463E-5</v>
      </c>
      <c r="J83" s="91">
        <f t="shared" si="1"/>
        <v>3.1063200369905088E-3</v>
      </c>
      <c r="K83" s="91">
        <f>H83/'סכום נכסי הקרן'!$C$42</f>
        <v>2.3534552326367214E-4</v>
      </c>
    </row>
    <row r="84" spans="2:11">
      <c r="B84" s="86" t="s">
        <v>2141</v>
      </c>
      <c r="C84" s="87">
        <v>9391</v>
      </c>
      <c r="D84" s="88" t="s">
        <v>134</v>
      </c>
      <c r="E84" s="101">
        <v>44608</v>
      </c>
      <c r="F84" s="90">
        <v>24341.839176000001</v>
      </c>
      <c r="G84" s="102">
        <v>94.384</v>
      </c>
      <c r="H84" s="90">
        <v>93.119167853000022</v>
      </c>
      <c r="I84" s="91">
        <v>8.2192011876175389E-6</v>
      </c>
      <c r="J84" s="91">
        <f t="shared" si="1"/>
        <v>4.8363023362529211E-3</v>
      </c>
      <c r="K84" s="91">
        <f>H84/'סכום נכסי הקרן'!$C$42</f>
        <v>3.6641495094931887E-4</v>
      </c>
    </row>
    <row r="85" spans="2:11">
      <c r="B85" s="86" t="s">
        <v>2142</v>
      </c>
      <c r="C85" s="87">
        <v>8314</v>
      </c>
      <c r="D85" s="88" t="s">
        <v>132</v>
      </c>
      <c r="E85" s="101">
        <v>44264</v>
      </c>
      <c r="F85" s="90">
        <v>17300.149863999999</v>
      </c>
      <c r="G85" s="102">
        <v>102.0946</v>
      </c>
      <c r="H85" s="90">
        <v>67.54147187300002</v>
      </c>
      <c r="I85" s="91">
        <v>3.0700898065937033E-5</v>
      </c>
      <c r="J85" s="91">
        <f t="shared" si="1"/>
        <v>3.5078811993789439E-3</v>
      </c>
      <c r="K85" s="91">
        <f>H85/'סכום נכסי הקרן'!$C$42</f>
        <v>2.6576918237132622E-4</v>
      </c>
    </row>
    <row r="86" spans="2:11">
      <c r="B86" s="86" t="s">
        <v>2143</v>
      </c>
      <c r="C86" s="87">
        <v>8337</v>
      </c>
      <c r="D86" s="88" t="s">
        <v>132</v>
      </c>
      <c r="E86" s="101">
        <v>44470</v>
      </c>
      <c r="F86" s="90">
        <v>18716.677343000003</v>
      </c>
      <c r="G86" s="102">
        <v>144.72409999999999</v>
      </c>
      <c r="H86" s="90">
        <v>103.582763813</v>
      </c>
      <c r="I86" s="91">
        <v>3.6351597383224375E-5</v>
      </c>
      <c r="J86" s="91">
        <f t="shared" si="1"/>
        <v>5.3797469863043563E-3</v>
      </c>
      <c r="K86" s="91">
        <f>H86/'סכום נכסי הקרן'!$C$42</f>
        <v>4.0758819260123473E-4</v>
      </c>
    </row>
    <row r="87" spans="2:11">
      <c r="B87" s="86" t="s">
        <v>2144</v>
      </c>
      <c r="C87" s="87">
        <v>8111</v>
      </c>
      <c r="D87" s="88" t="s">
        <v>132</v>
      </c>
      <c r="E87" s="101">
        <v>44377</v>
      </c>
      <c r="F87" s="90">
        <v>8948.0000000000018</v>
      </c>
      <c r="G87" s="102">
        <v>108.47920000000001</v>
      </c>
      <c r="H87" s="90">
        <v>37.118490000000008</v>
      </c>
      <c r="I87" s="91">
        <v>8.7297560975609757E-6</v>
      </c>
      <c r="J87" s="91">
        <f t="shared" si="1"/>
        <v>1.9278119000007499E-3</v>
      </c>
      <c r="K87" s="91">
        <f>H87/'סכום נכסי הקרן'!$C$42</f>
        <v>1.4605768077881947E-4</v>
      </c>
    </row>
    <row r="88" spans="2:11">
      <c r="B88" s="86" t="s">
        <v>2145</v>
      </c>
      <c r="C88" s="87">
        <v>9237</v>
      </c>
      <c r="D88" s="88" t="s">
        <v>132</v>
      </c>
      <c r="E88" s="101">
        <v>44712</v>
      </c>
      <c r="F88" s="90">
        <v>20102.61</v>
      </c>
      <c r="G88" s="102">
        <v>147.4177</v>
      </c>
      <c r="H88" s="90">
        <v>113.32351000000003</v>
      </c>
      <c r="I88" s="91">
        <v>1.4775324675324676E-5</v>
      </c>
      <c r="J88" s="91">
        <f t="shared" si="1"/>
        <v>5.8856492041528081E-3</v>
      </c>
      <c r="K88" s="91">
        <f>H88/'סכום נכסי הקרן'!$C$42</f>
        <v>4.4591709006253641E-4</v>
      </c>
    </row>
    <row r="89" spans="2:11">
      <c r="B89" s="86" t="s">
        <v>2146</v>
      </c>
      <c r="C89" s="112">
        <v>87954</v>
      </c>
      <c r="D89" s="88" t="s">
        <v>134</v>
      </c>
      <c r="E89" s="101">
        <v>44837</v>
      </c>
      <c r="F89" s="90">
        <v>3929.046065</v>
      </c>
      <c r="G89" s="102">
        <v>100</v>
      </c>
      <c r="H89" s="90">
        <v>15.924816610000001</v>
      </c>
      <c r="I89" s="91">
        <v>8.8300000000000002E-6</v>
      </c>
      <c r="J89" s="91">
        <f t="shared" si="1"/>
        <v>8.2708243158834301E-4</v>
      </c>
      <c r="K89" s="91">
        <f>H89/'סכום נכסי הקרן'!$C$42</f>
        <v>6.2662618573239957E-5</v>
      </c>
    </row>
    <row r="90" spans="2:11">
      <c r="B90" s="86" t="s">
        <v>2147</v>
      </c>
      <c r="C90" s="112">
        <v>87953</v>
      </c>
      <c r="D90" s="88" t="s">
        <v>134</v>
      </c>
      <c r="E90" s="101">
        <v>44792</v>
      </c>
      <c r="F90" s="90">
        <v>5312.0702730000003</v>
      </c>
      <c r="G90" s="102">
        <v>100</v>
      </c>
      <c r="H90" s="90">
        <v>21.530352019999999</v>
      </c>
      <c r="I90" s="91">
        <v>1.353938E-5</v>
      </c>
      <c r="J90" s="91">
        <f t="shared" si="1"/>
        <v>1.1182154456003241E-3</v>
      </c>
      <c r="K90" s="91">
        <f>H90/'סכום נכסי הקרן'!$C$42</f>
        <v>8.4719860166530763E-5</v>
      </c>
    </row>
    <row r="91" spans="2:11">
      <c r="B91" s="86" t="s">
        <v>2148</v>
      </c>
      <c r="C91" s="112">
        <v>87343</v>
      </c>
      <c r="D91" s="88" t="s">
        <v>132</v>
      </c>
      <c r="E91" s="101">
        <v>44421</v>
      </c>
      <c r="F91" s="90">
        <v>6624.3216519999996</v>
      </c>
      <c r="G91" s="102">
        <v>100</v>
      </c>
      <c r="H91" s="90">
        <v>25.331405999999998</v>
      </c>
      <c r="I91" s="91">
        <v>8.4124299999999997E-6</v>
      </c>
      <c r="J91" s="91">
        <f t="shared" si="1"/>
        <v>1.3156296479342338E-3</v>
      </c>
      <c r="K91" s="91">
        <f>H91/'סכום נכסי הקרן'!$C$42</f>
        <v>9.96766412433984E-5</v>
      </c>
    </row>
    <row r="92" spans="2:11">
      <c r="B92" s="86" t="s">
        <v>2149</v>
      </c>
      <c r="C92" s="112">
        <v>87342</v>
      </c>
      <c r="D92" s="88" t="s">
        <v>132</v>
      </c>
      <c r="E92" s="101">
        <v>44421</v>
      </c>
      <c r="F92" s="90">
        <v>3106.270301</v>
      </c>
      <c r="G92" s="102">
        <v>100</v>
      </c>
      <c r="H92" s="90">
        <v>11.878377630000001</v>
      </c>
      <c r="I92" s="91">
        <v>9.7093500000000005E-6</v>
      </c>
      <c r="J92" s="91">
        <f t="shared" si="1"/>
        <v>6.169237419899543E-4</v>
      </c>
      <c r="K92" s="91">
        <f>H92/'סכום נכסי הקרן'!$C$42</f>
        <v>4.6740271170858781E-5</v>
      </c>
    </row>
    <row r="93" spans="2:11">
      <c r="B93" s="86" t="s">
        <v>2150</v>
      </c>
      <c r="C93" s="87">
        <v>9730</v>
      </c>
      <c r="D93" s="88" t="s">
        <v>135</v>
      </c>
      <c r="E93" s="101">
        <v>45146</v>
      </c>
      <c r="F93" s="90">
        <v>10912.332657000003</v>
      </c>
      <c r="G93" s="102">
        <v>100</v>
      </c>
      <c r="H93" s="90">
        <v>51.046800945000001</v>
      </c>
      <c r="I93" s="91">
        <v>4.3649330596188786E-5</v>
      </c>
      <c r="J93" s="91">
        <f t="shared" si="1"/>
        <v>2.6512024147194702E-3</v>
      </c>
      <c r="K93" s="91">
        <f>H93/'סכום נכסי הקרן'!$C$42</f>
        <v>2.0086424197764374E-4</v>
      </c>
    </row>
    <row r="94" spans="2:11">
      <c r="B94" s="86" t="s">
        <v>2151</v>
      </c>
      <c r="C94" s="87">
        <v>9011</v>
      </c>
      <c r="D94" s="88" t="s">
        <v>135</v>
      </c>
      <c r="E94" s="101">
        <v>44644</v>
      </c>
      <c r="F94" s="90">
        <v>56139.753568000015</v>
      </c>
      <c r="G94" s="102">
        <v>104.8567</v>
      </c>
      <c r="H94" s="90">
        <v>275.37063194400002</v>
      </c>
      <c r="I94" s="91">
        <v>6.839638697414362E-5</v>
      </c>
      <c r="J94" s="91">
        <f t="shared" si="1"/>
        <v>1.4301842051558933E-2</v>
      </c>
      <c r="K94" s="91">
        <f>H94/'סכום נכסי הקרן'!$C$42</f>
        <v>1.0835568972859223E-3</v>
      </c>
    </row>
    <row r="95" spans="2:11">
      <c r="B95" s="86" t="s">
        <v>2152</v>
      </c>
      <c r="C95" s="87">
        <v>8329</v>
      </c>
      <c r="D95" s="88" t="s">
        <v>132</v>
      </c>
      <c r="E95" s="101">
        <v>43810</v>
      </c>
      <c r="F95" s="90">
        <v>39571.450000000004</v>
      </c>
      <c r="G95" s="102">
        <v>111.4221</v>
      </c>
      <c r="H95" s="90">
        <v>168.60528000000002</v>
      </c>
      <c r="I95" s="91">
        <v>4.2412700714285715E-6</v>
      </c>
      <c r="J95" s="91">
        <f t="shared" si="1"/>
        <v>8.7568019385206239E-3</v>
      </c>
      <c r="K95" s="91">
        <f>H95/'סכום נכסי הקרן'!$C$42</f>
        <v>6.6344552711771073E-4</v>
      </c>
    </row>
    <row r="96" spans="2:11">
      <c r="B96" s="86" t="s">
        <v>2153</v>
      </c>
      <c r="C96" s="87">
        <v>8278</v>
      </c>
      <c r="D96" s="88" t="s">
        <v>132</v>
      </c>
      <c r="E96" s="101">
        <v>44256</v>
      </c>
      <c r="F96" s="90">
        <v>7299.5000000000009</v>
      </c>
      <c r="G96" s="102">
        <v>125.0278</v>
      </c>
      <c r="H96" s="90">
        <v>34.899360000000009</v>
      </c>
      <c r="I96" s="91">
        <v>2.91981572E-5</v>
      </c>
      <c r="J96" s="91">
        <f t="shared" si="1"/>
        <v>1.812557609709074E-3</v>
      </c>
      <c r="K96" s="91">
        <f>H96/'סכום נכסי הקרן'!$C$42</f>
        <v>1.3732561810205914E-4</v>
      </c>
    </row>
    <row r="97" spans="2:11">
      <c r="B97" s="86" t="s">
        <v>2154</v>
      </c>
      <c r="C97" s="87">
        <v>8413</v>
      </c>
      <c r="D97" s="88" t="s">
        <v>134</v>
      </c>
      <c r="E97" s="101">
        <v>44661</v>
      </c>
      <c r="F97" s="90">
        <v>8499.7999999999993</v>
      </c>
      <c r="G97" s="102">
        <v>70.867999999999995</v>
      </c>
      <c r="H97" s="90">
        <v>24.414410000000004</v>
      </c>
      <c r="I97" s="91">
        <v>2.2113666666666668E-5</v>
      </c>
      <c r="J97" s="91">
        <f t="shared" si="1"/>
        <v>1.2680039012766225E-3</v>
      </c>
      <c r="K97" s="91">
        <f>H97/'סכום נכסי הקרן'!$C$42</f>
        <v>9.6068350360782937E-5</v>
      </c>
    </row>
    <row r="98" spans="2:11">
      <c r="B98" s="86" t="s">
        <v>2155</v>
      </c>
      <c r="C98" s="87">
        <v>8281</v>
      </c>
      <c r="D98" s="88" t="s">
        <v>134</v>
      </c>
      <c r="E98" s="101">
        <v>44302</v>
      </c>
      <c r="F98" s="90">
        <v>48243.23000000001</v>
      </c>
      <c r="G98" s="102">
        <v>119.9482</v>
      </c>
      <c r="H98" s="90">
        <v>234.54030000000006</v>
      </c>
      <c r="I98" s="91">
        <v>1.7194407142857143E-5</v>
      </c>
      <c r="J98" s="91">
        <f t="shared" si="1"/>
        <v>1.2181249328023469E-2</v>
      </c>
      <c r="K98" s="91">
        <f>H98/'סכום נכסי הקרן'!$C$42</f>
        <v>9.2289347619390109E-4</v>
      </c>
    </row>
    <row r="99" spans="2:11">
      <c r="B99" s="86" t="s">
        <v>2156</v>
      </c>
      <c r="C99" s="112">
        <v>87253</v>
      </c>
      <c r="D99" s="88" t="s">
        <v>132</v>
      </c>
      <c r="E99" s="101">
        <v>44469</v>
      </c>
      <c r="F99" s="90">
        <v>946.18712129999994</v>
      </c>
      <c r="G99" s="102">
        <v>100</v>
      </c>
      <c r="H99" s="90">
        <v>3.6182195520000002</v>
      </c>
      <c r="I99" s="91">
        <v>5.3452800000000006E-6</v>
      </c>
      <c r="J99" s="91">
        <f t="shared" si="1"/>
        <v>1.8791838539663065E-4</v>
      </c>
      <c r="K99" s="91">
        <f>H99/'סכום נכסי הקרן'!$C$42</f>
        <v>1.4237345223733485E-5</v>
      </c>
    </row>
    <row r="100" spans="2:11">
      <c r="B100" s="86" t="s">
        <v>2157</v>
      </c>
      <c r="C100" s="87">
        <v>8323</v>
      </c>
      <c r="D100" s="88" t="s">
        <v>132</v>
      </c>
      <c r="E100" s="101">
        <v>44406</v>
      </c>
      <c r="F100" s="90">
        <v>78458.890000000014</v>
      </c>
      <c r="G100" s="102">
        <v>84.165999999999997</v>
      </c>
      <c r="H100" s="90">
        <v>252.52056000000002</v>
      </c>
      <c r="I100" s="91">
        <v>4.1497172404181188E-5</v>
      </c>
      <c r="J100" s="91">
        <f t="shared" si="1"/>
        <v>1.311508470745586E-2</v>
      </c>
      <c r="K100" s="91">
        <f>H100/'סכום נכסי הקרן'!$C$42</f>
        <v>9.9364406640918643E-4</v>
      </c>
    </row>
    <row r="101" spans="2:11">
      <c r="B101" s="86" t="s">
        <v>2158</v>
      </c>
      <c r="C101" s="87">
        <v>9697</v>
      </c>
      <c r="D101" s="88" t="s">
        <v>132</v>
      </c>
      <c r="E101" s="101">
        <v>45014</v>
      </c>
      <c r="F101" s="90">
        <v>7649.0945770000017</v>
      </c>
      <c r="G101" s="102">
        <v>104.8687</v>
      </c>
      <c r="H101" s="90">
        <v>30.674239063000005</v>
      </c>
      <c r="I101" s="91">
        <v>3.0596389578750441E-5</v>
      </c>
      <c r="J101" s="91">
        <f t="shared" si="1"/>
        <v>1.5931187688162758E-3</v>
      </c>
      <c r="K101" s="91">
        <f>H101/'סכום נכסי הקרן'!$C$42</f>
        <v>1.2070017441972582E-4</v>
      </c>
    </row>
    <row r="102" spans="2:11">
      <c r="B102" s="86" t="s">
        <v>2159</v>
      </c>
      <c r="C102" s="87">
        <v>7060</v>
      </c>
      <c r="D102" s="88" t="s">
        <v>134</v>
      </c>
      <c r="E102" s="101">
        <v>44197</v>
      </c>
      <c r="F102" s="90">
        <v>33485.810000000005</v>
      </c>
      <c r="G102" s="102">
        <v>113.8493</v>
      </c>
      <c r="H102" s="90">
        <v>154.51779000000005</v>
      </c>
      <c r="I102" s="91">
        <v>2.7775085585585585E-6</v>
      </c>
      <c r="J102" s="91">
        <f t="shared" si="1"/>
        <v>8.025144188888526E-3</v>
      </c>
      <c r="K102" s="91">
        <f>H102/'סכום נכסי הקרן'!$C$42</f>
        <v>6.0801261167867191E-4</v>
      </c>
    </row>
    <row r="103" spans="2:11">
      <c r="B103" s="86" t="s">
        <v>2160</v>
      </c>
      <c r="C103" s="87">
        <v>9704</v>
      </c>
      <c r="D103" s="88" t="s">
        <v>132</v>
      </c>
      <c r="E103" s="101">
        <v>44760</v>
      </c>
      <c r="F103" s="90">
        <v>78303.824628000017</v>
      </c>
      <c r="G103" s="102">
        <v>105.3479</v>
      </c>
      <c r="H103" s="90">
        <v>315.44724694800004</v>
      </c>
      <c r="I103" s="91">
        <v>6.5253199951995005E-5</v>
      </c>
      <c r="J103" s="91">
        <f t="shared" si="1"/>
        <v>1.6383289204082104E-2</v>
      </c>
      <c r="K103" s="91">
        <f>H103/'סכום נכסי הקרן'!$C$42</f>
        <v>1.2412545148600715E-3</v>
      </c>
    </row>
    <row r="104" spans="2:11">
      <c r="B104" s="86" t="s">
        <v>2161</v>
      </c>
      <c r="C104" s="87">
        <v>9649</v>
      </c>
      <c r="D104" s="88" t="s">
        <v>134</v>
      </c>
      <c r="E104" s="101">
        <v>44743</v>
      </c>
      <c r="F104" s="90">
        <v>18594.869415000005</v>
      </c>
      <c r="G104" s="102">
        <v>100</v>
      </c>
      <c r="H104" s="90">
        <v>75.366865215000018</v>
      </c>
      <c r="I104" s="91">
        <v>2.3549498959272619E-5</v>
      </c>
      <c r="J104" s="91">
        <f t="shared" si="1"/>
        <v>3.9143063100689057E-3</v>
      </c>
      <c r="K104" s="91">
        <f>H104/'סכום נכסי הקרן'!$C$42</f>
        <v>2.9656135098364144E-4</v>
      </c>
    </row>
    <row r="105" spans="2:11">
      <c r="B105" s="86" t="s">
        <v>2162</v>
      </c>
      <c r="C105" s="87">
        <v>9648</v>
      </c>
      <c r="D105" s="88" t="s">
        <v>134</v>
      </c>
      <c r="E105" s="101">
        <v>44743</v>
      </c>
      <c r="F105" s="90">
        <v>25782.565835000005</v>
      </c>
      <c r="G105" s="102">
        <v>101.24250000000001</v>
      </c>
      <c r="H105" s="90">
        <v>105.79772170700002</v>
      </c>
      <c r="I105" s="91">
        <v>1.4165112155838124E-4</v>
      </c>
      <c r="J105" s="91">
        <f t="shared" si="1"/>
        <v>5.4947845911760482E-3</v>
      </c>
      <c r="K105" s="91">
        <f>H105/'סכום נכסי הקרן'!$C$42</f>
        <v>4.1630383844298044E-4</v>
      </c>
    </row>
    <row r="106" spans="2:11">
      <c r="B106" s="86" t="s">
        <v>2163</v>
      </c>
      <c r="C106" s="87">
        <v>9317</v>
      </c>
      <c r="D106" s="88" t="s">
        <v>134</v>
      </c>
      <c r="E106" s="101">
        <v>44545</v>
      </c>
      <c r="F106" s="90">
        <v>47408.905764000003</v>
      </c>
      <c r="G106" s="102">
        <v>107.0371</v>
      </c>
      <c r="H106" s="90">
        <v>205.67503728600005</v>
      </c>
      <c r="I106" s="91">
        <v>1.3109329205485832E-5</v>
      </c>
      <c r="J106" s="91">
        <f t="shared" si="1"/>
        <v>1.0682082822147365E-2</v>
      </c>
      <c r="K106" s="91">
        <f>H106/'סכום נכסי הקרן'!$C$42</f>
        <v>8.0931144936365626E-4</v>
      </c>
    </row>
    <row r="107" spans="2:11">
      <c r="B107" s="86" t="s">
        <v>2164</v>
      </c>
      <c r="C107" s="87">
        <v>7999</v>
      </c>
      <c r="D107" s="88" t="s">
        <v>134</v>
      </c>
      <c r="E107" s="101">
        <v>44228</v>
      </c>
      <c r="F107" s="90">
        <v>60564.12000000001</v>
      </c>
      <c r="G107" s="102">
        <v>116.08029999999999</v>
      </c>
      <c r="H107" s="90">
        <v>284.94513000000006</v>
      </c>
      <c r="I107" s="91">
        <v>1.1026881132075471E-4</v>
      </c>
      <c r="J107" s="91">
        <f t="shared" si="1"/>
        <v>1.4799109890010629E-2</v>
      </c>
      <c r="K107" s="91">
        <f>H107/'סכום נכסי הקרן'!$C$42</f>
        <v>1.1212316243742462E-3</v>
      </c>
    </row>
    <row r="108" spans="2:11">
      <c r="B108" s="86" t="s">
        <v>2165</v>
      </c>
      <c r="C108" s="112">
        <v>87957</v>
      </c>
      <c r="D108" s="88" t="s">
        <v>134</v>
      </c>
      <c r="E108" s="101">
        <v>44895</v>
      </c>
      <c r="F108" s="90">
        <v>9806.898991</v>
      </c>
      <c r="G108" s="102">
        <v>100</v>
      </c>
      <c r="H108" s="90">
        <v>39.748342299999997</v>
      </c>
      <c r="I108" s="91">
        <v>1.413426E-5</v>
      </c>
      <c r="J108" s="91">
        <f t="shared" si="1"/>
        <v>2.0643977513967607E-3</v>
      </c>
      <c r="K108" s="91">
        <f>H108/'סכום נכסי הקרן'!$C$42</f>
        <v>1.5640589612186934E-4</v>
      </c>
    </row>
    <row r="109" spans="2:11">
      <c r="B109" s="86" t="s">
        <v>2166</v>
      </c>
      <c r="C109" s="112">
        <v>87958</v>
      </c>
      <c r="D109" s="88" t="s">
        <v>134</v>
      </c>
      <c r="E109" s="101">
        <v>44895</v>
      </c>
      <c r="F109" s="90">
        <v>7355.1742270000004</v>
      </c>
      <c r="G109" s="102">
        <v>100</v>
      </c>
      <c r="H109" s="90">
        <v>29.811256659999998</v>
      </c>
      <c r="I109" s="91">
        <v>1.3195060000000001E-5</v>
      </c>
      <c r="J109" s="91">
        <f t="shared" si="1"/>
        <v>1.548298310171685E-3</v>
      </c>
      <c r="K109" s="91">
        <f>H109/'סכום נכסי הקרן'!$C$42</f>
        <v>1.1730442183563326E-4</v>
      </c>
    </row>
    <row r="110" spans="2:11">
      <c r="B110" s="86" t="s">
        <v>2167</v>
      </c>
      <c r="C110" s="87">
        <v>9600</v>
      </c>
      <c r="D110" s="88" t="s">
        <v>132</v>
      </c>
      <c r="E110" s="101">
        <v>44967</v>
      </c>
      <c r="F110" s="90">
        <v>100926.40560200001</v>
      </c>
      <c r="G110" s="102">
        <v>103.566</v>
      </c>
      <c r="H110" s="90">
        <v>399.70528725300005</v>
      </c>
      <c r="I110" s="91">
        <v>4.0370569644394307E-4</v>
      </c>
      <c r="J110" s="91">
        <f t="shared" si="1"/>
        <v>2.0759373812338576E-2</v>
      </c>
      <c r="K110" s="91">
        <f>H110/'סכום נכסי הקרן'!$C$42</f>
        <v>1.5728017829174897E-3</v>
      </c>
    </row>
    <row r="111" spans="2:11">
      <c r="B111" s="86" t="s">
        <v>2168</v>
      </c>
      <c r="C111" s="87">
        <v>7991</v>
      </c>
      <c r="D111" s="88" t="s">
        <v>132</v>
      </c>
      <c r="E111" s="101">
        <v>44105</v>
      </c>
      <c r="F111" s="90">
        <v>52038.52</v>
      </c>
      <c r="G111" s="102">
        <v>120.1348</v>
      </c>
      <c r="H111" s="90">
        <v>239.06259000000003</v>
      </c>
      <c r="I111" s="91">
        <v>8.2505513888888888E-6</v>
      </c>
      <c r="J111" s="91">
        <f t="shared" si="1"/>
        <v>1.2416122149554043E-2</v>
      </c>
      <c r="K111" s="91">
        <f>H111/'סכום נכסי הקרן'!$C$42</f>
        <v>9.4068825149885675E-4</v>
      </c>
    </row>
    <row r="112" spans="2:11">
      <c r="B112" s="86" t="s">
        <v>2169</v>
      </c>
      <c r="C112" s="112">
        <v>87259</v>
      </c>
      <c r="D112" s="88" t="s">
        <v>132</v>
      </c>
      <c r="E112" s="101">
        <v>44469</v>
      </c>
      <c r="F112" s="90">
        <v>1004.540868</v>
      </c>
      <c r="G112" s="102">
        <v>100</v>
      </c>
      <c r="H112" s="90">
        <v>3.841364279</v>
      </c>
      <c r="I112" s="91">
        <v>2.9919799999999998E-6</v>
      </c>
      <c r="J112" s="91">
        <f t="shared" si="1"/>
        <v>1.9950778626215665E-4</v>
      </c>
      <c r="K112" s="91">
        <f>H112/'סכום נכסי הקרן'!$C$42</f>
        <v>1.5115398218444282E-5</v>
      </c>
    </row>
    <row r="113" spans="2:11">
      <c r="B113" s="86" t="s">
        <v>2170</v>
      </c>
      <c r="C113" s="112">
        <v>87252</v>
      </c>
      <c r="D113" s="88" t="s">
        <v>132</v>
      </c>
      <c r="E113" s="101">
        <v>44469</v>
      </c>
      <c r="F113" s="90">
        <v>2328.5383959999999</v>
      </c>
      <c r="G113" s="102">
        <v>100</v>
      </c>
      <c r="H113" s="90">
        <v>8.9043308259999989</v>
      </c>
      <c r="I113" s="91">
        <v>3.1610600000000003E-6</v>
      </c>
      <c r="J113" s="91">
        <f t="shared" si="1"/>
        <v>4.6246156370871496E-4</v>
      </c>
      <c r="K113" s="91">
        <f>H113/'סכום נכסי הקרן'!$C$42</f>
        <v>3.5037683627025496E-5</v>
      </c>
    </row>
    <row r="114" spans="2:11">
      <c r="B114" s="86" t="s">
        <v>2171</v>
      </c>
      <c r="C114" s="112">
        <v>87251</v>
      </c>
      <c r="D114" s="88" t="s">
        <v>132</v>
      </c>
      <c r="E114" s="101">
        <v>44469</v>
      </c>
      <c r="F114" s="90">
        <v>3724.562629</v>
      </c>
      <c r="G114" s="102">
        <v>100</v>
      </c>
      <c r="H114" s="90">
        <v>14.24272749</v>
      </c>
      <c r="I114" s="91">
        <v>1.8300000000000001E-6</v>
      </c>
      <c r="J114" s="91">
        <f t="shared" si="1"/>
        <v>7.3972027266437309E-4</v>
      </c>
      <c r="K114" s="91">
        <f>H114/'סכום נכסי הקרן'!$C$42</f>
        <v>5.6043760000854999E-5</v>
      </c>
    </row>
    <row r="115" spans="2:11">
      <c r="B115" s="86" t="s">
        <v>2172</v>
      </c>
      <c r="C115" s="87">
        <v>9246</v>
      </c>
      <c r="D115" s="88" t="s">
        <v>134</v>
      </c>
      <c r="E115" s="101">
        <v>44816</v>
      </c>
      <c r="F115" s="90">
        <v>91030.770000000019</v>
      </c>
      <c r="G115" s="102">
        <v>69.533600000000007</v>
      </c>
      <c r="H115" s="90">
        <v>256.54895000000005</v>
      </c>
      <c r="I115" s="91">
        <v>5.4450568181818179E-5</v>
      </c>
      <c r="J115" s="91">
        <f t="shared" si="1"/>
        <v>1.3324305992584756E-2</v>
      </c>
      <c r="K115" s="91">
        <f>H115/'סכום נכסי הקרן'!$C$42</f>
        <v>1.0094953928147755E-3</v>
      </c>
    </row>
    <row r="116" spans="2:11">
      <c r="B116" s="86" t="s">
        <v>2173</v>
      </c>
      <c r="C116" s="87">
        <v>9245</v>
      </c>
      <c r="D116" s="88" t="s">
        <v>132</v>
      </c>
      <c r="E116" s="101">
        <v>44816</v>
      </c>
      <c r="F116" s="90">
        <v>8551.590000000002</v>
      </c>
      <c r="G116" s="102">
        <v>101.8784</v>
      </c>
      <c r="H116" s="90">
        <v>33.31553000000001</v>
      </c>
      <c r="I116" s="91">
        <v>5.8445833333333335E-5</v>
      </c>
      <c r="J116" s="91">
        <f t="shared" si="1"/>
        <v>1.7302987052768577E-3</v>
      </c>
      <c r="K116" s="91">
        <f>H116/'סכום נכסי הקרן'!$C$42</f>
        <v>1.3109339969694846E-4</v>
      </c>
    </row>
    <row r="117" spans="2:11">
      <c r="B117" s="86" t="s">
        <v>2174</v>
      </c>
      <c r="C117" s="87">
        <v>9534</v>
      </c>
      <c r="D117" s="88" t="s">
        <v>134</v>
      </c>
      <c r="E117" s="101">
        <v>45007</v>
      </c>
      <c r="F117" s="90">
        <v>40134.231046000008</v>
      </c>
      <c r="G117" s="102">
        <v>100.5012</v>
      </c>
      <c r="H117" s="90">
        <v>163.48334417500004</v>
      </c>
      <c r="I117" s="91">
        <v>4.0134238910807682E-4</v>
      </c>
      <c r="J117" s="91">
        <f t="shared" si="1"/>
        <v>8.490785491340927E-3</v>
      </c>
      <c r="K117" s="91">
        <f>H117/'סכום נכסי הקרן'!$C$42</f>
        <v>6.4329120328348558E-4</v>
      </c>
    </row>
    <row r="118" spans="2:11">
      <c r="B118" s="86" t="s">
        <v>2175</v>
      </c>
      <c r="C118" s="87">
        <v>8412</v>
      </c>
      <c r="D118" s="88" t="s">
        <v>134</v>
      </c>
      <c r="E118" s="101">
        <v>44440</v>
      </c>
      <c r="F118" s="90">
        <v>14377.090000000002</v>
      </c>
      <c r="G118" s="102">
        <v>296.9803</v>
      </c>
      <c r="H118" s="90">
        <v>173.05573000000004</v>
      </c>
      <c r="I118" s="91">
        <v>7.9872742222222224E-5</v>
      </c>
      <c r="J118" s="91">
        <f t="shared" si="1"/>
        <v>8.9879436274836813E-3</v>
      </c>
      <c r="K118" s="91">
        <f>H118/'סכום נכסי הקרן'!$C$42</f>
        <v>6.8095761894639505E-4</v>
      </c>
    </row>
    <row r="119" spans="2:11">
      <c r="B119" s="86" t="s">
        <v>2176</v>
      </c>
      <c r="C119" s="87">
        <v>9495</v>
      </c>
      <c r="D119" s="88" t="s">
        <v>132</v>
      </c>
      <c r="E119" s="101">
        <v>44980</v>
      </c>
      <c r="F119" s="90">
        <v>73789.020000000019</v>
      </c>
      <c r="G119" s="102">
        <v>99.556600000000003</v>
      </c>
      <c r="H119" s="90">
        <v>280.91808000000009</v>
      </c>
      <c r="I119" s="91">
        <v>1.7256266666666666E-4</v>
      </c>
      <c r="J119" s="91">
        <f t="shared" si="1"/>
        <v>1.4589958200060473E-2</v>
      </c>
      <c r="K119" s="91">
        <f>H119/'סכום נכסי הקרן'!$C$42</f>
        <v>1.1053855707395123E-3</v>
      </c>
    </row>
    <row r="120" spans="2:11">
      <c r="B120" s="86" t="s">
        <v>2177</v>
      </c>
      <c r="C120" s="112">
        <v>87956</v>
      </c>
      <c r="D120" s="88" t="s">
        <v>134</v>
      </c>
      <c r="E120" s="101">
        <v>44837</v>
      </c>
      <c r="F120" s="90">
        <v>6286.473704</v>
      </c>
      <c r="G120" s="102">
        <v>100</v>
      </c>
      <c r="H120" s="90">
        <v>25.479706569999998</v>
      </c>
      <c r="I120" s="91">
        <v>7.0640199999999993E-6</v>
      </c>
      <c r="J120" s="91">
        <f t="shared" si="1"/>
        <v>1.3233318902297285E-3</v>
      </c>
      <c r="K120" s="91">
        <f>H120/'סכום נכסי הקרן'!$C$42</f>
        <v>1.0026018969357451E-4</v>
      </c>
    </row>
    <row r="121" spans="2:11">
      <c r="B121" s="86" t="s">
        <v>2178</v>
      </c>
      <c r="C121" s="87">
        <v>8299</v>
      </c>
      <c r="D121" s="88" t="s">
        <v>135</v>
      </c>
      <c r="E121" s="101">
        <v>44286</v>
      </c>
      <c r="F121" s="90">
        <v>49336.030000000006</v>
      </c>
      <c r="G121" s="102">
        <v>100.2175</v>
      </c>
      <c r="H121" s="90">
        <v>231.29100000000003</v>
      </c>
      <c r="I121" s="91">
        <v>1.9136406451612903E-4</v>
      </c>
      <c r="J121" s="91">
        <f t="shared" si="1"/>
        <v>1.2012491406926127E-2</v>
      </c>
      <c r="K121" s="91">
        <f>H121/'סכום נכסי הקרן'!$C$42</f>
        <v>9.1010779385190322E-4</v>
      </c>
    </row>
    <row r="122" spans="2:11">
      <c r="B122" s="86" t="s">
        <v>2179</v>
      </c>
      <c r="C122" s="87">
        <v>9157</v>
      </c>
      <c r="D122" s="88" t="s">
        <v>134</v>
      </c>
      <c r="E122" s="101">
        <v>44763</v>
      </c>
      <c r="F122" s="90">
        <v>7694.5941940000012</v>
      </c>
      <c r="G122" s="102">
        <v>95.172499999999999</v>
      </c>
      <c r="H122" s="90">
        <v>29.681409262000006</v>
      </c>
      <c r="I122" s="91">
        <v>1.9236483836492186E-5</v>
      </c>
      <c r="J122" s="91">
        <f t="shared" si="1"/>
        <v>1.5415544647445537E-3</v>
      </c>
      <c r="K122" s="91">
        <f>H122/'סכום נכסי הקרן'!$C$42</f>
        <v>1.1679348483881461E-4</v>
      </c>
    </row>
    <row r="123" spans="2:11">
      <c r="B123" s="86" t="s">
        <v>2180</v>
      </c>
      <c r="C123" s="112">
        <v>87344</v>
      </c>
      <c r="D123" s="88" t="s">
        <v>132</v>
      </c>
      <c r="E123" s="101">
        <v>44421</v>
      </c>
      <c r="F123" s="90">
        <v>3744.937758</v>
      </c>
      <c r="G123" s="102">
        <v>100</v>
      </c>
      <c r="H123" s="90">
        <v>14.32064199</v>
      </c>
      <c r="I123" s="91">
        <v>3.4469889999999999E-5</v>
      </c>
      <c r="J123" s="91">
        <f t="shared" si="1"/>
        <v>7.4376689471938146E-4</v>
      </c>
      <c r="K123" s="91">
        <f>H123/'סכום נכסי הקרן'!$C$42</f>
        <v>5.6350346049184053E-5</v>
      </c>
    </row>
    <row r="124" spans="2:11">
      <c r="B124" s="86" t="s">
        <v>2181</v>
      </c>
      <c r="C124" s="112">
        <v>87346</v>
      </c>
      <c r="D124" s="88" t="s">
        <v>132</v>
      </c>
      <c r="E124" s="101">
        <v>44421</v>
      </c>
      <c r="F124" s="90">
        <v>5148.9183149999999</v>
      </c>
      <c r="G124" s="102">
        <v>100</v>
      </c>
      <c r="H124" s="90">
        <v>19.689463640000003</v>
      </c>
      <c r="I124" s="91">
        <v>6.6320010000000003E-5</v>
      </c>
      <c r="J124" s="91">
        <f t="shared" si="1"/>
        <v>1.0226057770621616E-3</v>
      </c>
      <c r="K124" s="91">
        <f>H124/'סכום נכסי הקרן'!$C$42</f>
        <v>7.7476141810652659E-5</v>
      </c>
    </row>
    <row r="125" spans="2:11">
      <c r="B125" s="86" t="s">
        <v>2182</v>
      </c>
      <c r="C125" s="87">
        <v>9457</v>
      </c>
      <c r="D125" s="88" t="s">
        <v>132</v>
      </c>
      <c r="E125" s="101">
        <v>44893</v>
      </c>
      <c r="F125" s="90">
        <v>830.01966500000015</v>
      </c>
      <c r="G125" s="102">
        <v>100</v>
      </c>
      <c r="H125" s="90">
        <v>3.1739951970000004</v>
      </c>
      <c r="I125" s="91">
        <v>4.0199528638242503E-4</v>
      </c>
      <c r="J125" s="91">
        <f t="shared" si="1"/>
        <v>1.6484683809394788E-4</v>
      </c>
      <c r="K125" s="91">
        <f>H125/'סכום נכסי הקרן'!$C$42</f>
        <v>1.2489365199848707E-5</v>
      </c>
    </row>
    <row r="126" spans="2:11">
      <c r="B126" s="86" t="s">
        <v>2183</v>
      </c>
      <c r="C126" s="87">
        <v>8296</v>
      </c>
      <c r="D126" s="88" t="s">
        <v>132</v>
      </c>
      <c r="E126" s="101">
        <v>44085</v>
      </c>
      <c r="F126" s="90">
        <v>27974.280000000006</v>
      </c>
      <c r="G126" s="102">
        <v>123.25749999999999</v>
      </c>
      <c r="H126" s="90">
        <v>131.85305</v>
      </c>
      <c r="I126" s="91">
        <v>8.9068461538461538E-6</v>
      </c>
      <c r="J126" s="91">
        <f t="shared" si="1"/>
        <v>6.848012374463342E-3</v>
      </c>
      <c r="K126" s="91">
        <f>H126/'סכום נכסי הקרן'!$C$42</f>
        <v>5.1882904413982672E-4</v>
      </c>
    </row>
    <row r="127" spans="2:11">
      <c r="B127" s="86" t="s">
        <v>2184</v>
      </c>
      <c r="C127" s="87">
        <v>8333</v>
      </c>
      <c r="D127" s="88" t="s">
        <v>132</v>
      </c>
      <c r="E127" s="101">
        <v>44501</v>
      </c>
      <c r="F127" s="90">
        <v>7590.4500000000007</v>
      </c>
      <c r="G127" s="102">
        <v>120.4042</v>
      </c>
      <c r="H127" s="90">
        <v>34.948380000000007</v>
      </c>
      <c r="I127" s="91">
        <v>2.49425475E-5</v>
      </c>
      <c r="J127" s="91">
        <f t="shared" si="1"/>
        <v>1.8151035467700385E-3</v>
      </c>
      <c r="K127" s="91">
        <f>H127/'סכום נכסי הקרן'!$C$42</f>
        <v>1.3751850707765533E-4</v>
      </c>
    </row>
    <row r="128" spans="2:11">
      <c r="B128" s="86" t="s">
        <v>2185</v>
      </c>
      <c r="C128" s="112">
        <v>87955</v>
      </c>
      <c r="D128" s="88" t="s">
        <v>134</v>
      </c>
      <c r="E128" s="101">
        <v>44827</v>
      </c>
      <c r="F128" s="90">
        <v>7355.1742270000004</v>
      </c>
      <c r="G128" s="102">
        <v>100</v>
      </c>
      <c r="H128" s="90">
        <v>29.811256659999998</v>
      </c>
      <c r="I128" s="91">
        <v>1.133366E-5</v>
      </c>
      <c r="J128" s="91">
        <f t="shared" si="1"/>
        <v>1.548298310171685E-3</v>
      </c>
      <c r="K128" s="91">
        <f>H128/'סכום נכסי הקרן'!$C$42</f>
        <v>1.1730442183563326E-4</v>
      </c>
    </row>
    <row r="129" spans="2:11">
      <c r="B129" s="86" t="s">
        <v>2186</v>
      </c>
      <c r="C129" s="87">
        <v>6653</v>
      </c>
      <c r="D129" s="88" t="s">
        <v>132</v>
      </c>
      <c r="E129" s="101">
        <v>39264</v>
      </c>
      <c r="F129" s="90">
        <v>473531.46</v>
      </c>
      <c r="G129" s="102">
        <v>91.099800000000002</v>
      </c>
      <c r="H129" s="90">
        <v>1649.6209100000005</v>
      </c>
      <c r="I129" s="91">
        <v>1.4282382943403379E-5</v>
      </c>
      <c r="J129" s="91">
        <f t="shared" si="1"/>
        <v>8.5675867223803187E-2</v>
      </c>
      <c r="K129" s="91">
        <f>H129/'סכום נכסי הקרן'!$C$42</f>
        <v>6.4910992952257954E-3</v>
      </c>
    </row>
    <row r="130" spans="2:11">
      <c r="B130" s="86" t="s">
        <v>2187</v>
      </c>
      <c r="C130" s="87">
        <v>8410</v>
      </c>
      <c r="D130" s="88" t="s">
        <v>134</v>
      </c>
      <c r="E130" s="101">
        <v>44651</v>
      </c>
      <c r="F130" s="90">
        <v>12041.286314000003</v>
      </c>
      <c r="G130" s="102">
        <v>121.9333</v>
      </c>
      <c r="H130" s="90">
        <v>59.508983175000012</v>
      </c>
      <c r="I130" s="91">
        <v>3.6488746368428372E-5</v>
      </c>
      <c r="J130" s="91">
        <f t="shared" si="1"/>
        <v>3.0907002391990998E-3</v>
      </c>
      <c r="K130" s="91">
        <f>H130/'סכום נכסי הקרן'!$C$42</f>
        <v>2.3416211349239392E-4</v>
      </c>
    </row>
    <row r="131" spans="2:11">
      <c r="B131" s="86" t="s">
        <v>2188</v>
      </c>
      <c r="C131" s="87">
        <v>8319</v>
      </c>
      <c r="D131" s="88" t="s">
        <v>134</v>
      </c>
      <c r="E131" s="101">
        <v>44377</v>
      </c>
      <c r="F131" s="90">
        <v>18330.440000000002</v>
      </c>
      <c r="G131" s="102">
        <v>100.80710000000001</v>
      </c>
      <c r="H131" s="90">
        <v>74.894720000000021</v>
      </c>
      <c r="I131" s="91">
        <v>1.7476199785714285E-5</v>
      </c>
      <c r="J131" s="91">
        <f t="shared" si="1"/>
        <v>3.8897846454213026E-3</v>
      </c>
      <c r="K131" s="91">
        <f>H131/'סכום נכסי הקרן'!$C$42</f>
        <v>2.9470350506658724E-4</v>
      </c>
    </row>
    <row r="132" spans="2:11">
      <c r="B132" s="86" t="s">
        <v>2189</v>
      </c>
      <c r="C132" s="87">
        <v>8411</v>
      </c>
      <c r="D132" s="88" t="s">
        <v>134</v>
      </c>
      <c r="E132" s="101">
        <v>44651</v>
      </c>
      <c r="F132" s="90">
        <v>17131.465713000005</v>
      </c>
      <c r="G132" s="102">
        <v>104.4327</v>
      </c>
      <c r="H132" s="90">
        <v>72.513413028000016</v>
      </c>
      <c r="I132" s="91">
        <v>5.4733119552642552E-5</v>
      </c>
      <c r="J132" s="91">
        <f t="shared" si="1"/>
        <v>3.7661074182987458E-3</v>
      </c>
      <c r="K132" s="91">
        <f>H132/'סכום נכסי הקרן'!$C$42</f>
        <v>2.853332916351477E-4</v>
      </c>
    </row>
    <row r="133" spans="2:11">
      <c r="B133" s="86" t="s">
        <v>2190</v>
      </c>
      <c r="C133" s="87">
        <v>9384</v>
      </c>
      <c r="D133" s="88" t="s">
        <v>134</v>
      </c>
      <c r="E133" s="101">
        <v>44910</v>
      </c>
      <c r="F133" s="90">
        <v>3119.1883060000005</v>
      </c>
      <c r="G133" s="102">
        <v>100.80459999999999</v>
      </c>
      <c r="H133" s="90">
        <v>12.744102699999999</v>
      </c>
      <c r="I133" s="91">
        <v>2.1364303382869947E-5</v>
      </c>
      <c r="J133" s="91">
        <f t="shared" si="1"/>
        <v>6.6188664570923216E-4</v>
      </c>
      <c r="K133" s="91">
        <f>H133/'סכום נכסי הקרן'!$C$42</f>
        <v>5.0146815885266097E-5</v>
      </c>
    </row>
    <row r="134" spans="2:11">
      <c r="B134" s="86" t="s">
        <v>2191</v>
      </c>
      <c r="C134" s="87">
        <v>7011</v>
      </c>
      <c r="D134" s="88" t="s">
        <v>134</v>
      </c>
      <c r="E134" s="101">
        <v>43651</v>
      </c>
      <c r="F134" s="90">
        <v>30397.400000000005</v>
      </c>
      <c r="G134" s="102">
        <v>95.488200000000006</v>
      </c>
      <c r="H134" s="90">
        <v>117.64500000000001</v>
      </c>
      <c r="I134" s="91">
        <v>3.2622330015882623E-5</v>
      </c>
      <c r="J134" s="91">
        <f t="shared" ref="J134:J176" si="2">IFERROR(H134/$H$11,0)</f>
        <v>6.1100931362129277E-3</v>
      </c>
      <c r="K134" s="91">
        <f>H134/'סכום נכסי הקרן'!$C$42</f>
        <v>4.6292173672000708E-4</v>
      </c>
    </row>
    <row r="135" spans="2:11">
      <c r="B135" s="86" t="s">
        <v>2192</v>
      </c>
      <c r="C135" s="87">
        <v>9736</v>
      </c>
      <c r="D135" s="88" t="s">
        <v>132</v>
      </c>
      <c r="E135" s="101">
        <v>44621</v>
      </c>
      <c r="F135" s="90">
        <v>61102.250000000007</v>
      </c>
      <c r="G135" s="102">
        <v>110.88979999999999</v>
      </c>
      <c r="H135" s="90">
        <v>259.09955000000002</v>
      </c>
      <c r="I135" s="91">
        <v>7.1884999999999994E-5</v>
      </c>
      <c r="J135" s="91">
        <f t="shared" si="2"/>
        <v>1.3456775741007763E-2</v>
      </c>
      <c r="K135" s="91">
        <f>H135/'סכום נכסי הקרן'!$C$42</f>
        <v>1.0195317579954296E-3</v>
      </c>
    </row>
    <row r="136" spans="2:11">
      <c r="B136" s="86" t="s">
        <v>2193</v>
      </c>
      <c r="C136" s="87">
        <v>8502</v>
      </c>
      <c r="D136" s="88" t="s">
        <v>132</v>
      </c>
      <c r="E136" s="101">
        <v>44621</v>
      </c>
      <c r="F136" s="90">
        <v>131018.87433000002</v>
      </c>
      <c r="G136" s="102">
        <v>101.9405</v>
      </c>
      <c r="H136" s="90">
        <v>510.73839425700004</v>
      </c>
      <c r="I136" s="91">
        <v>1.0900154204527913E-4</v>
      </c>
      <c r="J136" s="91">
        <f t="shared" si="2"/>
        <v>2.6526067041949149E-2</v>
      </c>
      <c r="K136" s="91">
        <f>H136/'סכום נכסי הקרן'!$C$42</f>
        <v>2.0097063579330877E-3</v>
      </c>
    </row>
    <row r="137" spans="2:11">
      <c r="B137" s="86" t="s">
        <v>2194</v>
      </c>
      <c r="C137" s="87">
        <v>7017</v>
      </c>
      <c r="D137" s="88" t="s">
        <v>133</v>
      </c>
      <c r="E137" s="101">
        <v>43709</v>
      </c>
      <c r="F137" s="90">
        <v>142798.045235</v>
      </c>
      <c r="G137" s="102">
        <v>95.077365999999998</v>
      </c>
      <c r="H137" s="90">
        <v>135.76866864300004</v>
      </c>
      <c r="I137" s="91">
        <v>8.6544268513745435E-5</v>
      </c>
      <c r="J137" s="91">
        <f t="shared" si="2"/>
        <v>7.0513766873931041E-3</v>
      </c>
      <c r="K137" s="91">
        <f>H137/'סכום נכסי הקרן'!$C$42</f>
        <v>5.342366261241934E-4</v>
      </c>
    </row>
    <row r="138" spans="2:11">
      <c r="B138" s="86" t="s">
        <v>2195</v>
      </c>
      <c r="C138" s="87">
        <v>9536</v>
      </c>
      <c r="D138" s="88" t="s">
        <v>133</v>
      </c>
      <c r="E138" s="101">
        <v>45015</v>
      </c>
      <c r="F138" s="90">
        <v>32868.997822999998</v>
      </c>
      <c r="G138" s="102">
        <v>106.155328</v>
      </c>
      <c r="H138" s="90">
        <v>34.892183242000009</v>
      </c>
      <c r="I138" s="91">
        <v>9.1302767156718008E-5</v>
      </c>
      <c r="J138" s="91">
        <f t="shared" si="2"/>
        <v>1.8121848725779078E-3</v>
      </c>
      <c r="K138" s="91">
        <f>H138/'סכום נכסי הקרן'!$C$42</f>
        <v>1.3729737825100404E-4</v>
      </c>
    </row>
    <row r="139" spans="2:11">
      <c r="B139" s="86" t="s">
        <v>2196</v>
      </c>
      <c r="C139" s="112">
        <v>87345</v>
      </c>
      <c r="D139" s="88" t="s">
        <v>132</v>
      </c>
      <c r="E139" s="101">
        <v>44421</v>
      </c>
      <c r="F139" s="90">
        <v>3540.0830150000002</v>
      </c>
      <c r="G139" s="102">
        <v>100</v>
      </c>
      <c r="H139" s="90">
        <v>13.537277449999999</v>
      </c>
      <c r="I139" s="91">
        <v>1.2945800000000001E-5</v>
      </c>
      <c r="J139" s="91">
        <f t="shared" si="2"/>
        <v>7.0308152518385846E-4</v>
      </c>
      <c r="K139" s="91">
        <f>H139/'סכום נכסי הקרן'!$C$42</f>
        <v>5.3267882082660444E-5</v>
      </c>
    </row>
    <row r="140" spans="2:11">
      <c r="B140" s="86" t="s">
        <v>2197</v>
      </c>
      <c r="C140" s="87">
        <v>7077</v>
      </c>
      <c r="D140" s="88" t="s">
        <v>132</v>
      </c>
      <c r="E140" s="101">
        <v>44012</v>
      </c>
      <c r="F140" s="90">
        <v>83411.080000000016</v>
      </c>
      <c r="G140" s="102">
        <v>117.0718</v>
      </c>
      <c r="H140" s="90">
        <v>373.41689000000008</v>
      </c>
      <c r="I140" s="91">
        <v>3.8349923999999996E-5</v>
      </c>
      <c r="J140" s="91">
        <f t="shared" si="2"/>
        <v>1.9394041196268249E-2</v>
      </c>
      <c r="K140" s="91">
        <f>H140/'סכום נכסי הקרן'!$C$42</f>
        <v>1.469359473325546E-3</v>
      </c>
    </row>
    <row r="141" spans="2:11">
      <c r="B141" s="86" t="s">
        <v>2198</v>
      </c>
      <c r="C141" s="87">
        <v>9172</v>
      </c>
      <c r="D141" s="88" t="s">
        <v>134</v>
      </c>
      <c r="E141" s="101">
        <v>44743</v>
      </c>
      <c r="F141" s="90">
        <v>8657.4005750000015</v>
      </c>
      <c r="G141" s="102">
        <v>94.228800000000007</v>
      </c>
      <c r="H141" s="90">
        <v>33.064236060000006</v>
      </c>
      <c r="I141" s="91">
        <v>1.6668885128445001E-4</v>
      </c>
      <c r="J141" s="91">
        <f t="shared" si="2"/>
        <v>1.7172473271650302E-3</v>
      </c>
      <c r="K141" s="91">
        <f>H141/'סכום נכסי הקרן'!$C$42</f>
        <v>1.301045822620212E-4</v>
      </c>
    </row>
    <row r="142" spans="2:11">
      <c r="B142" s="86" t="s">
        <v>2199</v>
      </c>
      <c r="C142" s="87">
        <v>8275</v>
      </c>
      <c r="D142" s="88" t="s">
        <v>132</v>
      </c>
      <c r="E142" s="101">
        <v>44256</v>
      </c>
      <c r="F142" s="90">
        <v>5683.880000000001</v>
      </c>
      <c r="G142" s="102">
        <v>114.9335</v>
      </c>
      <c r="H142" s="90">
        <v>24.980970000000006</v>
      </c>
      <c r="I142" s="91">
        <v>9.4731333333333342E-6</v>
      </c>
      <c r="J142" s="91">
        <f t="shared" si="2"/>
        <v>1.29742915834027E-3</v>
      </c>
      <c r="K142" s="91">
        <f>H142/'סכום נכסי הקרן'!$C$42</f>
        <v>9.8297709357392132E-5</v>
      </c>
    </row>
    <row r="143" spans="2:11">
      <c r="B143" s="86" t="s">
        <v>2200</v>
      </c>
      <c r="C143" s="87">
        <v>9667</v>
      </c>
      <c r="D143" s="88" t="s">
        <v>132</v>
      </c>
      <c r="E143" s="101">
        <v>44959</v>
      </c>
      <c r="F143" s="90">
        <v>23856.637435000004</v>
      </c>
      <c r="G143" s="102">
        <v>100</v>
      </c>
      <c r="H143" s="90">
        <v>91.22778154800001</v>
      </c>
      <c r="I143" s="91">
        <v>2.7264728454240076E-5</v>
      </c>
      <c r="J143" s="91">
        <f t="shared" si="2"/>
        <v>4.7380699721056331E-3</v>
      </c>
      <c r="K143" s="91">
        <f>H143/'סכום נכסי הקרן'!$C$42</f>
        <v>3.589725281254076E-4</v>
      </c>
    </row>
    <row r="144" spans="2:11">
      <c r="B144" s="86" t="s">
        <v>2201</v>
      </c>
      <c r="C144" s="87">
        <v>8335</v>
      </c>
      <c r="D144" s="88" t="s">
        <v>132</v>
      </c>
      <c r="E144" s="101">
        <v>44412</v>
      </c>
      <c r="F144" s="90">
        <v>70782.830000000016</v>
      </c>
      <c r="G144" s="102">
        <v>99.453599999999994</v>
      </c>
      <c r="H144" s="90">
        <v>269.19457000000006</v>
      </c>
      <c r="I144" s="91">
        <v>2.0223664199999999E-4</v>
      </c>
      <c r="J144" s="91">
        <f t="shared" si="2"/>
        <v>1.3981077771794727E-2</v>
      </c>
      <c r="K144" s="91">
        <f>H144/'סכום נכסי הקרן'!$C$42</f>
        <v>1.0592546887670154E-3</v>
      </c>
    </row>
    <row r="145" spans="2:11">
      <c r="B145" s="86" t="s">
        <v>2202</v>
      </c>
      <c r="C145" s="87">
        <v>8415</v>
      </c>
      <c r="D145" s="88" t="s">
        <v>134</v>
      </c>
      <c r="E145" s="101">
        <v>44440</v>
      </c>
      <c r="F145" s="90">
        <v>138783.29999999999</v>
      </c>
      <c r="G145" s="102">
        <v>117.5904</v>
      </c>
      <c r="H145" s="90">
        <v>661.44906000000015</v>
      </c>
      <c r="I145" s="91">
        <v>2.3130539966666669E-4</v>
      </c>
      <c r="J145" s="91">
        <f t="shared" si="2"/>
        <v>3.4353481758344961E-2</v>
      </c>
      <c r="K145" s="91">
        <f>H145/'סכום נכסי הקרן'!$C$42</f>
        <v>2.6027383025799327E-3</v>
      </c>
    </row>
    <row r="146" spans="2:11">
      <c r="B146" s="86" t="s">
        <v>2203</v>
      </c>
      <c r="C146" s="112">
        <v>87341</v>
      </c>
      <c r="D146" s="88" t="s">
        <v>132</v>
      </c>
      <c r="E146" s="101">
        <v>44421</v>
      </c>
      <c r="F146" s="90">
        <v>3111.6530229999998</v>
      </c>
      <c r="G146" s="102">
        <v>100</v>
      </c>
      <c r="H146" s="90">
        <v>11.898961160000001</v>
      </c>
      <c r="I146" s="91">
        <v>1.3404289999999999E-5</v>
      </c>
      <c r="J146" s="91">
        <f t="shared" si="2"/>
        <v>6.1799278262382766E-4</v>
      </c>
      <c r="K146" s="91">
        <f>H146/'סכום נכסי הקרן'!$C$42</f>
        <v>4.6821265377628541E-5</v>
      </c>
    </row>
    <row r="147" spans="2:11">
      <c r="B147" s="86" t="s">
        <v>2204</v>
      </c>
      <c r="C147" s="87">
        <v>8310</v>
      </c>
      <c r="D147" s="88" t="s">
        <v>132</v>
      </c>
      <c r="E147" s="101">
        <v>44377</v>
      </c>
      <c r="F147" s="90">
        <v>22785.550000000003</v>
      </c>
      <c r="G147" s="102">
        <v>34.741199999999999</v>
      </c>
      <c r="H147" s="90">
        <v>30.270670000000006</v>
      </c>
      <c r="I147" s="91">
        <v>5.9439938461538458E-5</v>
      </c>
      <c r="J147" s="91">
        <f t="shared" si="2"/>
        <v>1.5721587232399728E-3</v>
      </c>
      <c r="K147" s="91">
        <f>H147/'סכום נכסי הקרן'!$C$42</f>
        <v>1.1911216905162325E-4</v>
      </c>
    </row>
    <row r="148" spans="2:11">
      <c r="B148" s="86" t="s">
        <v>2205</v>
      </c>
      <c r="C148" s="87">
        <v>9695</v>
      </c>
      <c r="D148" s="88" t="s">
        <v>132</v>
      </c>
      <c r="E148" s="101">
        <v>45108</v>
      </c>
      <c r="F148" s="90">
        <v>44731.200657000009</v>
      </c>
      <c r="G148" s="102">
        <v>100</v>
      </c>
      <c r="H148" s="90">
        <v>171.05211130400002</v>
      </c>
      <c r="I148" s="91">
        <v>3.5784956096224396E-5</v>
      </c>
      <c r="J148" s="91">
        <f t="shared" si="2"/>
        <v>8.8838822832530088E-3</v>
      </c>
      <c r="K148" s="91">
        <f>H148/'סכום נכסי הקרן'!$C$42</f>
        <v>6.7307357248052734E-4</v>
      </c>
    </row>
    <row r="149" spans="2:11">
      <c r="B149" s="86" t="s">
        <v>2206</v>
      </c>
      <c r="C149" s="112">
        <v>87951</v>
      </c>
      <c r="D149" s="88" t="s">
        <v>134</v>
      </c>
      <c r="E149" s="101">
        <v>44771</v>
      </c>
      <c r="F149" s="90">
        <v>4903.4494949999998</v>
      </c>
      <c r="G149" s="102">
        <v>100</v>
      </c>
      <c r="H149" s="90">
        <v>19.874171149999999</v>
      </c>
      <c r="I149" s="91">
        <v>2.0980149999999999E-5</v>
      </c>
      <c r="J149" s="91">
        <f t="shared" si="2"/>
        <v>1.0321988756983804E-3</v>
      </c>
      <c r="K149" s="91">
        <f>H149/'סכום נכסי הקרן'!$C$42</f>
        <v>7.820294806093467E-5</v>
      </c>
    </row>
    <row r="150" spans="2:11">
      <c r="B150" s="86" t="s">
        <v>2207</v>
      </c>
      <c r="C150" s="87">
        <v>7085</v>
      </c>
      <c r="D150" s="88" t="s">
        <v>132</v>
      </c>
      <c r="E150" s="101">
        <v>43983</v>
      </c>
      <c r="F150" s="90">
        <v>104983.76071700001</v>
      </c>
      <c r="G150" s="102">
        <v>98.566800000000001</v>
      </c>
      <c r="H150" s="90">
        <v>395.70420636200009</v>
      </c>
      <c r="I150" s="91">
        <v>3.4994587119074282E-5</v>
      </c>
      <c r="J150" s="91">
        <f t="shared" si="2"/>
        <v>2.0551570872226105E-2</v>
      </c>
      <c r="K150" s="91">
        <f>H150/'סכום נכסי הקרן'!$C$42</f>
        <v>1.5570579152238441E-3</v>
      </c>
    </row>
    <row r="151" spans="2:11">
      <c r="B151" s="86" t="s">
        <v>2208</v>
      </c>
      <c r="C151" s="87">
        <v>8330</v>
      </c>
      <c r="D151" s="88" t="s">
        <v>132</v>
      </c>
      <c r="E151" s="101">
        <v>44002</v>
      </c>
      <c r="F151" s="90">
        <v>54291.110000000008</v>
      </c>
      <c r="G151" s="102">
        <v>110.6713</v>
      </c>
      <c r="H151" s="90">
        <v>229.76382000000004</v>
      </c>
      <c r="I151" s="91">
        <v>1.5405421030769231E-4</v>
      </c>
      <c r="J151" s="91">
        <f t="shared" si="2"/>
        <v>1.1933174716580073E-2</v>
      </c>
      <c r="K151" s="91">
        <f>H151/'סכום נכסי הקרן'!$C$42</f>
        <v>9.0409848773703174E-4</v>
      </c>
    </row>
    <row r="152" spans="2:11">
      <c r="B152" s="86" t="s">
        <v>2209</v>
      </c>
      <c r="C152" s="87">
        <v>5287</v>
      </c>
      <c r="D152" s="88" t="s">
        <v>134</v>
      </c>
      <c r="E152" s="101">
        <v>42735</v>
      </c>
      <c r="F152" s="90">
        <v>43926.331446000004</v>
      </c>
      <c r="G152" s="102">
        <v>24.521899999999999</v>
      </c>
      <c r="H152" s="90">
        <v>43.658254722000002</v>
      </c>
      <c r="I152" s="91">
        <v>2.856455250999583E-5</v>
      </c>
      <c r="J152" s="91">
        <f t="shared" si="2"/>
        <v>2.2674657020351719E-3</v>
      </c>
      <c r="K152" s="91">
        <f>H152/'סכום נכסי הקרן'!$C$42</f>
        <v>1.717910246765497E-4</v>
      </c>
    </row>
    <row r="153" spans="2:11">
      <c r="B153" s="86" t="s">
        <v>2210</v>
      </c>
      <c r="C153" s="87">
        <v>8416</v>
      </c>
      <c r="D153" s="88" t="s">
        <v>134</v>
      </c>
      <c r="E153" s="101">
        <v>44713</v>
      </c>
      <c r="F153" s="90">
        <v>20920.450000000004</v>
      </c>
      <c r="G153" s="102">
        <v>107.7308</v>
      </c>
      <c r="H153" s="90">
        <v>91.347840000000019</v>
      </c>
      <c r="I153" s="91">
        <v>4.4459880239520961E-6</v>
      </c>
      <c r="J153" s="91">
        <f t="shared" si="2"/>
        <v>4.7443054119756618E-3</v>
      </c>
      <c r="K153" s="91">
        <f>H153/'סכום נכסי הקרן'!$C$42</f>
        <v>3.5944494656314622E-4</v>
      </c>
    </row>
    <row r="154" spans="2:11">
      <c r="B154" s="86" t="s">
        <v>2211</v>
      </c>
      <c r="C154" s="112">
        <v>87257</v>
      </c>
      <c r="D154" s="88" t="s">
        <v>132</v>
      </c>
      <c r="E154" s="101">
        <v>44469</v>
      </c>
      <c r="F154" s="90">
        <v>146.48766140000001</v>
      </c>
      <c r="G154" s="102">
        <v>100</v>
      </c>
      <c r="H154" s="90">
        <v>0.56016881730000001</v>
      </c>
      <c r="I154" s="91">
        <v>9.9488900000000016E-6</v>
      </c>
      <c r="J154" s="91">
        <f t="shared" si="2"/>
        <v>2.9093320121596695E-5</v>
      </c>
      <c r="K154" s="91">
        <f>H154/'סכום נכסי הקרן'!$C$42</f>
        <v>2.2042103086481222E-6</v>
      </c>
    </row>
    <row r="155" spans="2:11">
      <c r="B155" s="86" t="s">
        <v>2212</v>
      </c>
      <c r="C155" s="112">
        <v>872510</v>
      </c>
      <c r="D155" s="88" t="s">
        <v>132</v>
      </c>
      <c r="E155" s="101">
        <v>44469</v>
      </c>
      <c r="F155" s="90">
        <v>306.88296120000001</v>
      </c>
      <c r="G155" s="102">
        <v>100</v>
      </c>
      <c r="H155" s="90">
        <v>1.173520444</v>
      </c>
      <c r="I155" s="91">
        <v>9.4853799999999993E-6</v>
      </c>
      <c r="J155" s="91">
        <f t="shared" si="2"/>
        <v>6.0948779889412612E-5</v>
      </c>
      <c r="K155" s="91">
        <f>H155/'סכום נכסי הקרן'!$C$42</f>
        <v>4.6176898466820839E-6</v>
      </c>
    </row>
    <row r="156" spans="2:11">
      <c r="B156" s="86" t="s">
        <v>2213</v>
      </c>
      <c r="C156" s="87">
        <v>8339</v>
      </c>
      <c r="D156" s="88" t="s">
        <v>132</v>
      </c>
      <c r="E156" s="101">
        <v>44539</v>
      </c>
      <c r="F156" s="90">
        <v>10002.675832000003</v>
      </c>
      <c r="G156" s="102">
        <v>98.844399999999993</v>
      </c>
      <c r="H156" s="90">
        <v>37.808212645000005</v>
      </c>
      <c r="I156" s="91">
        <v>2.4430502536799143E-5</v>
      </c>
      <c r="J156" s="91">
        <f t="shared" si="2"/>
        <v>1.9636338184767167E-3</v>
      </c>
      <c r="K156" s="91">
        <f>H156/'סכום נכסי הקרן'!$C$42</f>
        <v>1.4877167291344921E-4</v>
      </c>
    </row>
    <row r="157" spans="2:11">
      <c r="B157" s="86" t="s">
        <v>2214</v>
      </c>
      <c r="C157" s="87">
        <v>7013</v>
      </c>
      <c r="D157" s="88" t="s">
        <v>134</v>
      </c>
      <c r="E157" s="101">
        <v>43507</v>
      </c>
      <c r="F157" s="90">
        <v>58758.142702000005</v>
      </c>
      <c r="G157" s="102">
        <v>94.651300000000006</v>
      </c>
      <c r="H157" s="90">
        <v>225.41455851700005</v>
      </c>
      <c r="I157" s="91">
        <v>4.8937795679187017E-5</v>
      </c>
      <c r="J157" s="91">
        <f t="shared" si="2"/>
        <v>1.170728842532355E-2</v>
      </c>
      <c r="K157" s="91">
        <f>H157/'סכום נכסי הקרן'!$C$42</f>
        <v>8.8698456297049016E-4</v>
      </c>
    </row>
    <row r="158" spans="2:11">
      <c r="B158" s="86" t="s">
        <v>2215</v>
      </c>
      <c r="C158" s="87">
        <v>8112</v>
      </c>
      <c r="D158" s="88" t="s">
        <v>132</v>
      </c>
      <c r="E158" s="101">
        <v>44440</v>
      </c>
      <c r="F158" s="90">
        <v>7608.2700000000013</v>
      </c>
      <c r="G158" s="102">
        <v>76.177899999999994</v>
      </c>
      <c r="H158" s="90">
        <v>22.163209999999999</v>
      </c>
      <c r="I158" s="91">
        <v>4.7551704999999999E-6</v>
      </c>
      <c r="J158" s="91">
        <f t="shared" si="2"/>
        <v>1.151084000998306E-3</v>
      </c>
      <c r="K158" s="91">
        <f>H158/'סכום נכסי הקרן'!$C$42</f>
        <v>8.7210095324835116E-5</v>
      </c>
    </row>
    <row r="159" spans="2:11">
      <c r="B159" s="86" t="s">
        <v>2216</v>
      </c>
      <c r="C159" s="87">
        <v>8317</v>
      </c>
      <c r="D159" s="88" t="s">
        <v>132</v>
      </c>
      <c r="E159" s="101">
        <v>44378</v>
      </c>
      <c r="F159" s="90">
        <v>7317.0300000000016</v>
      </c>
      <c r="G159" s="102">
        <v>115.0716</v>
      </c>
      <c r="H159" s="90">
        <v>32.197390000000006</v>
      </c>
      <c r="I159" s="91">
        <v>1.5735542580645161E-6</v>
      </c>
      <c r="J159" s="91">
        <f t="shared" si="2"/>
        <v>1.6722262029238027E-3</v>
      </c>
      <c r="K159" s="91">
        <f>H159/'סכום נכסי הקרן'!$C$42</f>
        <v>1.2669362656000162E-4</v>
      </c>
    </row>
    <row r="160" spans="2:11">
      <c r="B160" s="86" t="s">
        <v>2217</v>
      </c>
      <c r="C160" s="87">
        <v>9377</v>
      </c>
      <c r="D160" s="88" t="s">
        <v>132</v>
      </c>
      <c r="E160" s="101">
        <v>44502</v>
      </c>
      <c r="F160" s="90">
        <v>59824.19000000001</v>
      </c>
      <c r="G160" s="102">
        <v>100.67440000000001</v>
      </c>
      <c r="H160" s="90">
        <v>230.31054000000003</v>
      </c>
      <c r="I160" s="91">
        <v>1.6098036011221269E-4</v>
      </c>
      <c r="J160" s="91">
        <f t="shared" si="2"/>
        <v>1.1961569549504806E-2</v>
      </c>
      <c r="K160" s="91">
        <f>H160/'סכום נכסי הקרן'!$C$42</f>
        <v>9.0624977824576192E-4</v>
      </c>
    </row>
    <row r="161" spans="2:11">
      <c r="B161" s="86" t="s">
        <v>2218</v>
      </c>
      <c r="C161" s="87">
        <v>7043</v>
      </c>
      <c r="D161" s="88" t="s">
        <v>134</v>
      </c>
      <c r="E161" s="101">
        <v>43860</v>
      </c>
      <c r="F161" s="90">
        <v>124961.41571500001</v>
      </c>
      <c r="G161" s="102">
        <v>93.243600000000001</v>
      </c>
      <c r="H161" s="90">
        <v>472.26122400100007</v>
      </c>
      <c r="I161" s="91">
        <v>3.8643674093821075E-5</v>
      </c>
      <c r="J161" s="91">
        <f t="shared" si="2"/>
        <v>2.4527689772349238E-2</v>
      </c>
      <c r="K161" s="91">
        <f>H161/'סכום נכסי הקרן'!$C$42</f>
        <v>1.8583024012925259E-3</v>
      </c>
    </row>
    <row r="162" spans="2:11">
      <c r="B162" s="86" t="s">
        <v>2219</v>
      </c>
      <c r="C162" s="87">
        <v>5304</v>
      </c>
      <c r="D162" s="88" t="s">
        <v>134</v>
      </c>
      <c r="E162" s="101">
        <v>42928</v>
      </c>
      <c r="F162" s="90">
        <v>66753.813618000015</v>
      </c>
      <c r="G162" s="102">
        <v>56.848599999999998</v>
      </c>
      <c r="H162" s="90">
        <v>153.80950507800003</v>
      </c>
      <c r="I162" s="91">
        <v>1.229438495221344E-5</v>
      </c>
      <c r="J162" s="91">
        <f t="shared" si="2"/>
        <v>7.988358206990483E-3</v>
      </c>
      <c r="K162" s="91">
        <f>H162/'סכום נכסי הקרן'!$C$42</f>
        <v>6.0522557877302487E-4</v>
      </c>
    </row>
    <row r="163" spans="2:11">
      <c r="B163" s="86" t="s">
        <v>2220</v>
      </c>
      <c r="C163" s="112">
        <v>85891</v>
      </c>
      <c r="D163" s="88" t="s">
        <v>132</v>
      </c>
      <c r="E163" s="101">
        <v>44395</v>
      </c>
      <c r="F163" s="90">
        <v>139644.6905</v>
      </c>
      <c r="G163" s="102">
        <v>100</v>
      </c>
      <c r="H163" s="90">
        <v>534.00129650000008</v>
      </c>
      <c r="I163" s="91">
        <v>7.5083689999999993E-5</v>
      </c>
      <c r="J163" s="91">
        <f t="shared" si="2"/>
        <v>2.7734265429669384E-2</v>
      </c>
      <c r="K163" s="91">
        <f>H163/'סכום נכסי הקרן'!$C$42</f>
        <v>2.1012436362490157E-3</v>
      </c>
    </row>
    <row r="164" spans="2:11">
      <c r="B164" s="86" t="s">
        <v>2221</v>
      </c>
      <c r="C164" s="112">
        <v>87256</v>
      </c>
      <c r="D164" s="88" t="s">
        <v>132</v>
      </c>
      <c r="E164" s="101">
        <v>44469</v>
      </c>
      <c r="F164" s="90">
        <v>1979.1155759999999</v>
      </c>
      <c r="G164" s="102">
        <v>100</v>
      </c>
      <c r="H164" s="90">
        <v>7.5681379610000006</v>
      </c>
      <c r="I164" s="91">
        <v>4.8959400000000003E-6</v>
      </c>
      <c r="J164" s="91">
        <f t="shared" si="2"/>
        <v>3.9306411500207063E-4</v>
      </c>
      <c r="K164" s="91">
        <f>H164/'סכום נכסי הקרן'!$C$42</f>
        <v>2.9779893481599159E-5</v>
      </c>
    </row>
    <row r="165" spans="2:11">
      <c r="B165" s="86" t="s">
        <v>2222</v>
      </c>
      <c r="C165" s="112">
        <v>87258</v>
      </c>
      <c r="D165" s="88" t="s">
        <v>132</v>
      </c>
      <c r="E165" s="101">
        <v>44469</v>
      </c>
      <c r="F165" s="90">
        <v>1130.873231</v>
      </c>
      <c r="G165" s="102">
        <v>100</v>
      </c>
      <c r="H165" s="90">
        <v>4.3244592339999999</v>
      </c>
      <c r="I165" s="91">
        <v>4.82273E-6</v>
      </c>
      <c r="J165" s="91">
        <f t="shared" si="2"/>
        <v>2.2459814427724093E-4</v>
      </c>
      <c r="K165" s="91">
        <f>H165/'סכום נכסי הקרן'!$C$42</f>
        <v>1.7016330307094658E-5</v>
      </c>
    </row>
    <row r="166" spans="2:11">
      <c r="B166" s="86" t="s">
        <v>2223</v>
      </c>
      <c r="C166" s="112">
        <v>83111</v>
      </c>
      <c r="D166" s="88" t="s">
        <v>132</v>
      </c>
      <c r="E166" s="101">
        <v>44256</v>
      </c>
      <c r="F166" s="90">
        <v>11227.725200000001</v>
      </c>
      <c r="G166" s="102">
        <v>100</v>
      </c>
      <c r="H166" s="90">
        <v>42.934821159999998</v>
      </c>
      <c r="I166" s="91">
        <v>1.1161129999999999E-5</v>
      </c>
      <c r="J166" s="91">
        <f t="shared" si="2"/>
        <v>2.2298929497577076E-3</v>
      </c>
      <c r="K166" s="91">
        <f>H166/'סכום נכסי הקרן'!$C$42</f>
        <v>1.6894438333248422E-4</v>
      </c>
    </row>
    <row r="167" spans="2:11">
      <c r="B167" s="86" t="s">
        <v>2224</v>
      </c>
      <c r="C167" s="87">
        <v>7068</v>
      </c>
      <c r="D167" s="88" t="s">
        <v>132</v>
      </c>
      <c r="E167" s="101">
        <v>43885</v>
      </c>
      <c r="F167" s="90">
        <v>31145.130000000005</v>
      </c>
      <c r="G167" s="102">
        <v>107.2679</v>
      </c>
      <c r="H167" s="90">
        <v>127.75499000000002</v>
      </c>
      <c r="I167" s="91">
        <v>4.2157999999999999E-5</v>
      </c>
      <c r="J167" s="91">
        <f t="shared" si="2"/>
        <v>6.6351726594071252E-3</v>
      </c>
      <c r="K167" s="91">
        <f>H167/'סכום נכסי הקרן'!$C$42</f>
        <v>5.0270357299882814E-4</v>
      </c>
    </row>
    <row r="168" spans="2:11">
      <c r="B168" s="86" t="s">
        <v>2225</v>
      </c>
      <c r="C168" s="87">
        <v>8000</v>
      </c>
      <c r="D168" s="88" t="s">
        <v>132</v>
      </c>
      <c r="E168" s="101">
        <v>44228</v>
      </c>
      <c r="F168" s="90">
        <v>42012.860000000008</v>
      </c>
      <c r="G168" s="102">
        <v>112.9675</v>
      </c>
      <c r="H168" s="90">
        <v>181.49041000000003</v>
      </c>
      <c r="I168" s="91">
        <v>2.7343975757575755E-6</v>
      </c>
      <c r="J168" s="91">
        <f t="shared" si="2"/>
        <v>9.4260130768793419E-3</v>
      </c>
      <c r="K168" s="91">
        <f>H168/'סכום נכסי הקרן'!$C$42</f>
        <v>7.141472718366793E-4</v>
      </c>
    </row>
    <row r="169" spans="2:11">
      <c r="B169" s="86" t="s">
        <v>2226</v>
      </c>
      <c r="C169" s="87">
        <v>9618</v>
      </c>
      <c r="D169" s="88" t="s">
        <v>136</v>
      </c>
      <c r="E169" s="101">
        <v>45020</v>
      </c>
      <c r="F169" s="90">
        <v>121766.25570200002</v>
      </c>
      <c r="G169" s="102">
        <v>102.5916</v>
      </c>
      <c r="H169" s="90">
        <v>309.48163893100008</v>
      </c>
      <c r="I169" s="91">
        <v>1.8733273773470247E-4</v>
      </c>
      <c r="J169" s="91">
        <f t="shared" si="2"/>
        <v>1.6073455206904085E-2</v>
      </c>
      <c r="K169" s="91">
        <f>H169/'סכום נכסי הקרן'!$C$42</f>
        <v>1.2177804222609774E-3</v>
      </c>
    </row>
    <row r="170" spans="2:11">
      <c r="B170" s="86" t="s">
        <v>2227</v>
      </c>
      <c r="C170" s="87">
        <v>8312</v>
      </c>
      <c r="D170" s="88" t="s">
        <v>134</v>
      </c>
      <c r="E170" s="101">
        <v>44377</v>
      </c>
      <c r="F170" s="90">
        <v>115095.13000000002</v>
      </c>
      <c r="G170" s="102">
        <v>91.404399999999995</v>
      </c>
      <c r="H170" s="90">
        <v>426.39426000000009</v>
      </c>
      <c r="I170" s="91">
        <v>1.0536953636363637E-4</v>
      </c>
      <c r="J170" s="91">
        <f t="shared" si="2"/>
        <v>2.2145510997888484E-2</v>
      </c>
      <c r="K170" s="91">
        <f>H170/'סכום נכסי הקרן'!$C$42</f>
        <v>1.6778203184720326E-3</v>
      </c>
    </row>
    <row r="171" spans="2:11">
      <c r="B171" s="86" t="s">
        <v>2228</v>
      </c>
      <c r="C171" s="87">
        <v>8322</v>
      </c>
      <c r="D171" s="88" t="s">
        <v>132</v>
      </c>
      <c r="E171" s="101">
        <v>44197</v>
      </c>
      <c r="F171" s="90">
        <v>51984.660000000011</v>
      </c>
      <c r="G171" s="102">
        <v>100.0003</v>
      </c>
      <c r="H171" s="90">
        <v>198.78995000000003</v>
      </c>
      <c r="I171" s="91">
        <v>2.5869344233333332E-4</v>
      </c>
      <c r="J171" s="91">
        <f t="shared" si="2"/>
        <v>1.0324494105513291E-2</v>
      </c>
      <c r="K171" s="91">
        <f>H171/'סכום נכסי הקרן'!$C$42</f>
        <v>7.8221929445776168E-4</v>
      </c>
    </row>
    <row r="172" spans="2:11">
      <c r="B172" s="86" t="s">
        <v>2229</v>
      </c>
      <c r="C172" s="87">
        <v>9273</v>
      </c>
      <c r="D172" s="88" t="s">
        <v>132</v>
      </c>
      <c r="E172" s="101">
        <v>44852</v>
      </c>
      <c r="F172" s="90">
        <v>8486.52</v>
      </c>
      <c r="G172" s="102">
        <v>81.6875</v>
      </c>
      <c r="H172" s="90">
        <v>26.509610000000006</v>
      </c>
      <c r="I172" s="91">
        <v>3.1666268656716418E-4</v>
      </c>
      <c r="J172" s="91">
        <f t="shared" si="2"/>
        <v>1.3768216762691282E-3</v>
      </c>
      <c r="K172" s="91">
        <f>H172/'סכום נכסי הקרן'!$C$42</f>
        <v>1.0431276043155313E-4</v>
      </c>
    </row>
    <row r="173" spans="2:11">
      <c r="B173" s="86" t="s">
        <v>2230</v>
      </c>
      <c r="C173" s="87">
        <v>8273</v>
      </c>
      <c r="D173" s="88" t="s">
        <v>132</v>
      </c>
      <c r="E173" s="101">
        <v>43922</v>
      </c>
      <c r="F173" s="90">
        <v>111120.48000000003</v>
      </c>
      <c r="G173" s="102">
        <v>68.1708</v>
      </c>
      <c r="H173" s="90">
        <v>289.67458000000005</v>
      </c>
      <c r="I173" s="91">
        <v>3.0802252500000002E-5</v>
      </c>
      <c r="J173" s="91">
        <f t="shared" si="2"/>
        <v>1.5044741918427156E-2</v>
      </c>
      <c r="K173" s="91">
        <f>H173/'סכום נכסי הקרן'!$C$42</f>
        <v>1.139841554313729E-3</v>
      </c>
    </row>
    <row r="174" spans="2:11">
      <c r="B174" s="86" t="s">
        <v>2231</v>
      </c>
      <c r="C174" s="87">
        <v>8321</v>
      </c>
      <c r="D174" s="88" t="s">
        <v>132</v>
      </c>
      <c r="E174" s="101">
        <v>44217</v>
      </c>
      <c r="F174" s="90">
        <v>60787.44000000001</v>
      </c>
      <c r="G174" s="102">
        <v>95.413300000000007</v>
      </c>
      <c r="H174" s="90">
        <v>221.78933000000004</v>
      </c>
      <c r="I174" s="91">
        <v>1.715719996E-4</v>
      </c>
      <c r="J174" s="91">
        <f t="shared" si="2"/>
        <v>1.1519006017410549E-2</v>
      </c>
      <c r="K174" s="91">
        <f>H174/'סכום נכסי הקרן'!$C$42</f>
        <v>8.7271963814498509E-4</v>
      </c>
    </row>
    <row r="175" spans="2:11">
      <c r="B175" s="86" t="s">
        <v>2232</v>
      </c>
      <c r="C175" s="87">
        <v>8509</v>
      </c>
      <c r="D175" s="88" t="s">
        <v>132</v>
      </c>
      <c r="E175" s="101">
        <v>44531</v>
      </c>
      <c r="F175" s="90">
        <v>105879.83000000002</v>
      </c>
      <c r="G175" s="102">
        <v>74.639300000000006</v>
      </c>
      <c r="H175" s="90">
        <v>302.20292000000006</v>
      </c>
      <c r="I175" s="91">
        <v>5.4693402971428571E-5</v>
      </c>
      <c r="J175" s="91">
        <f t="shared" si="2"/>
        <v>1.5695422561396614E-2</v>
      </c>
      <c r="K175" s="91">
        <f>H175/'סכום נכסי הקרן'!$C$42</f>
        <v>1.1891393647690711E-3</v>
      </c>
    </row>
    <row r="176" spans="2:11">
      <c r="B176" s="86" t="s">
        <v>2233</v>
      </c>
      <c r="C176" s="87">
        <v>9409</v>
      </c>
      <c r="D176" s="88" t="s">
        <v>132</v>
      </c>
      <c r="E176" s="101">
        <v>44931</v>
      </c>
      <c r="F176" s="90">
        <v>22706.570000000003</v>
      </c>
      <c r="G176" s="102">
        <v>94.820099999999996</v>
      </c>
      <c r="H176" s="90">
        <v>82.332210000000018</v>
      </c>
      <c r="I176" s="91">
        <v>7.9147829322748705E-5</v>
      </c>
      <c r="J176" s="91">
        <f t="shared" si="2"/>
        <v>4.2760633363954385E-3</v>
      </c>
      <c r="K176" s="91">
        <f>H176/'סכום נכסי הקרן'!$C$42</f>
        <v>3.2396931141311861E-4</v>
      </c>
    </row>
    <row r="177" spans="2:11">
      <c r="B177" s="93"/>
      <c r="C177" s="94"/>
      <c r="D177" s="94"/>
      <c r="E177" s="94"/>
      <c r="F177" s="94"/>
      <c r="G177" s="94"/>
      <c r="H177" s="94"/>
      <c r="I177" s="94"/>
      <c r="J177" s="94"/>
      <c r="K177" s="94"/>
    </row>
    <row r="178" spans="2:11">
      <c r="B178" s="93"/>
      <c r="C178" s="94"/>
      <c r="D178" s="94"/>
      <c r="E178" s="94"/>
      <c r="F178" s="94"/>
      <c r="G178" s="94"/>
      <c r="H178" s="94"/>
      <c r="I178" s="94"/>
      <c r="J178" s="94"/>
      <c r="K178" s="94"/>
    </row>
    <row r="179" spans="2:11">
      <c r="B179" s="93"/>
      <c r="C179" s="94"/>
      <c r="D179" s="94"/>
      <c r="E179" s="94"/>
      <c r="F179" s="94"/>
      <c r="G179" s="94"/>
      <c r="H179" s="94"/>
      <c r="I179" s="94"/>
      <c r="J179" s="94"/>
      <c r="K179" s="94"/>
    </row>
    <row r="180" spans="2:11">
      <c r="B180" s="111" t="s">
        <v>112</v>
      </c>
      <c r="C180" s="94"/>
      <c r="D180" s="94"/>
      <c r="E180" s="94"/>
      <c r="F180" s="94"/>
      <c r="G180" s="94"/>
      <c r="H180" s="94"/>
      <c r="I180" s="94"/>
      <c r="J180" s="94"/>
      <c r="K180" s="94"/>
    </row>
    <row r="181" spans="2:11">
      <c r="B181" s="111" t="s">
        <v>206</v>
      </c>
      <c r="C181" s="94"/>
      <c r="D181" s="94"/>
      <c r="E181" s="94"/>
      <c r="F181" s="94"/>
      <c r="G181" s="94"/>
      <c r="H181" s="94"/>
      <c r="I181" s="94"/>
      <c r="J181" s="94"/>
      <c r="K181" s="94"/>
    </row>
    <row r="182" spans="2:11">
      <c r="B182" s="111" t="s">
        <v>214</v>
      </c>
      <c r="C182" s="94"/>
      <c r="D182" s="94"/>
      <c r="E182" s="94"/>
      <c r="F182" s="94"/>
      <c r="G182" s="94"/>
      <c r="H182" s="94"/>
      <c r="I182" s="94"/>
      <c r="J182" s="94"/>
      <c r="K182" s="94"/>
    </row>
    <row r="183" spans="2:11">
      <c r="B183" s="93"/>
      <c r="C183" s="94"/>
      <c r="D183" s="94"/>
      <c r="E183" s="94"/>
      <c r="F183" s="94"/>
      <c r="G183" s="94"/>
      <c r="H183" s="94"/>
      <c r="I183" s="94"/>
      <c r="J183" s="94"/>
      <c r="K183" s="94"/>
    </row>
    <row r="184" spans="2:11">
      <c r="B184" s="93"/>
      <c r="C184" s="94"/>
      <c r="D184" s="94"/>
      <c r="E184" s="94"/>
      <c r="F184" s="94"/>
      <c r="G184" s="94"/>
      <c r="H184" s="94"/>
      <c r="I184" s="94"/>
      <c r="J184" s="94"/>
      <c r="K184" s="94"/>
    </row>
    <row r="185" spans="2:11">
      <c r="B185" s="93"/>
      <c r="C185" s="94"/>
      <c r="D185" s="94"/>
      <c r="E185" s="94"/>
      <c r="F185" s="94"/>
      <c r="G185" s="94"/>
      <c r="H185" s="94"/>
      <c r="I185" s="94"/>
      <c r="J185" s="94"/>
      <c r="K185" s="94"/>
    </row>
    <row r="186" spans="2:11">
      <c r="B186" s="93"/>
      <c r="C186" s="94"/>
      <c r="D186" s="94"/>
      <c r="E186" s="94"/>
      <c r="F186" s="94"/>
      <c r="G186" s="94"/>
      <c r="H186" s="94"/>
      <c r="I186" s="94"/>
      <c r="J186" s="94"/>
      <c r="K186" s="94"/>
    </row>
    <row r="187" spans="2:11">
      <c r="B187" s="93"/>
      <c r="C187" s="94"/>
      <c r="D187" s="94"/>
      <c r="E187" s="94"/>
      <c r="F187" s="94"/>
      <c r="G187" s="94"/>
      <c r="H187" s="94"/>
      <c r="I187" s="94"/>
      <c r="J187" s="94"/>
      <c r="K187" s="94"/>
    </row>
    <row r="188" spans="2:11">
      <c r="B188" s="93"/>
      <c r="C188" s="94"/>
      <c r="D188" s="94"/>
      <c r="E188" s="94"/>
      <c r="F188" s="94"/>
      <c r="G188" s="94"/>
      <c r="H188" s="94"/>
      <c r="I188" s="94"/>
      <c r="J188" s="94"/>
      <c r="K188" s="94"/>
    </row>
    <row r="189" spans="2:11">
      <c r="B189" s="93"/>
      <c r="C189" s="94"/>
      <c r="D189" s="94"/>
      <c r="E189" s="94"/>
      <c r="F189" s="94"/>
      <c r="G189" s="94"/>
      <c r="H189" s="94"/>
      <c r="I189" s="94"/>
      <c r="J189" s="94"/>
      <c r="K189" s="94"/>
    </row>
    <row r="190" spans="2:11">
      <c r="B190" s="93"/>
      <c r="C190" s="94"/>
      <c r="D190" s="94"/>
      <c r="E190" s="94"/>
      <c r="F190" s="94"/>
      <c r="G190" s="94"/>
      <c r="H190" s="94"/>
      <c r="I190" s="94"/>
      <c r="J190" s="94"/>
      <c r="K190" s="94"/>
    </row>
    <row r="191" spans="2:11">
      <c r="B191" s="93"/>
      <c r="C191" s="94"/>
      <c r="D191" s="94"/>
      <c r="E191" s="94"/>
      <c r="F191" s="94"/>
      <c r="G191" s="94"/>
      <c r="H191" s="94"/>
      <c r="I191" s="94"/>
      <c r="J191" s="94"/>
      <c r="K191" s="94"/>
    </row>
    <row r="192" spans="2:11">
      <c r="B192" s="93"/>
      <c r="C192" s="94"/>
      <c r="D192" s="94"/>
      <c r="E192" s="94"/>
      <c r="F192" s="94"/>
      <c r="G192" s="94"/>
      <c r="H192" s="94"/>
      <c r="I192" s="94"/>
      <c r="J192" s="94"/>
      <c r="K192" s="94"/>
    </row>
    <row r="193" spans="2:11">
      <c r="B193" s="93"/>
      <c r="C193" s="94"/>
      <c r="D193" s="94"/>
      <c r="E193" s="94"/>
      <c r="F193" s="94"/>
      <c r="G193" s="94"/>
      <c r="H193" s="94"/>
      <c r="I193" s="94"/>
      <c r="J193" s="94"/>
      <c r="K193" s="94"/>
    </row>
    <row r="194" spans="2:11">
      <c r="B194" s="93"/>
      <c r="C194" s="94"/>
      <c r="D194" s="94"/>
      <c r="E194" s="94"/>
      <c r="F194" s="94"/>
      <c r="G194" s="94"/>
      <c r="H194" s="94"/>
      <c r="I194" s="94"/>
      <c r="J194" s="94"/>
      <c r="K194" s="94"/>
    </row>
    <row r="195" spans="2:11">
      <c r="B195" s="93"/>
      <c r="C195" s="94"/>
      <c r="D195" s="94"/>
      <c r="E195" s="94"/>
      <c r="F195" s="94"/>
      <c r="G195" s="94"/>
      <c r="H195" s="94"/>
      <c r="I195" s="94"/>
      <c r="J195" s="94"/>
      <c r="K195" s="94"/>
    </row>
    <row r="196" spans="2:11">
      <c r="B196" s="93"/>
      <c r="C196" s="94"/>
      <c r="D196" s="94"/>
      <c r="E196" s="94"/>
      <c r="F196" s="94"/>
      <c r="G196" s="94"/>
      <c r="H196" s="94"/>
      <c r="I196" s="94"/>
      <c r="J196" s="94"/>
      <c r="K196" s="94"/>
    </row>
    <row r="197" spans="2:11">
      <c r="B197" s="93"/>
      <c r="C197" s="94"/>
      <c r="D197" s="94"/>
      <c r="E197" s="94"/>
      <c r="F197" s="94"/>
      <c r="G197" s="94"/>
      <c r="H197" s="94"/>
      <c r="I197" s="94"/>
      <c r="J197" s="94"/>
      <c r="K197" s="94"/>
    </row>
    <row r="198" spans="2:11">
      <c r="B198" s="93"/>
      <c r="C198" s="94"/>
      <c r="D198" s="94"/>
      <c r="E198" s="94"/>
      <c r="F198" s="94"/>
      <c r="G198" s="94"/>
      <c r="H198" s="94"/>
      <c r="I198" s="94"/>
      <c r="J198" s="94"/>
      <c r="K198" s="94"/>
    </row>
    <row r="199" spans="2:11">
      <c r="B199" s="93"/>
      <c r="C199" s="94"/>
      <c r="D199" s="94"/>
      <c r="E199" s="94"/>
      <c r="F199" s="94"/>
      <c r="G199" s="94"/>
      <c r="H199" s="94"/>
      <c r="I199" s="94"/>
      <c r="J199" s="94"/>
      <c r="K199" s="94"/>
    </row>
    <row r="200" spans="2:11">
      <c r="B200" s="93"/>
      <c r="C200" s="94"/>
      <c r="D200" s="94"/>
      <c r="E200" s="94"/>
      <c r="F200" s="94"/>
      <c r="G200" s="94"/>
      <c r="H200" s="94"/>
      <c r="I200" s="94"/>
      <c r="J200" s="94"/>
      <c r="K200" s="94"/>
    </row>
    <row r="201" spans="2:11">
      <c r="B201" s="93"/>
      <c r="C201" s="94"/>
      <c r="D201" s="94"/>
      <c r="E201" s="94"/>
      <c r="F201" s="94"/>
      <c r="G201" s="94"/>
      <c r="H201" s="94"/>
      <c r="I201" s="94"/>
      <c r="J201" s="94"/>
      <c r="K201" s="94"/>
    </row>
    <row r="202" spans="2:11">
      <c r="B202" s="93"/>
      <c r="C202" s="94"/>
      <c r="D202" s="94"/>
      <c r="E202" s="94"/>
      <c r="F202" s="94"/>
      <c r="G202" s="94"/>
      <c r="H202" s="94"/>
      <c r="I202" s="94"/>
      <c r="J202" s="94"/>
      <c r="K202" s="94"/>
    </row>
    <row r="203" spans="2:11">
      <c r="B203" s="93"/>
      <c r="C203" s="94"/>
      <c r="D203" s="94"/>
      <c r="E203" s="94"/>
      <c r="F203" s="94"/>
      <c r="G203" s="94"/>
      <c r="H203" s="94"/>
      <c r="I203" s="94"/>
      <c r="J203" s="94"/>
      <c r="K203" s="94"/>
    </row>
    <row r="204" spans="2:11">
      <c r="B204" s="93"/>
      <c r="C204" s="94"/>
      <c r="D204" s="94"/>
      <c r="E204" s="94"/>
      <c r="F204" s="94"/>
      <c r="G204" s="94"/>
      <c r="H204" s="94"/>
      <c r="I204" s="94"/>
      <c r="J204" s="94"/>
      <c r="K204" s="94"/>
    </row>
    <row r="205" spans="2:11">
      <c r="B205" s="93"/>
      <c r="C205" s="94"/>
      <c r="D205" s="94"/>
      <c r="E205" s="94"/>
      <c r="F205" s="94"/>
      <c r="G205" s="94"/>
      <c r="H205" s="94"/>
      <c r="I205" s="94"/>
      <c r="J205" s="94"/>
      <c r="K205" s="94"/>
    </row>
    <row r="206" spans="2:11">
      <c r="B206" s="93"/>
      <c r="C206" s="94"/>
      <c r="D206" s="94"/>
      <c r="E206" s="94"/>
      <c r="F206" s="94"/>
      <c r="G206" s="94"/>
      <c r="H206" s="94"/>
      <c r="I206" s="94"/>
      <c r="J206" s="94"/>
      <c r="K206" s="94"/>
    </row>
    <row r="207" spans="2:11">
      <c r="B207" s="93"/>
      <c r="C207" s="94"/>
      <c r="D207" s="94"/>
      <c r="E207" s="94"/>
      <c r="F207" s="94"/>
      <c r="G207" s="94"/>
      <c r="H207" s="94"/>
      <c r="I207" s="94"/>
      <c r="J207" s="94"/>
      <c r="K207" s="94"/>
    </row>
    <row r="208" spans="2:11">
      <c r="B208" s="93"/>
      <c r="C208" s="94"/>
      <c r="D208" s="94"/>
      <c r="E208" s="94"/>
      <c r="F208" s="94"/>
      <c r="G208" s="94"/>
      <c r="H208" s="94"/>
      <c r="I208" s="94"/>
      <c r="J208" s="94"/>
      <c r="K208" s="94"/>
    </row>
    <row r="209" spans="2:11">
      <c r="B209" s="93"/>
      <c r="C209" s="94"/>
      <c r="D209" s="94"/>
      <c r="E209" s="94"/>
      <c r="F209" s="94"/>
      <c r="G209" s="94"/>
      <c r="H209" s="94"/>
      <c r="I209" s="94"/>
      <c r="J209" s="94"/>
      <c r="K209" s="94"/>
    </row>
    <row r="210" spans="2:11">
      <c r="B210" s="93"/>
      <c r="C210" s="94"/>
      <c r="D210" s="94"/>
      <c r="E210" s="94"/>
      <c r="F210" s="94"/>
      <c r="G210" s="94"/>
      <c r="H210" s="94"/>
      <c r="I210" s="94"/>
      <c r="J210" s="94"/>
      <c r="K210" s="94"/>
    </row>
    <row r="211" spans="2:11">
      <c r="B211" s="93"/>
      <c r="C211" s="94"/>
      <c r="D211" s="94"/>
      <c r="E211" s="94"/>
      <c r="F211" s="94"/>
      <c r="G211" s="94"/>
      <c r="H211" s="94"/>
      <c r="I211" s="94"/>
      <c r="J211" s="94"/>
      <c r="K211" s="94"/>
    </row>
    <row r="212" spans="2:11">
      <c r="B212" s="93"/>
      <c r="C212" s="94"/>
      <c r="D212" s="94"/>
      <c r="E212" s="94"/>
      <c r="F212" s="94"/>
      <c r="G212" s="94"/>
      <c r="H212" s="94"/>
      <c r="I212" s="94"/>
      <c r="J212" s="94"/>
      <c r="K212" s="94"/>
    </row>
    <row r="213" spans="2:11">
      <c r="B213" s="93"/>
      <c r="C213" s="94"/>
      <c r="D213" s="94"/>
      <c r="E213" s="94"/>
      <c r="F213" s="94"/>
      <c r="G213" s="94"/>
      <c r="H213" s="94"/>
      <c r="I213" s="94"/>
      <c r="J213" s="94"/>
      <c r="K213" s="94"/>
    </row>
    <row r="214" spans="2:11">
      <c r="B214" s="93"/>
      <c r="C214" s="94"/>
      <c r="D214" s="94"/>
      <c r="E214" s="94"/>
      <c r="F214" s="94"/>
      <c r="G214" s="94"/>
      <c r="H214" s="94"/>
      <c r="I214" s="94"/>
      <c r="J214" s="94"/>
      <c r="K214" s="94"/>
    </row>
    <row r="215" spans="2:11">
      <c r="B215" s="93"/>
      <c r="C215" s="94"/>
      <c r="D215" s="94"/>
      <c r="E215" s="94"/>
      <c r="F215" s="94"/>
      <c r="G215" s="94"/>
      <c r="H215" s="94"/>
      <c r="I215" s="94"/>
      <c r="J215" s="94"/>
      <c r="K215" s="94"/>
    </row>
    <row r="216" spans="2:11">
      <c r="B216" s="93"/>
      <c r="C216" s="94"/>
      <c r="D216" s="94"/>
      <c r="E216" s="94"/>
      <c r="F216" s="94"/>
      <c r="G216" s="94"/>
      <c r="H216" s="94"/>
      <c r="I216" s="94"/>
      <c r="J216" s="94"/>
      <c r="K216" s="94"/>
    </row>
    <row r="217" spans="2:11">
      <c r="B217" s="93"/>
      <c r="C217" s="94"/>
      <c r="D217" s="94"/>
      <c r="E217" s="94"/>
      <c r="F217" s="94"/>
      <c r="G217" s="94"/>
      <c r="H217" s="94"/>
      <c r="I217" s="94"/>
      <c r="J217" s="94"/>
      <c r="K217" s="94"/>
    </row>
    <row r="218" spans="2:11">
      <c r="B218" s="93"/>
      <c r="C218" s="94"/>
      <c r="D218" s="94"/>
      <c r="E218" s="94"/>
      <c r="F218" s="94"/>
      <c r="G218" s="94"/>
      <c r="H218" s="94"/>
      <c r="I218" s="94"/>
      <c r="J218" s="94"/>
      <c r="K218" s="94"/>
    </row>
    <row r="219" spans="2:11">
      <c r="B219" s="93"/>
      <c r="C219" s="94"/>
      <c r="D219" s="94"/>
      <c r="E219" s="94"/>
      <c r="F219" s="94"/>
      <c r="G219" s="94"/>
      <c r="H219" s="94"/>
      <c r="I219" s="94"/>
      <c r="J219" s="94"/>
      <c r="K219" s="94"/>
    </row>
    <row r="220" spans="2:11">
      <c r="B220" s="93"/>
      <c r="C220" s="94"/>
      <c r="D220" s="94"/>
      <c r="E220" s="94"/>
      <c r="F220" s="94"/>
      <c r="G220" s="94"/>
      <c r="H220" s="94"/>
      <c r="I220" s="94"/>
      <c r="J220" s="94"/>
      <c r="K220" s="94"/>
    </row>
    <row r="221" spans="2:11">
      <c r="B221" s="93"/>
      <c r="C221" s="94"/>
      <c r="D221" s="94"/>
      <c r="E221" s="94"/>
      <c r="F221" s="94"/>
      <c r="G221" s="94"/>
      <c r="H221" s="94"/>
      <c r="I221" s="94"/>
      <c r="J221" s="94"/>
      <c r="K221" s="94"/>
    </row>
    <row r="222" spans="2:11">
      <c r="B222" s="93"/>
      <c r="C222" s="94"/>
      <c r="D222" s="94"/>
      <c r="E222" s="94"/>
      <c r="F222" s="94"/>
      <c r="G222" s="94"/>
      <c r="H222" s="94"/>
      <c r="I222" s="94"/>
      <c r="J222" s="94"/>
      <c r="K222" s="94"/>
    </row>
    <row r="223" spans="2:11">
      <c r="B223" s="93"/>
      <c r="C223" s="94"/>
      <c r="D223" s="94"/>
      <c r="E223" s="94"/>
      <c r="F223" s="94"/>
      <c r="G223" s="94"/>
      <c r="H223" s="94"/>
      <c r="I223" s="94"/>
      <c r="J223" s="94"/>
      <c r="K223" s="94"/>
    </row>
    <row r="224" spans="2:11">
      <c r="B224" s="93"/>
      <c r="C224" s="94"/>
      <c r="D224" s="94"/>
      <c r="E224" s="94"/>
      <c r="F224" s="94"/>
      <c r="G224" s="94"/>
      <c r="H224" s="94"/>
      <c r="I224" s="94"/>
      <c r="J224" s="94"/>
      <c r="K224" s="94"/>
    </row>
    <row r="225" spans="2:11">
      <c r="B225" s="93"/>
      <c r="C225" s="94"/>
      <c r="D225" s="94"/>
      <c r="E225" s="94"/>
      <c r="F225" s="94"/>
      <c r="G225" s="94"/>
      <c r="H225" s="94"/>
      <c r="I225" s="94"/>
      <c r="J225" s="94"/>
      <c r="K225" s="94"/>
    </row>
    <row r="226" spans="2:11">
      <c r="B226" s="93"/>
      <c r="C226" s="94"/>
      <c r="D226" s="94"/>
      <c r="E226" s="94"/>
      <c r="F226" s="94"/>
      <c r="G226" s="94"/>
      <c r="H226" s="94"/>
      <c r="I226" s="94"/>
      <c r="J226" s="94"/>
      <c r="K226" s="94"/>
    </row>
    <row r="227" spans="2:11">
      <c r="B227" s="93"/>
      <c r="C227" s="94"/>
      <c r="D227" s="94"/>
      <c r="E227" s="94"/>
      <c r="F227" s="94"/>
      <c r="G227" s="94"/>
      <c r="H227" s="94"/>
      <c r="I227" s="94"/>
      <c r="J227" s="94"/>
      <c r="K227" s="94"/>
    </row>
    <row r="228" spans="2:11">
      <c r="B228" s="93"/>
      <c r="C228" s="94"/>
      <c r="D228" s="94"/>
      <c r="E228" s="94"/>
      <c r="F228" s="94"/>
      <c r="G228" s="94"/>
      <c r="H228" s="94"/>
      <c r="I228" s="94"/>
      <c r="J228" s="94"/>
      <c r="K228" s="94"/>
    </row>
    <row r="229" spans="2:11">
      <c r="B229" s="93"/>
      <c r="C229" s="94"/>
      <c r="D229" s="94"/>
      <c r="E229" s="94"/>
      <c r="F229" s="94"/>
      <c r="G229" s="94"/>
      <c r="H229" s="94"/>
      <c r="I229" s="94"/>
      <c r="J229" s="94"/>
      <c r="K229" s="94"/>
    </row>
    <row r="230" spans="2:11">
      <c r="B230" s="93"/>
      <c r="C230" s="94"/>
      <c r="D230" s="94"/>
      <c r="E230" s="94"/>
      <c r="F230" s="94"/>
      <c r="G230" s="94"/>
      <c r="H230" s="94"/>
      <c r="I230" s="94"/>
      <c r="J230" s="94"/>
      <c r="K230" s="94"/>
    </row>
    <row r="231" spans="2:11">
      <c r="B231" s="93"/>
      <c r="C231" s="94"/>
      <c r="D231" s="94"/>
      <c r="E231" s="94"/>
      <c r="F231" s="94"/>
      <c r="G231" s="94"/>
      <c r="H231" s="94"/>
      <c r="I231" s="94"/>
      <c r="J231" s="94"/>
      <c r="K231" s="94"/>
    </row>
    <row r="232" spans="2:11">
      <c r="B232" s="93"/>
      <c r="C232" s="94"/>
      <c r="D232" s="94"/>
      <c r="E232" s="94"/>
      <c r="F232" s="94"/>
      <c r="G232" s="94"/>
      <c r="H232" s="94"/>
      <c r="I232" s="94"/>
      <c r="J232" s="94"/>
      <c r="K232" s="94"/>
    </row>
    <row r="233" spans="2:11">
      <c r="B233" s="93"/>
      <c r="C233" s="94"/>
      <c r="D233" s="94"/>
      <c r="E233" s="94"/>
      <c r="F233" s="94"/>
      <c r="G233" s="94"/>
      <c r="H233" s="94"/>
      <c r="I233" s="94"/>
      <c r="J233" s="94"/>
      <c r="K233" s="94"/>
    </row>
    <row r="234" spans="2:11">
      <c r="B234" s="93"/>
      <c r="C234" s="94"/>
      <c r="D234" s="94"/>
      <c r="E234" s="94"/>
      <c r="F234" s="94"/>
      <c r="G234" s="94"/>
      <c r="H234" s="94"/>
      <c r="I234" s="94"/>
      <c r="J234" s="94"/>
      <c r="K234" s="94"/>
    </row>
    <row r="235" spans="2:11">
      <c r="B235" s="93"/>
      <c r="C235" s="94"/>
      <c r="D235" s="94"/>
      <c r="E235" s="94"/>
      <c r="F235" s="94"/>
      <c r="G235" s="94"/>
      <c r="H235" s="94"/>
      <c r="I235" s="94"/>
      <c r="J235" s="94"/>
      <c r="K235" s="94"/>
    </row>
    <row r="236" spans="2:11">
      <c r="B236" s="93"/>
      <c r="C236" s="94"/>
      <c r="D236" s="94"/>
      <c r="E236" s="94"/>
      <c r="F236" s="94"/>
      <c r="G236" s="94"/>
      <c r="H236" s="94"/>
      <c r="I236" s="94"/>
      <c r="J236" s="94"/>
      <c r="K236" s="94"/>
    </row>
    <row r="237" spans="2:11">
      <c r="B237" s="93"/>
      <c r="C237" s="94"/>
      <c r="D237" s="94"/>
      <c r="E237" s="94"/>
      <c r="F237" s="94"/>
      <c r="G237" s="94"/>
      <c r="H237" s="94"/>
      <c r="I237" s="94"/>
      <c r="J237" s="94"/>
      <c r="K237" s="94"/>
    </row>
    <row r="238" spans="2:11">
      <c r="B238" s="93"/>
      <c r="C238" s="94"/>
      <c r="D238" s="94"/>
      <c r="E238" s="94"/>
      <c r="F238" s="94"/>
      <c r="G238" s="94"/>
      <c r="H238" s="94"/>
      <c r="I238" s="94"/>
      <c r="J238" s="94"/>
      <c r="K238" s="94"/>
    </row>
    <row r="239" spans="2:11">
      <c r="B239" s="93"/>
      <c r="C239" s="94"/>
      <c r="D239" s="94"/>
      <c r="E239" s="94"/>
      <c r="F239" s="94"/>
      <c r="G239" s="94"/>
      <c r="H239" s="94"/>
      <c r="I239" s="94"/>
      <c r="J239" s="94"/>
      <c r="K239" s="94"/>
    </row>
    <row r="240" spans="2:11">
      <c r="B240" s="93"/>
      <c r="C240" s="94"/>
      <c r="D240" s="94"/>
      <c r="E240" s="94"/>
      <c r="F240" s="94"/>
      <c r="G240" s="94"/>
      <c r="H240" s="94"/>
      <c r="I240" s="94"/>
      <c r="J240" s="94"/>
      <c r="K240" s="94"/>
    </row>
    <row r="241" spans="2:11">
      <c r="B241" s="93"/>
      <c r="C241" s="94"/>
      <c r="D241" s="94"/>
      <c r="E241" s="94"/>
      <c r="F241" s="94"/>
      <c r="G241" s="94"/>
      <c r="H241" s="94"/>
      <c r="I241" s="94"/>
      <c r="J241" s="94"/>
      <c r="K241" s="94"/>
    </row>
    <row r="242" spans="2:11">
      <c r="B242" s="93"/>
      <c r="C242" s="94"/>
      <c r="D242" s="94"/>
      <c r="E242" s="94"/>
      <c r="F242" s="94"/>
      <c r="G242" s="94"/>
      <c r="H242" s="94"/>
      <c r="I242" s="94"/>
      <c r="J242" s="94"/>
      <c r="K242" s="94"/>
    </row>
    <row r="243" spans="2:11">
      <c r="B243" s="93"/>
      <c r="C243" s="94"/>
      <c r="D243" s="94"/>
      <c r="E243" s="94"/>
      <c r="F243" s="94"/>
      <c r="G243" s="94"/>
      <c r="H243" s="94"/>
      <c r="I243" s="94"/>
      <c r="J243" s="94"/>
      <c r="K243" s="94"/>
    </row>
    <row r="244" spans="2:11">
      <c r="B244" s="93"/>
      <c r="C244" s="94"/>
      <c r="D244" s="94"/>
      <c r="E244" s="94"/>
      <c r="F244" s="94"/>
      <c r="G244" s="94"/>
      <c r="H244" s="94"/>
      <c r="I244" s="94"/>
      <c r="J244" s="94"/>
      <c r="K244" s="94"/>
    </row>
    <row r="245" spans="2:11">
      <c r="B245" s="93"/>
      <c r="C245" s="94"/>
      <c r="D245" s="94"/>
      <c r="E245" s="94"/>
      <c r="F245" s="94"/>
      <c r="G245" s="94"/>
      <c r="H245" s="94"/>
      <c r="I245" s="94"/>
      <c r="J245" s="94"/>
      <c r="K245" s="94"/>
    </row>
    <row r="246" spans="2:11">
      <c r="B246" s="93"/>
      <c r="C246" s="94"/>
      <c r="D246" s="94"/>
      <c r="E246" s="94"/>
      <c r="F246" s="94"/>
      <c r="G246" s="94"/>
      <c r="H246" s="94"/>
      <c r="I246" s="94"/>
      <c r="J246" s="94"/>
      <c r="K246" s="94"/>
    </row>
    <row r="247" spans="2:11">
      <c r="B247" s="93"/>
      <c r="C247" s="94"/>
      <c r="D247" s="94"/>
      <c r="E247" s="94"/>
      <c r="F247" s="94"/>
      <c r="G247" s="94"/>
      <c r="H247" s="94"/>
      <c r="I247" s="94"/>
      <c r="J247" s="94"/>
      <c r="K247" s="94"/>
    </row>
    <row r="248" spans="2:11">
      <c r="B248" s="93"/>
      <c r="C248" s="94"/>
      <c r="D248" s="94"/>
      <c r="E248" s="94"/>
      <c r="F248" s="94"/>
      <c r="G248" s="94"/>
      <c r="H248" s="94"/>
      <c r="I248" s="94"/>
      <c r="J248" s="94"/>
      <c r="K248" s="94"/>
    </row>
    <row r="249" spans="2:11">
      <c r="B249" s="93"/>
      <c r="C249" s="94"/>
      <c r="D249" s="94"/>
      <c r="E249" s="94"/>
      <c r="F249" s="94"/>
      <c r="G249" s="94"/>
      <c r="H249" s="94"/>
      <c r="I249" s="94"/>
      <c r="J249" s="94"/>
      <c r="K249" s="94"/>
    </row>
    <row r="250" spans="2:11">
      <c r="B250" s="93"/>
      <c r="C250" s="94"/>
      <c r="D250" s="94"/>
      <c r="E250" s="94"/>
      <c r="F250" s="94"/>
      <c r="G250" s="94"/>
      <c r="H250" s="94"/>
      <c r="I250" s="94"/>
      <c r="J250" s="94"/>
      <c r="K250" s="94"/>
    </row>
    <row r="251" spans="2:11">
      <c r="B251" s="93"/>
      <c r="C251" s="94"/>
      <c r="D251" s="94"/>
      <c r="E251" s="94"/>
      <c r="F251" s="94"/>
      <c r="G251" s="94"/>
      <c r="H251" s="94"/>
      <c r="I251" s="94"/>
      <c r="J251" s="94"/>
      <c r="K251" s="94"/>
    </row>
    <row r="252" spans="2:11">
      <c r="B252" s="93"/>
      <c r="C252" s="94"/>
      <c r="D252" s="94"/>
      <c r="E252" s="94"/>
      <c r="F252" s="94"/>
      <c r="G252" s="94"/>
      <c r="H252" s="94"/>
      <c r="I252" s="94"/>
      <c r="J252" s="94"/>
      <c r="K252" s="94"/>
    </row>
    <row r="253" spans="2:11">
      <c r="B253" s="93"/>
      <c r="C253" s="94"/>
      <c r="D253" s="94"/>
      <c r="E253" s="94"/>
      <c r="F253" s="94"/>
      <c r="G253" s="94"/>
      <c r="H253" s="94"/>
      <c r="I253" s="94"/>
      <c r="J253" s="94"/>
      <c r="K253" s="94"/>
    </row>
    <row r="254" spans="2:11">
      <c r="B254" s="93"/>
      <c r="C254" s="94"/>
      <c r="D254" s="94"/>
      <c r="E254" s="94"/>
      <c r="F254" s="94"/>
      <c r="G254" s="94"/>
      <c r="H254" s="94"/>
      <c r="I254" s="94"/>
      <c r="J254" s="94"/>
      <c r="K254" s="94"/>
    </row>
    <row r="255" spans="2:11">
      <c r="B255" s="93"/>
      <c r="C255" s="94"/>
      <c r="D255" s="94"/>
      <c r="E255" s="94"/>
      <c r="F255" s="94"/>
      <c r="G255" s="94"/>
      <c r="H255" s="94"/>
      <c r="I255" s="94"/>
      <c r="J255" s="94"/>
      <c r="K255" s="94"/>
    </row>
    <row r="256" spans="2:11">
      <c r="B256" s="93"/>
      <c r="C256" s="94"/>
      <c r="D256" s="94"/>
      <c r="E256" s="94"/>
      <c r="F256" s="94"/>
      <c r="G256" s="94"/>
      <c r="H256" s="94"/>
      <c r="I256" s="94"/>
      <c r="J256" s="94"/>
      <c r="K256" s="94"/>
    </row>
    <row r="257" spans="2:11">
      <c r="B257" s="93"/>
      <c r="C257" s="94"/>
      <c r="D257" s="94"/>
      <c r="E257" s="94"/>
      <c r="F257" s="94"/>
      <c r="G257" s="94"/>
      <c r="H257" s="94"/>
      <c r="I257" s="94"/>
      <c r="J257" s="94"/>
      <c r="K257" s="94"/>
    </row>
    <row r="258" spans="2:11">
      <c r="B258" s="93"/>
      <c r="C258" s="94"/>
      <c r="D258" s="94"/>
      <c r="E258" s="94"/>
      <c r="F258" s="94"/>
      <c r="G258" s="94"/>
      <c r="H258" s="94"/>
      <c r="I258" s="94"/>
      <c r="J258" s="94"/>
      <c r="K258" s="94"/>
    </row>
    <row r="259" spans="2:11">
      <c r="B259" s="93"/>
      <c r="C259" s="94"/>
      <c r="D259" s="94"/>
      <c r="E259" s="94"/>
      <c r="F259" s="94"/>
      <c r="G259" s="94"/>
      <c r="H259" s="94"/>
      <c r="I259" s="94"/>
      <c r="J259" s="94"/>
      <c r="K259" s="94"/>
    </row>
    <row r="260" spans="2:11">
      <c r="B260" s="93"/>
      <c r="C260" s="94"/>
      <c r="D260" s="94"/>
      <c r="E260" s="94"/>
      <c r="F260" s="94"/>
      <c r="G260" s="94"/>
      <c r="H260" s="94"/>
      <c r="I260" s="94"/>
      <c r="J260" s="94"/>
      <c r="K260" s="94"/>
    </row>
    <row r="261" spans="2:11">
      <c r="B261" s="93"/>
      <c r="C261" s="94"/>
      <c r="D261" s="94"/>
      <c r="E261" s="94"/>
      <c r="F261" s="94"/>
      <c r="G261" s="94"/>
      <c r="H261" s="94"/>
      <c r="I261" s="94"/>
      <c r="J261" s="94"/>
      <c r="K261" s="94"/>
    </row>
    <row r="262" spans="2:11">
      <c r="B262" s="93"/>
      <c r="C262" s="94"/>
      <c r="D262" s="94"/>
      <c r="E262" s="94"/>
      <c r="F262" s="94"/>
      <c r="G262" s="94"/>
      <c r="H262" s="94"/>
      <c r="I262" s="94"/>
      <c r="J262" s="94"/>
      <c r="K262" s="94"/>
    </row>
    <row r="263" spans="2:11">
      <c r="B263" s="93"/>
      <c r="C263" s="94"/>
      <c r="D263" s="94"/>
      <c r="E263" s="94"/>
      <c r="F263" s="94"/>
      <c r="G263" s="94"/>
      <c r="H263" s="94"/>
      <c r="I263" s="94"/>
      <c r="J263" s="94"/>
      <c r="K263" s="94"/>
    </row>
    <row r="264" spans="2:11">
      <c r="B264" s="93"/>
      <c r="C264" s="94"/>
      <c r="D264" s="94"/>
      <c r="E264" s="94"/>
      <c r="F264" s="94"/>
      <c r="G264" s="94"/>
      <c r="H264" s="94"/>
      <c r="I264" s="94"/>
      <c r="J264" s="94"/>
      <c r="K264" s="94"/>
    </row>
    <row r="265" spans="2:11">
      <c r="B265" s="93"/>
      <c r="C265" s="94"/>
      <c r="D265" s="94"/>
      <c r="E265" s="94"/>
      <c r="F265" s="94"/>
      <c r="G265" s="94"/>
      <c r="H265" s="94"/>
      <c r="I265" s="94"/>
      <c r="J265" s="94"/>
      <c r="K265" s="94"/>
    </row>
    <row r="266" spans="2:11">
      <c r="B266" s="93"/>
      <c r="C266" s="94"/>
      <c r="D266" s="94"/>
      <c r="E266" s="94"/>
      <c r="F266" s="94"/>
      <c r="G266" s="94"/>
      <c r="H266" s="94"/>
      <c r="I266" s="94"/>
      <c r="J266" s="94"/>
      <c r="K266" s="94"/>
    </row>
    <row r="267" spans="2:11">
      <c r="B267" s="93"/>
      <c r="C267" s="94"/>
      <c r="D267" s="94"/>
      <c r="E267" s="94"/>
      <c r="F267" s="94"/>
      <c r="G267" s="94"/>
      <c r="H267" s="94"/>
      <c r="I267" s="94"/>
      <c r="J267" s="94"/>
      <c r="K267" s="94"/>
    </row>
    <row r="268" spans="2:11">
      <c r="B268" s="93"/>
      <c r="C268" s="94"/>
      <c r="D268" s="94"/>
      <c r="E268" s="94"/>
      <c r="F268" s="94"/>
      <c r="G268" s="94"/>
      <c r="H268" s="94"/>
      <c r="I268" s="94"/>
      <c r="J268" s="94"/>
      <c r="K268" s="94"/>
    </row>
    <row r="269" spans="2:11">
      <c r="B269" s="93"/>
      <c r="C269" s="94"/>
      <c r="D269" s="94"/>
      <c r="E269" s="94"/>
      <c r="F269" s="94"/>
      <c r="G269" s="94"/>
      <c r="H269" s="94"/>
      <c r="I269" s="94"/>
      <c r="J269" s="94"/>
      <c r="K269" s="94"/>
    </row>
    <row r="270" spans="2:11">
      <c r="B270" s="93"/>
      <c r="C270" s="94"/>
      <c r="D270" s="94"/>
      <c r="E270" s="94"/>
      <c r="F270" s="94"/>
      <c r="G270" s="94"/>
      <c r="H270" s="94"/>
      <c r="I270" s="94"/>
      <c r="J270" s="94"/>
      <c r="K270" s="94"/>
    </row>
    <row r="271" spans="2:11">
      <c r="B271" s="93"/>
      <c r="C271" s="94"/>
      <c r="D271" s="94"/>
      <c r="E271" s="94"/>
      <c r="F271" s="94"/>
      <c r="G271" s="94"/>
      <c r="H271" s="94"/>
      <c r="I271" s="94"/>
      <c r="J271" s="94"/>
      <c r="K271" s="94"/>
    </row>
    <row r="272" spans="2:11">
      <c r="B272" s="93"/>
      <c r="C272" s="94"/>
      <c r="D272" s="94"/>
      <c r="E272" s="94"/>
      <c r="F272" s="94"/>
      <c r="G272" s="94"/>
      <c r="H272" s="94"/>
      <c r="I272" s="94"/>
      <c r="J272" s="94"/>
      <c r="K272" s="94"/>
    </row>
    <row r="273" spans="2:11">
      <c r="B273" s="93"/>
      <c r="C273" s="94"/>
      <c r="D273" s="94"/>
      <c r="E273" s="94"/>
      <c r="F273" s="94"/>
      <c r="G273" s="94"/>
      <c r="H273" s="94"/>
      <c r="I273" s="94"/>
      <c r="J273" s="94"/>
      <c r="K273" s="94"/>
    </row>
    <row r="274" spans="2:11">
      <c r="B274" s="93"/>
      <c r="C274" s="94"/>
      <c r="D274" s="94"/>
      <c r="E274" s="94"/>
      <c r="F274" s="94"/>
      <c r="G274" s="94"/>
      <c r="H274" s="94"/>
      <c r="I274" s="94"/>
      <c r="J274" s="94"/>
      <c r="K274" s="94"/>
    </row>
    <row r="275" spans="2:11">
      <c r="B275" s="93"/>
      <c r="C275" s="94"/>
      <c r="D275" s="94"/>
      <c r="E275" s="94"/>
      <c r="F275" s="94"/>
      <c r="G275" s="94"/>
      <c r="H275" s="94"/>
      <c r="I275" s="94"/>
      <c r="J275" s="94"/>
      <c r="K275" s="94"/>
    </row>
    <row r="276" spans="2:11">
      <c r="B276" s="93"/>
      <c r="C276" s="94"/>
      <c r="D276" s="94"/>
      <c r="E276" s="94"/>
      <c r="F276" s="94"/>
      <c r="G276" s="94"/>
      <c r="H276" s="94"/>
      <c r="I276" s="94"/>
      <c r="J276" s="94"/>
      <c r="K276" s="94"/>
    </row>
    <row r="277" spans="2:11">
      <c r="B277" s="93"/>
      <c r="C277" s="94"/>
      <c r="D277" s="94"/>
      <c r="E277" s="94"/>
      <c r="F277" s="94"/>
      <c r="G277" s="94"/>
      <c r="H277" s="94"/>
      <c r="I277" s="94"/>
      <c r="J277" s="94"/>
      <c r="K277" s="94"/>
    </row>
    <row r="278" spans="2:11">
      <c r="B278" s="93"/>
      <c r="C278" s="94"/>
      <c r="D278" s="94"/>
      <c r="E278" s="94"/>
      <c r="F278" s="94"/>
      <c r="G278" s="94"/>
      <c r="H278" s="94"/>
      <c r="I278" s="94"/>
      <c r="J278" s="94"/>
      <c r="K278" s="94"/>
    </row>
    <row r="279" spans="2:11">
      <c r="B279" s="93"/>
      <c r="C279" s="94"/>
      <c r="D279" s="94"/>
      <c r="E279" s="94"/>
      <c r="F279" s="94"/>
      <c r="G279" s="94"/>
      <c r="H279" s="94"/>
      <c r="I279" s="94"/>
      <c r="J279" s="94"/>
      <c r="K279" s="94"/>
    </row>
    <row r="280" spans="2:11">
      <c r="B280" s="93"/>
      <c r="C280" s="94"/>
      <c r="D280" s="94"/>
      <c r="E280" s="94"/>
      <c r="F280" s="94"/>
      <c r="G280" s="94"/>
      <c r="H280" s="94"/>
      <c r="I280" s="94"/>
      <c r="J280" s="94"/>
      <c r="K280" s="94"/>
    </row>
    <row r="281" spans="2:11">
      <c r="B281" s="93"/>
      <c r="C281" s="94"/>
      <c r="D281" s="94"/>
      <c r="E281" s="94"/>
      <c r="F281" s="94"/>
      <c r="G281" s="94"/>
      <c r="H281" s="94"/>
      <c r="I281" s="94"/>
      <c r="J281" s="94"/>
      <c r="K281" s="94"/>
    </row>
    <row r="282" spans="2:11">
      <c r="B282" s="93"/>
      <c r="C282" s="94"/>
      <c r="D282" s="94"/>
      <c r="E282" s="94"/>
      <c r="F282" s="94"/>
      <c r="G282" s="94"/>
      <c r="H282" s="94"/>
      <c r="I282" s="94"/>
      <c r="J282" s="94"/>
      <c r="K282" s="94"/>
    </row>
    <row r="283" spans="2:11">
      <c r="B283" s="93"/>
      <c r="C283" s="94"/>
      <c r="D283" s="94"/>
      <c r="E283" s="94"/>
      <c r="F283" s="94"/>
      <c r="G283" s="94"/>
      <c r="H283" s="94"/>
      <c r="I283" s="94"/>
      <c r="J283" s="94"/>
      <c r="K283" s="94"/>
    </row>
    <row r="284" spans="2:11">
      <c r="B284" s="93"/>
      <c r="C284" s="94"/>
      <c r="D284" s="94"/>
      <c r="E284" s="94"/>
      <c r="F284" s="94"/>
      <c r="G284" s="94"/>
      <c r="H284" s="94"/>
      <c r="I284" s="94"/>
      <c r="J284" s="94"/>
      <c r="K284" s="94"/>
    </row>
    <row r="285" spans="2:11">
      <c r="B285" s="93"/>
      <c r="C285" s="94"/>
      <c r="D285" s="94"/>
      <c r="E285" s="94"/>
      <c r="F285" s="94"/>
      <c r="G285" s="94"/>
      <c r="H285" s="94"/>
      <c r="I285" s="94"/>
      <c r="J285" s="94"/>
      <c r="K285" s="94"/>
    </row>
    <row r="286" spans="2:11">
      <c r="B286" s="93"/>
      <c r="C286" s="94"/>
      <c r="D286" s="94"/>
      <c r="E286" s="94"/>
      <c r="F286" s="94"/>
      <c r="G286" s="94"/>
      <c r="H286" s="94"/>
      <c r="I286" s="94"/>
      <c r="J286" s="94"/>
      <c r="K286" s="94"/>
    </row>
    <row r="287" spans="2:11">
      <c r="B287" s="93"/>
      <c r="C287" s="94"/>
      <c r="D287" s="94"/>
      <c r="E287" s="94"/>
      <c r="F287" s="94"/>
      <c r="G287" s="94"/>
      <c r="H287" s="94"/>
      <c r="I287" s="94"/>
      <c r="J287" s="94"/>
      <c r="K287" s="94"/>
    </row>
    <row r="288" spans="2:11">
      <c r="B288" s="93"/>
      <c r="C288" s="94"/>
      <c r="D288" s="94"/>
      <c r="E288" s="94"/>
      <c r="F288" s="94"/>
      <c r="G288" s="94"/>
      <c r="H288" s="94"/>
      <c r="I288" s="94"/>
      <c r="J288" s="94"/>
      <c r="K288" s="94"/>
    </row>
    <row r="289" spans="2:11">
      <c r="B289" s="93"/>
      <c r="C289" s="94"/>
      <c r="D289" s="94"/>
      <c r="E289" s="94"/>
      <c r="F289" s="94"/>
      <c r="G289" s="94"/>
      <c r="H289" s="94"/>
      <c r="I289" s="94"/>
      <c r="J289" s="94"/>
      <c r="K289" s="94"/>
    </row>
    <row r="290" spans="2:11">
      <c r="B290" s="93"/>
      <c r="C290" s="94"/>
      <c r="D290" s="94"/>
      <c r="E290" s="94"/>
      <c r="F290" s="94"/>
      <c r="G290" s="94"/>
      <c r="H290" s="94"/>
      <c r="I290" s="94"/>
      <c r="J290" s="94"/>
      <c r="K290" s="94"/>
    </row>
    <row r="291" spans="2:11">
      <c r="B291" s="93"/>
      <c r="C291" s="94"/>
      <c r="D291" s="94"/>
      <c r="E291" s="94"/>
      <c r="F291" s="94"/>
      <c r="G291" s="94"/>
      <c r="H291" s="94"/>
      <c r="I291" s="94"/>
      <c r="J291" s="94"/>
      <c r="K291" s="94"/>
    </row>
    <row r="292" spans="2:11">
      <c r="B292" s="93"/>
      <c r="C292" s="94"/>
      <c r="D292" s="94"/>
      <c r="E292" s="94"/>
      <c r="F292" s="94"/>
      <c r="G292" s="94"/>
      <c r="H292" s="94"/>
      <c r="I292" s="94"/>
      <c r="J292" s="94"/>
      <c r="K292" s="94"/>
    </row>
    <row r="293" spans="2:11">
      <c r="B293" s="93"/>
      <c r="C293" s="94"/>
      <c r="D293" s="94"/>
      <c r="E293" s="94"/>
      <c r="F293" s="94"/>
      <c r="G293" s="94"/>
      <c r="H293" s="94"/>
      <c r="I293" s="94"/>
      <c r="J293" s="94"/>
      <c r="K293" s="94"/>
    </row>
    <row r="294" spans="2:11">
      <c r="B294" s="93"/>
      <c r="C294" s="94"/>
      <c r="D294" s="94"/>
      <c r="E294" s="94"/>
      <c r="F294" s="94"/>
      <c r="G294" s="94"/>
      <c r="H294" s="94"/>
      <c r="I294" s="94"/>
      <c r="J294" s="94"/>
      <c r="K294" s="94"/>
    </row>
    <row r="295" spans="2:11">
      <c r="B295" s="93"/>
      <c r="C295" s="94"/>
      <c r="D295" s="94"/>
      <c r="E295" s="94"/>
      <c r="F295" s="94"/>
      <c r="G295" s="94"/>
      <c r="H295" s="94"/>
      <c r="I295" s="94"/>
      <c r="J295" s="94"/>
      <c r="K295" s="94"/>
    </row>
    <row r="296" spans="2:11">
      <c r="B296" s="93"/>
      <c r="C296" s="94"/>
      <c r="D296" s="94"/>
      <c r="E296" s="94"/>
      <c r="F296" s="94"/>
      <c r="G296" s="94"/>
      <c r="H296" s="94"/>
      <c r="I296" s="94"/>
      <c r="J296" s="94"/>
      <c r="K296" s="94"/>
    </row>
    <row r="297" spans="2:11">
      <c r="B297" s="93"/>
      <c r="C297" s="94"/>
      <c r="D297" s="94"/>
      <c r="E297" s="94"/>
      <c r="F297" s="94"/>
      <c r="G297" s="94"/>
      <c r="H297" s="94"/>
      <c r="I297" s="94"/>
      <c r="J297" s="94"/>
      <c r="K297" s="94"/>
    </row>
    <row r="298" spans="2:11">
      <c r="B298" s="93"/>
      <c r="C298" s="94"/>
      <c r="D298" s="94"/>
      <c r="E298" s="94"/>
      <c r="F298" s="94"/>
      <c r="G298" s="94"/>
      <c r="H298" s="94"/>
      <c r="I298" s="94"/>
      <c r="J298" s="94"/>
      <c r="K298" s="94"/>
    </row>
    <row r="299" spans="2:11">
      <c r="B299" s="93"/>
      <c r="C299" s="94"/>
      <c r="D299" s="94"/>
      <c r="E299" s="94"/>
      <c r="F299" s="94"/>
      <c r="G299" s="94"/>
      <c r="H299" s="94"/>
      <c r="I299" s="94"/>
      <c r="J299" s="94"/>
      <c r="K299" s="94"/>
    </row>
    <row r="300" spans="2:11">
      <c r="B300" s="93"/>
      <c r="C300" s="94"/>
      <c r="D300" s="94"/>
      <c r="E300" s="94"/>
      <c r="F300" s="94"/>
      <c r="G300" s="94"/>
      <c r="H300" s="94"/>
      <c r="I300" s="94"/>
      <c r="J300" s="94"/>
      <c r="K300" s="94"/>
    </row>
    <row r="301" spans="2:11">
      <c r="B301" s="93"/>
      <c r="C301" s="94"/>
      <c r="D301" s="94"/>
      <c r="E301" s="94"/>
      <c r="F301" s="94"/>
      <c r="G301" s="94"/>
      <c r="H301" s="94"/>
      <c r="I301" s="94"/>
      <c r="J301" s="94"/>
      <c r="K301" s="94"/>
    </row>
    <row r="302" spans="2:11">
      <c r="B302" s="93"/>
      <c r="C302" s="94"/>
      <c r="D302" s="94"/>
      <c r="E302" s="94"/>
      <c r="F302" s="94"/>
      <c r="G302" s="94"/>
      <c r="H302" s="94"/>
      <c r="I302" s="94"/>
      <c r="J302" s="94"/>
      <c r="K302" s="94"/>
    </row>
    <row r="303" spans="2:11">
      <c r="B303" s="93"/>
      <c r="C303" s="94"/>
      <c r="D303" s="94"/>
      <c r="E303" s="94"/>
      <c r="F303" s="94"/>
      <c r="G303" s="94"/>
      <c r="H303" s="94"/>
      <c r="I303" s="94"/>
      <c r="J303" s="94"/>
      <c r="K303" s="94"/>
    </row>
    <row r="304" spans="2:11">
      <c r="B304" s="93"/>
      <c r="C304" s="94"/>
      <c r="D304" s="94"/>
      <c r="E304" s="94"/>
      <c r="F304" s="94"/>
      <c r="G304" s="94"/>
      <c r="H304" s="94"/>
      <c r="I304" s="94"/>
      <c r="J304" s="94"/>
      <c r="K304" s="94"/>
    </row>
    <row r="305" spans="2:11">
      <c r="B305" s="93"/>
      <c r="C305" s="94"/>
      <c r="D305" s="94"/>
      <c r="E305" s="94"/>
      <c r="F305" s="94"/>
      <c r="G305" s="94"/>
      <c r="H305" s="94"/>
      <c r="I305" s="94"/>
      <c r="J305" s="94"/>
      <c r="K305" s="94"/>
    </row>
    <row r="306" spans="2:11">
      <c r="B306" s="93"/>
      <c r="C306" s="94"/>
      <c r="D306" s="94"/>
      <c r="E306" s="94"/>
      <c r="F306" s="94"/>
      <c r="G306" s="94"/>
      <c r="H306" s="94"/>
      <c r="I306" s="94"/>
      <c r="J306" s="94"/>
      <c r="K306" s="94"/>
    </row>
    <row r="307" spans="2:11">
      <c r="B307" s="93"/>
      <c r="C307" s="94"/>
      <c r="D307" s="94"/>
      <c r="E307" s="94"/>
      <c r="F307" s="94"/>
      <c r="G307" s="94"/>
      <c r="H307" s="94"/>
      <c r="I307" s="94"/>
      <c r="J307" s="94"/>
      <c r="K307" s="94"/>
    </row>
    <row r="308" spans="2:11">
      <c r="B308" s="93"/>
      <c r="C308" s="94"/>
      <c r="D308" s="94"/>
      <c r="E308" s="94"/>
      <c r="F308" s="94"/>
      <c r="G308" s="94"/>
      <c r="H308" s="94"/>
      <c r="I308" s="94"/>
      <c r="J308" s="94"/>
      <c r="K308" s="94"/>
    </row>
    <row r="309" spans="2:11">
      <c r="B309" s="93"/>
      <c r="C309" s="94"/>
      <c r="D309" s="94"/>
      <c r="E309" s="94"/>
      <c r="F309" s="94"/>
      <c r="G309" s="94"/>
      <c r="H309" s="94"/>
      <c r="I309" s="94"/>
      <c r="J309" s="94"/>
      <c r="K309" s="94"/>
    </row>
    <row r="310" spans="2:11">
      <c r="B310" s="93"/>
      <c r="C310" s="94"/>
      <c r="D310" s="94"/>
      <c r="E310" s="94"/>
      <c r="F310" s="94"/>
      <c r="G310" s="94"/>
      <c r="H310" s="94"/>
      <c r="I310" s="94"/>
      <c r="J310" s="94"/>
      <c r="K310" s="94"/>
    </row>
    <row r="311" spans="2:11">
      <c r="B311" s="93"/>
      <c r="C311" s="94"/>
      <c r="D311" s="94"/>
      <c r="E311" s="94"/>
      <c r="F311" s="94"/>
      <c r="G311" s="94"/>
      <c r="H311" s="94"/>
      <c r="I311" s="94"/>
      <c r="J311" s="94"/>
      <c r="K311" s="94"/>
    </row>
    <row r="312" spans="2:11">
      <c r="B312" s="93"/>
      <c r="C312" s="94"/>
      <c r="D312" s="94"/>
      <c r="E312" s="94"/>
      <c r="F312" s="94"/>
      <c r="G312" s="94"/>
      <c r="H312" s="94"/>
      <c r="I312" s="94"/>
      <c r="J312" s="94"/>
      <c r="K312" s="94"/>
    </row>
    <row r="313" spans="2:11">
      <c r="B313" s="93"/>
      <c r="C313" s="94"/>
      <c r="D313" s="94"/>
      <c r="E313" s="94"/>
      <c r="F313" s="94"/>
      <c r="G313" s="94"/>
      <c r="H313" s="94"/>
      <c r="I313" s="94"/>
      <c r="J313" s="94"/>
      <c r="K313" s="94"/>
    </row>
    <row r="314" spans="2:11">
      <c r="B314" s="93"/>
      <c r="C314" s="94"/>
      <c r="D314" s="94"/>
      <c r="E314" s="94"/>
      <c r="F314" s="94"/>
      <c r="G314" s="94"/>
      <c r="H314" s="94"/>
      <c r="I314" s="94"/>
      <c r="J314" s="94"/>
      <c r="K314" s="94"/>
    </row>
    <row r="315" spans="2:11">
      <c r="B315" s="93"/>
      <c r="C315" s="94"/>
      <c r="D315" s="94"/>
      <c r="E315" s="94"/>
      <c r="F315" s="94"/>
      <c r="G315" s="94"/>
      <c r="H315" s="94"/>
      <c r="I315" s="94"/>
      <c r="J315" s="94"/>
      <c r="K315" s="94"/>
    </row>
    <row r="316" spans="2:11">
      <c r="B316" s="93"/>
      <c r="C316" s="94"/>
      <c r="D316" s="94"/>
      <c r="E316" s="94"/>
      <c r="F316" s="94"/>
      <c r="G316" s="94"/>
      <c r="H316" s="94"/>
      <c r="I316" s="94"/>
      <c r="J316" s="94"/>
      <c r="K316" s="94"/>
    </row>
    <row r="317" spans="2:11">
      <c r="B317" s="93"/>
      <c r="C317" s="94"/>
      <c r="D317" s="94"/>
      <c r="E317" s="94"/>
      <c r="F317" s="94"/>
      <c r="G317" s="94"/>
      <c r="H317" s="94"/>
      <c r="I317" s="94"/>
      <c r="J317" s="94"/>
      <c r="K317" s="94"/>
    </row>
    <row r="318" spans="2:11">
      <c r="B318" s="93"/>
      <c r="C318" s="94"/>
      <c r="D318" s="94"/>
      <c r="E318" s="94"/>
      <c r="F318" s="94"/>
      <c r="G318" s="94"/>
      <c r="H318" s="94"/>
      <c r="I318" s="94"/>
      <c r="J318" s="94"/>
      <c r="K318" s="94"/>
    </row>
    <row r="319" spans="2:11">
      <c r="B319" s="93"/>
      <c r="C319" s="94"/>
      <c r="D319" s="94"/>
      <c r="E319" s="94"/>
      <c r="F319" s="94"/>
      <c r="G319" s="94"/>
      <c r="H319" s="94"/>
      <c r="I319" s="94"/>
      <c r="J319" s="94"/>
      <c r="K319" s="94"/>
    </row>
    <row r="320" spans="2:11">
      <c r="B320" s="93"/>
      <c r="C320" s="94"/>
      <c r="D320" s="94"/>
      <c r="E320" s="94"/>
      <c r="F320" s="94"/>
      <c r="G320" s="94"/>
      <c r="H320" s="94"/>
      <c r="I320" s="94"/>
      <c r="J320" s="94"/>
      <c r="K320" s="94"/>
    </row>
    <row r="321" spans="2:11">
      <c r="B321" s="93"/>
      <c r="C321" s="94"/>
      <c r="D321" s="94"/>
      <c r="E321" s="94"/>
      <c r="F321" s="94"/>
      <c r="G321" s="94"/>
      <c r="H321" s="94"/>
      <c r="I321" s="94"/>
      <c r="J321" s="94"/>
      <c r="K321" s="94"/>
    </row>
    <row r="322" spans="2:11">
      <c r="B322" s="93"/>
      <c r="C322" s="94"/>
      <c r="D322" s="94"/>
      <c r="E322" s="94"/>
      <c r="F322" s="94"/>
      <c r="G322" s="94"/>
      <c r="H322" s="94"/>
      <c r="I322" s="94"/>
      <c r="J322" s="94"/>
      <c r="K322" s="94"/>
    </row>
    <row r="323" spans="2:11">
      <c r="B323" s="93"/>
      <c r="C323" s="94"/>
      <c r="D323" s="94"/>
      <c r="E323" s="94"/>
      <c r="F323" s="94"/>
      <c r="G323" s="94"/>
      <c r="H323" s="94"/>
      <c r="I323" s="94"/>
      <c r="J323" s="94"/>
      <c r="K323" s="94"/>
    </row>
    <row r="324" spans="2:11">
      <c r="B324" s="93"/>
      <c r="C324" s="94"/>
      <c r="D324" s="94"/>
      <c r="E324" s="94"/>
      <c r="F324" s="94"/>
      <c r="G324" s="94"/>
      <c r="H324" s="94"/>
      <c r="I324" s="94"/>
      <c r="J324" s="94"/>
      <c r="K324" s="94"/>
    </row>
    <row r="325" spans="2:11">
      <c r="B325" s="93"/>
      <c r="C325" s="94"/>
      <c r="D325" s="94"/>
      <c r="E325" s="94"/>
      <c r="F325" s="94"/>
      <c r="G325" s="94"/>
      <c r="H325" s="94"/>
      <c r="I325" s="94"/>
      <c r="J325" s="94"/>
      <c r="K325" s="94"/>
    </row>
    <row r="326" spans="2:11">
      <c r="B326" s="93"/>
      <c r="C326" s="94"/>
      <c r="D326" s="94"/>
      <c r="E326" s="94"/>
      <c r="F326" s="94"/>
      <c r="G326" s="94"/>
      <c r="H326" s="94"/>
      <c r="I326" s="94"/>
      <c r="J326" s="94"/>
      <c r="K326" s="94"/>
    </row>
    <row r="327" spans="2:11">
      <c r="B327" s="93"/>
      <c r="C327" s="94"/>
      <c r="D327" s="94"/>
      <c r="E327" s="94"/>
      <c r="F327" s="94"/>
      <c r="G327" s="94"/>
      <c r="H327" s="94"/>
      <c r="I327" s="94"/>
      <c r="J327" s="94"/>
      <c r="K327" s="94"/>
    </row>
    <row r="328" spans="2:11">
      <c r="B328" s="93"/>
      <c r="C328" s="94"/>
      <c r="D328" s="94"/>
      <c r="E328" s="94"/>
      <c r="F328" s="94"/>
      <c r="G328" s="94"/>
      <c r="H328" s="94"/>
      <c r="I328" s="94"/>
      <c r="J328" s="94"/>
      <c r="K328" s="94"/>
    </row>
    <row r="329" spans="2:11">
      <c r="B329" s="93"/>
      <c r="C329" s="94"/>
      <c r="D329" s="94"/>
      <c r="E329" s="94"/>
      <c r="F329" s="94"/>
      <c r="G329" s="94"/>
      <c r="H329" s="94"/>
      <c r="I329" s="94"/>
      <c r="J329" s="94"/>
      <c r="K329" s="94"/>
    </row>
    <row r="330" spans="2:11">
      <c r="B330" s="93"/>
      <c r="C330" s="94"/>
      <c r="D330" s="94"/>
      <c r="E330" s="94"/>
      <c r="F330" s="94"/>
      <c r="G330" s="94"/>
      <c r="H330" s="94"/>
      <c r="I330" s="94"/>
      <c r="J330" s="94"/>
      <c r="K330" s="94"/>
    </row>
    <row r="331" spans="2:11">
      <c r="B331" s="93"/>
      <c r="C331" s="94"/>
      <c r="D331" s="94"/>
      <c r="E331" s="94"/>
      <c r="F331" s="94"/>
      <c r="G331" s="94"/>
      <c r="H331" s="94"/>
      <c r="I331" s="94"/>
      <c r="J331" s="94"/>
      <c r="K331" s="94"/>
    </row>
    <row r="332" spans="2:11">
      <c r="B332" s="93"/>
      <c r="C332" s="94"/>
      <c r="D332" s="94"/>
      <c r="E332" s="94"/>
      <c r="F332" s="94"/>
      <c r="G332" s="94"/>
      <c r="H332" s="94"/>
      <c r="I332" s="94"/>
      <c r="J332" s="94"/>
      <c r="K332" s="94"/>
    </row>
    <row r="333" spans="2:11">
      <c r="B333" s="93"/>
      <c r="C333" s="94"/>
      <c r="D333" s="94"/>
      <c r="E333" s="94"/>
      <c r="F333" s="94"/>
      <c r="G333" s="94"/>
      <c r="H333" s="94"/>
      <c r="I333" s="94"/>
      <c r="J333" s="94"/>
      <c r="K333" s="94"/>
    </row>
    <row r="334" spans="2:11">
      <c r="B334" s="93"/>
      <c r="C334" s="94"/>
      <c r="D334" s="94"/>
      <c r="E334" s="94"/>
      <c r="F334" s="94"/>
      <c r="G334" s="94"/>
      <c r="H334" s="94"/>
      <c r="I334" s="94"/>
      <c r="J334" s="94"/>
      <c r="K334" s="94"/>
    </row>
    <row r="335" spans="2:11">
      <c r="B335" s="93"/>
      <c r="C335" s="94"/>
      <c r="D335" s="94"/>
      <c r="E335" s="94"/>
      <c r="F335" s="94"/>
      <c r="G335" s="94"/>
      <c r="H335" s="94"/>
      <c r="I335" s="94"/>
      <c r="J335" s="94"/>
      <c r="K335" s="94"/>
    </row>
    <row r="336" spans="2:11">
      <c r="B336" s="93"/>
      <c r="C336" s="94"/>
      <c r="D336" s="94"/>
      <c r="E336" s="94"/>
      <c r="F336" s="94"/>
      <c r="G336" s="94"/>
      <c r="H336" s="94"/>
      <c r="I336" s="94"/>
      <c r="J336" s="94"/>
      <c r="K336" s="94"/>
    </row>
    <row r="337" spans="2:11">
      <c r="B337" s="93"/>
      <c r="C337" s="94"/>
      <c r="D337" s="94"/>
      <c r="E337" s="94"/>
      <c r="F337" s="94"/>
      <c r="G337" s="94"/>
      <c r="H337" s="94"/>
      <c r="I337" s="94"/>
      <c r="J337" s="94"/>
      <c r="K337" s="94"/>
    </row>
    <row r="338" spans="2:11">
      <c r="B338" s="93"/>
      <c r="C338" s="94"/>
      <c r="D338" s="94"/>
      <c r="E338" s="94"/>
      <c r="F338" s="94"/>
      <c r="G338" s="94"/>
      <c r="H338" s="94"/>
      <c r="I338" s="94"/>
      <c r="J338" s="94"/>
      <c r="K338" s="94"/>
    </row>
    <row r="339" spans="2:11">
      <c r="B339" s="93"/>
      <c r="C339" s="94"/>
      <c r="D339" s="94"/>
      <c r="E339" s="94"/>
      <c r="F339" s="94"/>
      <c r="G339" s="94"/>
      <c r="H339" s="94"/>
      <c r="I339" s="94"/>
      <c r="J339" s="94"/>
      <c r="K339" s="94"/>
    </row>
    <row r="340" spans="2:11">
      <c r="B340" s="93"/>
      <c r="C340" s="94"/>
      <c r="D340" s="94"/>
      <c r="E340" s="94"/>
      <c r="F340" s="94"/>
      <c r="G340" s="94"/>
      <c r="H340" s="94"/>
      <c r="I340" s="94"/>
      <c r="J340" s="94"/>
      <c r="K340" s="94"/>
    </row>
    <row r="341" spans="2:11">
      <c r="B341" s="93"/>
      <c r="C341" s="94"/>
      <c r="D341" s="94"/>
      <c r="E341" s="94"/>
      <c r="F341" s="94"/>
      <c r="G341" s="94"/>
      <c r="H341" s="94"/>
      <c r="I341" s="94"/>
      <c r="J341" s="94"/>
      <c r="K341" s="94"/>
    </row>
    <row r="342" spans="2:11">
      <c r="B342" s="93"/>
      <c r="C342" s="94"/>
      <c r="D342" s="94"/>
      <c r="E342" s="94"/>
      <c r="F342" s="94"/>
      <c r="G342" s="94"/>
      <c r="H342" s="94"/>
      <c r="I342" s="94"/>
      <c r="J342" s="94"/>
      <c r="K342" s="94"/>
    </row>
    <row r="343" spans="2:11">
      <c r="B343" s="93"/>
      <c r="C343" s="94"/>
      <c r="D343" s="94"/>
      <c r="E343" s="94"/>
      <c r="F343" s="94"/>
      <c r="G343" s="94"/>
      <c r="H343" s="94"/>
      <c r="I343" s="94"/>
      <c r="J343" s="94"/>
      <c r="K343" s="94"/>
    </row>
    <row r="344" spans="2:11">
      <c r="B344" s="93"/>
      <c r="C344" s="94"/>
      <c r="D344" s="94"/>
      <c r="E344" s="94"/>
      <c r="F344" s="94"/>
      <c r="G344" s="94"/>
      <c r="H344" s="94"/>
      <c r="I344" s="94"/>
      <c r="J344" s="94"/>
      <c r="K344" s="94"/>
    </row>
    <row r="345" spans="2:11">
      <c r="B345" s="93"/>
      <c r="C345" s="94"/>
      <c r="D345" s="94"/>
      <c r="E345" s="94"/>
      <c r="F345" s="94"/>
      <c r="G345" s="94"/>
      <c r="H345" s="94"/>
      <c r="I345" s="94"/>
      <c r="J345" s="94"/>
      <c r="K345" s="94"/>
    </row>
    <row r="346" spans="2:11">
      <c r="B346" s="93"/>
      <c r="C346" s="94"/>
      <c r="D346" s="94"/>
      <c r="E346" s="94"/>
      <c r="F346" s="94"/>
      <c r="G346" s="94"/>
      <c r="H346" s="94"/>
      <c r="I346" s="94"/>
      <c r="J346" s="94"/>
      <c r="K346" s="94"/>
    </row>
    <row r="347" spans="2:11">
      <c r="B347" s="93"/>
      <c r="C347" s="94"/>
      <c r="D347" s="94"/>
      <c r="E347" s="94"/>
      <c r="F347" s="94"/>
      <c r="G347" s="94"/>
      <c r="H347" s="94"/>
      <c r="I347" s="94"/>
      <c r="J347" s="94"/>
      <c r="K347" s="94"/>
    </row>
    <row r="348" spans="2:11">
      <c r="B348" s="93"/>
      <c r="C348" s="94"/>
      <c r="D348" s="94"/>
      <c r="E348" s="94"/>
      <c r="F348" s="94"/>
      <c r="G348" s="94"/>
      <c r="H348" s="94"/>
      <c r="I348" s="94"/>
      <c r="J348" s="94"/>
      <c r="K348" s="94"/>
    </row>
    <row r="349" spans="2:11">
      <c r="B349" s="93"/>
      <c r="C349" s="94"/>
      <c r="D349" s="94"/>
      <c r="E349" s="94"/>
      <c r="F349" s="94"/>
      <c r="G349" s="94"/>
      <c r="H349" s="94"/>
      <c r="I349" s="94"/>
      <c r="J349" s="94"/>
      <c r="K349" s="94"/>
    </row>
    <row r="350" spans="2:11">
      <c r="B350" s="93"/>
      <c r="C350" s="94"/>
      <c r="D350" s="94"/>
      <c r="E350" s="94"/>
      <c r="F350" s="94"/>
      <c r="G350" s="94"/>
      <c r="H350" s="94"/>
      <c r="I350" s="94"/>
      <c r="J350" s="94"/>
      <c r="K350" s="94"/>
    </row>
    <row r="351" spans="2:11">
      <c r="B351" s="93"/>
      <c r="C351" s="94"/>
      <c r="D351" s="94"/>
      <c r="E351" s="94"/>
      <c r="F351" s="94"/>
      <c r="G351" s="94"/>
      <c r="H351" s="94"/>
      <c r="I351" s="94"/>
      <c r="J351" s="94"/>
      <c r="K351" s="94"/>
    </row>
    <row r="352" spans="2:11">
      <c r="B352" s="93"/>
      <c r="C352" s="94"/>
      <c r="D352" s="94"/>
      <c r="E352" s="94"/>
      <c r="F352" s="94"/>
      <c r="G352" s="94"/>
      <c r="H352" s="94"/>
      <c r="I352" s="94"/>
      <c r="J352" s="94"/>
      <c r="K352" s="94"/>
    </row>
    <row r="353" spans="2:11">
      <c r="B353" s="93"/>
      <c r="C353" s="94"/>
      <c r="D353" s="94"/>
      <c r="E353" s="94"/>
      <c r="F353" s="94"/>
      <c r="G353" s="94"/>
      <c r="H353" s="94"/>
      <c r="I353" s="94"/>
      <c r="J353" s="94"/>
      <c r="K353" s="94"/>
    </row>
    <row r="354" spans="2:11">
      <c r="B354" s="93"/>
      <c r="C354" s="94"/>
      <c r="D354" s="94"/>
      <c r="E354" s="94"/>
      <c r="F354" s="94"/>
      <c r="G354" s="94"/>
      <c r="H354" s="94"/>
      <c r="I354" s="94"/>
      <c r="J354" s="94"/>
      <c r="K354" s="94"/>
    </row>
    <row r="355" spans="2:11">
      <c r="B355" s="93"/>
      <c r="C355" s="94"/>
      <c r="D355" s="94"/>
      <c r="E355" s="94"/>
      <c r="F355" s="94"/>
      <c r="G355" s="94"/>
      <c r="H355" s="94"/>
      <c r="I355" s="94"/>
      <c r="J355" s="94"/>
      <c r="K355" s="94"/>
    </row>
    <row r="356" spans="2:11">
      <c r="B356" s="93"/>
      <c r="C356" s="94"/>
      <c r="D356" s="94"/>
      <c r="E356" s="94"/>
      <c r="F356" s="94"/>
      <c r="G356" s="94"/>
      <c r="H356" s="94"/>
      <c r="I356" s="94"/>
      <c r="J356" s="94"/>
      <c r="K356" s="94"/>
    </row>
    <row r="357" spans="2:11">
      <c r="B357" s="93"/>
      <c r="C357" s="94"/>
      <c r="D357" s="94"/>
      <c r="E357" s="94"/>
      <c r="F357" s="94"/>
      <c r="G357" s="94"/>
      <c r="H357" s="94"/>
      <c r="I357" s="94"/>
      <c r="J357" s="94"/>
      <c r="K357" s="94"/>
    </row>
    <row r="358" spans="2:11">
      <c r="B358" s="93"/>
      <c r="C358" s="94"/>
      <c r="D358" s="94"/>
      <c r="E358" s="94"/>
      <c r="F358" s="94"/>
      <c r="G358" s="94"/>
      <c r="H358" s="94"/>
      <c r="I358" s="94"/>
      <c r="J358" s="94"/>
      <c r="K358" s="94"/>
    </row>
    <row r="359" spans="2:11">
      <c r="B359" s="93"/>
      <c r="C359" s="94"/>
      <c r="D359" s="94"/>
      <c r="E359" s="94"/>
      <c r="F359" s="94"/>
      <c r="G359" s="94"/>
      <c r="H359" s="94"/>
      <c r="I359" s="94"/>
      <c r="J359" s="94"/>
      <c r="K359" s="94"/>
    </row>
    <row r="360" spans="2:11">
      <c r="B360" s="93"/>
      <c r="C360" s="94"/>
      <c r="D360" s="94"/>
      <c r="E360" s="94"/>
      <c r="F360" s="94"/>
      <c r="G360" s="94"/>
      <c r="H360" s="94"/>
      <c r="I360" s="94"/>
      <c r="J360" s="94"/>
      <c r="K360" s="94"/>
    </row>
    <row r="361" spans="2:11">
      <c r="B361" s="93"/>
      <c r="C361" s="94"/>
      <c r="D361" s="94"/>
      <c r="E361" s="94"/>
      <c r="F361" s="94"/>
      <c r="G361" s="94"/>
      <c r="H361" s="94"/>
      <c r="I361" s="94"/>
      <c r="J361" s="94"/>
      <c r="K361" s="94"/>
    </row>
    <row r="362" spans="2:11">
      <c r="B362" s="93"/>
      <c r="C362" s="94"/>
      <c r="D362" s="94"/>
      <c r="E362" s="94"/>
      <c r="F362" s="94"/>
      <c r="G362" s="94"/>
      <c r="H362" s="94"/>
      <c r="I362" s="94"/>
      <c r="J362" s="94"/>
      <c r="K362" s="94"/>
    </row>
    <row r="363" spans="2:11">
      <c r="B363" s="93"/>
      <c r="C363" s="94"/>
      <c r="D363" s="94"/>
      <c r="E363" s="94"/>
      <c r="F363" s="94"/>
      <c r="G363" s="94"/>
      <c r="H363" s="94"/>
      <c r="I363" s="94"/>
      <c r="J363" s="94"/>
      <c r="K363" s="94"/>
    </row>
    <row r="364" spans="2:11">
      <c r="B364" s="93"/>
      <c r="C364" s="94"/>
      <c r="D364" s="94"/>
      <c r="E364" s="94"/>
      <c r="F364" s="94"/>
      <c r="G364" s="94"/>
      <c r="H364" s="94"/>
      <c r="I364" s="94"/>
      <c r="J364" s="94"/>
      <c r="K364" s="94"/>
    </row>
    <row r="365" spans="2:11">
      <c r="B365" s="93"/>
      <c r="C365" s="94"/>
      <c r="D365" s="94"/>
      <c r="E365" s="94"/>
      <c r="F365" s="94"/>
      <c r="G365" s="94"/>
      <c r="H365" s="94"/>
      <c r="I365" s="94"/>
      <c r="J365" s="94"/>
      <c r="K365" s="94"/>
    </row>
    <row r="366" spans="2:11">
      <c r="B366" s="93"/>
      <c r="C366" s="94"/>
      <c r="D366" s="94"/>
      <c r="E366" s="94"/>
      <c r="F366" s="94"/>
      <c r="G366" s="94"/>
      <c r="H366" s="94"/>
      <c r="I366" s="94"/>
      <c r="J366" s="94"/>
      <c r="K366" s="94"/>
    </row>
    <row r="367" spans="2:11">
      <c r="B367" s="93"/>
      <c r="C367" s="94"/>
      <c r="D367" s="94"/>
      <c r="E367" s="94"/>
      <c r="F367" s="94"/>
      <c r="G367" s="94"/>
      <c r="H367" s="94"/>
      <c r="I367" s="94"/>
      <c r="J367" s="94"/>
      <c r="K367" s="94"/>
    </row>
    <row r="368" spans="2:11">
      <c r="B368" s="93"/>
      <c r="C368" s="94"/>
      <c r="D368" s="94"/>
      <c r="E368" s="94"/>
      <c r="F368" s="94"/>
      <c r="G368" s="94"/>
      <c r="H368" s="94"/>
      <c r="I368" s="94"/>
      <c r="J368" s="94"/>
      <c r="K368" s="94"/>
    </row>
    <row r="369" spans="2:11">
      <c r="B369" s="93"/>
      <c r="C369" s="94"/>
      <c r="D369" s="94"/>
      <c r="E369" s="94"/>
      <c r="F369" s="94"/>
      <c r="G369" s="94"/>
      <c r="H369" s="94"/>
      <c r="I369" s="94"/>
      <c r="J369" s="94"/>
      <c r="K369" s="94"/>
    </row>
    <row r="370" spans="2:11">
      <c r="B370" s="93"/>
      <c r="C370" s="94"/>
      <c r="D370" s="94"/>
      <c r="E370" s="94"/>
      <c r="F370" s="94"/>
      <c r="G370" s="94"/>
      <c r="H370" s="94"/>
      <c r="I370" s="94"/>
      <c r="J370" s="94"/>
      <c r="K370" s="94"/>
    </row>
    <row r="371" spans="2:11">
      <c r="B371" s="93"/>
      <c r="C371" s="94"/>
      <c r="D371" s="94"/>
      <c r="E371" s="94"/>
      <c r="F371" s="94"/>
      <c r="G371" s="94"/>
      <c r="H371" s="94"/>
      <c r="I371" s="94"/>
      <c r="J371" s="94"/>
      <c r="K371" s="94"/>
    </row>
    <row r="372" spans="2:11">
      <c r="B372" s="93"/>
      <c r="C372" s="94"/>
      <c r="D372" s="94"/>
      <c r="E372" s="94"/>
      <c r="F372" s="94"/>
      <c r="G372" s="94"/>
      <c r="H372" s="94"/>
      <c r="I372" s="94"/>
      <c r="J372" s="94"/>
      <c r="K372" s="94"/>
    </row>
    <row r="373" spans="2:11">
      <c r="B373" s="93"/>
      <c r="C373" s="94"/>
      <c r="D373" s="94"/>
      <c r="E373" s="94"/>
      <c r="F373" s="94"/>
      <c r="G373" s="94"/>
      <c r="H373" s="94"/>
      <c r="I373" s="94"/>
      <c r="J373" s="94"/>
      <c r="K373" s="94"/>
    </row>
    <row r="374" spans="2:11">
      <c r="B374" s="93"/>
      <c r="C374" s="94"/>
      <c r="D374" s="94"/>
      <c r="E374" s="94"/>
      <c r="F374" s="94"/>
      <c r="G374" s="94"/>
      <c r="H374" s="94"/>
      <c r="I374" s="94"/>
      <c r="J374" s="94"/>
      <c r="K374" s="94"/>
    </row>
    <row r="375" spans="2:11">
      <c r="B375" s="93"/>
      <c r="C375" s="94"/>
      <c r="D375" s="94"/>
      <c r="E375" s="94"/>
      <c r="F375" s="94"/>
      <c r="G375" s="94"/>
      <c r="H375" s="94"/>
      <c r="I375" s="94"/>
      <c r="J375" s="94"/>
      <c r="K375" s="94"/>
    </row>
    <row r="376" spans="2:11">
      <c r="B376" s="93"/>
      <c r="C376" s="94"/>
      <c r="D376" s="94"/>
      <c r="E376" s="94"/>
      <c r="F376" s="94"/>
      <c r="G376" s="94"/>
      <c r="H376" s="94"/>
      <c r="I376" s="94"/>
      <c r="J376" s="94"/>
      <c r="K376" s="94"/>
    </row>
    <row r="377" spans="2:11">
      <c r="B377" s="93"/>
      <c r="C377" s="94"/>
      <c r="D377" s="94"/>
      <c r="E377" s="94"/>
      <c r="F377" s="94"/>
      <c r="G377" s="94"/>
      <c r="H377" s="94"/>
      <c r="I377" s="94"/>
      <c r="J377" s="94"/>
      <c r="K377" s="94"/>
    </row>
    <row r="378" spans="2:11">
      <c r="B378" s="93"/>
      <c r="C378" s="94"/>
      <c r="D378" s="94"/>
      <c r="E378" s="94"/>
      <c r="F378" s="94"/>
      <c r="G378" s="94"/>
      <c r="H378" s="94"/>
      <c r="I378" s="94"/>
      <c r="J378" s="94"/>
      <c r="K378" s="94"/>
    </row>
    <row r="379" spans="2:11">
      <c r="B379" s="93"/>
      <c r="C379" s="94"/>
      <c r="D379" s="94"/>
      <c r="E379" s="94"/>
      <c r="F379" s="94"/>
      <c r="G379" s="94"/>
      <c r="H379" s="94"/>
      <c r="I379" s="94"/>
      <c r="J379" s="94"/>
      <c r="K379" s="94"/>
    </row>
    <row r="380" spans="2:11">
      <c r="B380" s="93"/>
      <c r="C380" s="94"/>
      <c r="D380" s="94"/>
      <c r="E380" s="94"/>
      <c r="F380" s="94"/>
      <c r="G380" s="94"/>
      <c r="H380" s="94"/>
      <c r="I380" s="94"/>
      <c r="J380" s="94"/>
      <c r="K380" s="94"/>
    </row>
    <row r="381" spans="2:11">
      <c r="B381" s="93"/>
      <c r="C381" s="94"/>
      <c r="D381" s="94"/>
      <c r="E381" s="94"/>
      <c r="F381" s="94"/>
      <c r="G381" s="94"/>
      <c r="H381" s="94"/>
      <c r="I381" s="94"/>
      <c r="J381" s="94"/>
      <c r="K381" s="94"/>
    </row>
    <row r="382" spans="2:11">
      <c r="B382" s="93"/>
      <c r="C382" s="94"/>
      <c r="D382" s="94"/>
      <c r="E382" s="94"/>
      <c r="F382" s="94"/>
      <c r="G382" s="94"/>
      <c r="H382" s="94"/>
      <c r="I382" s="94"/>
      <c r="J382" s="94"/>
      <c r="K382" s="94"/>
    </row>
    <row r="383" spans="2:11">
      <c r="B383" s="93"/>
      <c r="C383" s="94"/>
      <c r="D383" s="94"/>
      <c r="E383" s="94"/>
      <c r="F383" s="94"/>
      <c r="G383" s="94"/>
      <c r="H383" s="94"/>
      <c r="I383" s="94"/>
      <c r="J383" s="94"/>
      <c r="K383" s="94"/>
    </row>
    <row r="384" spans="2:11">
      <c r="B384" s="93"/>
      <c r="C384" s="94"/>
      <c r="D384" s="94"/>
      <c r="E384" s="94"/>
      <c r="F384" s="94"/>
      <c r="G384" s="94"/>
      <c r="H384" s="94"/>
      <c r="I384" s="94"/>
      <c r="J384" s="94"/>
      <c r="K384" s="94"/>
    </row>
    <row r="385" spans="2:11">
      <c r="B385" s="93"/>
      <c r="C385" s="94"/>
      <c r="D385" s="94"/>
      <c r="E385" s="94"/>
      <c r="F385" s="94"/>
      <c r="G385" s="94"/>
      <c r="H385" s="94"/>
      <c r="I385" s="94"/>
      <c r="J385" s="94"/>
      <c r="K385" s="94"/>
    </row>
    <row r="386" spans="2:11">
      <c r="B386" s="93"/>
      <c r="C386" s="94"/>
      <c r="D386" s="94"/>
      <c r="E386" s="94"/>
      <c r="F386" s="94"/>
      <c r="G386" s="94"/>
      <c r="H386" s="94"/>
      <c r="I386" s="94"/>
      <c r="J386" s="94"/>
      <c r="K386" s="94"/>
    </row>
    <row r="387" spans="2:11">
      <c r="B387" s="93"/>
      <c r="C387" s="94"/>
      <c r="D387" s="94"/>
      <c r="E387" s="94"/>
      <c r="F387" s="94"/>
      <c r="G387" s="94"/>
      <c r="H387" s="94"/>
      <c r="I387" s="94"/>
      <c r="J387" s="94"/>
      <c r="K387" s="94"/>
    </row>
    <row r="388" spans="2:11">
      <c r="B388" s="93"/>
      <c r="C388" s="94"/>
      <c r="D388" s="94"/>
      <c r="E388" s="94"/>
      <c r="F388" s="94"/>
      <c r="G388" s="94"/>
      <c r="H388" s="94"/>
      <c r="I388" s="94"/>
      <c r="J388" s="94"/>
      <c r="K388" s="94"/>
    </row>
    <row r="389" spans="2:11">
      <c r="B389" s="93"/>
      <c r="C389" s="94"/>
      <c r="D389" s="94"/>
      <c r="E389" s="94"/>
      <c r="F389" s="94"/>
      <c r="G389" s="94"/>
      <c r="H389" s="94"/>
      <c r="I389" s="94"/>
      <c r="J389" s="94"/>
      <c r="K389" s="94"/>
    </row>
    <row r="390" spans="2:11">
      <c r="B390" s="93"/>
      <c r="C390" s="94"/>
      <c r="D390" s="94"/>
      <c r="E390" s="94"/>
      <c r="F390" s="94"/>
      <c r="G390" s="94"/>
      <c r="H390" s="94"/>
      <c r="I390" s="94"/>
      <c r="J390" s="94"/>
      <c r="K390" s="94"/>
    </row>
    <row r="391" spans="2:11">
      <c r="B391" s="93"/>
      <c r="C391" s="94"/>
      <c r="D391" s="94"/>
      <c r="E391" s="94"/>
      <c r="F391" s="94"/>
      <c r="G391" s="94"/>
      <c r="H391" s="94"/>
      <c r="I391" s="94"/>
      <c r="J391" s="94"/>
      <c r="K391" s="94"/>
    </row>
    <row r="392" spans="2:11">
      <c r="B392" s="93"/>
      <c r="C392" s="94"/>
      <c r="D392" s="94"/>
      <c r="E392" s="94"/>
      <c r="F392" s="94"/>
      <c r="G392" s="94"/>
      <c r="H392" s="94"/>
      <c r="I392" s="94"/>
      <c r="J392" s="94"/>
      <c r="K392" s="94"/>
    </row>
    <row r="393" spans="2:11">
      <c r="B393" s="93"/>
      <c r="C393" s="94"/>
      <c r="D393" s="94"/>
      <c r="E393" s="94"/>
      <c r="F393" s="94"/>
      <c r="G393" s="94"/>
      <c r="H393" s="94"/>
      <c r="I393" s="94"/>
      <c r="J393" s="94"/>
      <c r="K393" s="94"/>
    </row>
    <row r="394" spans="2:11">
      <c r="B394" s="93"/>
      <c r="C394" s="94"/>
      <c r="D394" s="94"/>
      <c r="E394" s="94"/>
      <c r="F394" s="94"/>
      <c r="G394" s="94"/>
      <c r="H394" s="94"/>
      <c r="I394" s="94"/>
      <c r="J394" s="94"/>
      <c r="K394" s="94"/>
    </row>
    <row r="395" spans="2:11">
      <c r="B395" s="93"/>
      <c r="C395" s="94"/>
      <c r="D395" s="94"/>
      <c r="E395" s="94"/>
      <c r="F395" s="94"/>
      <c r="G395" s="94"/>
      <c r="H395" s="94"/>
      <c r="I395" s="94"/>
      <c r="J395" s="94"/>
      <c r="K395" s="94"/>
    </row>
    <row r="396" spans="2:11">
      <c r="B396" s="93"/>
      <c r="C396" s="94"/>
      <c r="D396" s="94"/>
      <c r="E396" s="94"/>
      <c r="F396" s="94"/>
      <c r="G396" s="94"/>
      <c r="H396" s="94"/>
      <c r="I396" s="94"/>
      <c r="J396" s="94"/>
      <c r="K396" s="94"/>
    </row>
    <row r="397" spans="2:11">
      <c r="B397" s="93"/>
      <c r="C397" s="94"/>
      <c r="D397" s="94"/>
      <c r="E397" s="94"/>
      <c r="F397" s="94"/>
      <c r="G397" s="94"/>
      <c r="H397" s="94"/>
      <c r="I397" s="94"/>
      <c r="J397" s="94"/>
      <c r="K397" s="94"/>
    </row>
    <row r="398" spans="2:11">
      <c r="B398" s="93"/>
      <c r="C398" s="94"/>
      <c r="D398" s="94"/>
      <c r="E398" s="94"/>
      <c r="F398" s="94"/>
      <c r="G398" s="94"/>
      <c r="H398" s="94"/>
      <c r="I398" s="94"/>
      <c r="J398" s="94"/>
      <c r="K398" s="94"/>
    </row>
    <row r="399" spans="2:11">
      <c r="B399" s="93"/>
      <c r="C399" s="94"/>
      <c r="D399" s="94"/>
      <c r="E399" s="94"/>
      <c r="F399" s="94"/>
      <c r="G399" s="94"/>
      <c r="H399" s="94"/>
      <c r="I399" s="94"/>
      <c r="J399" s="94"/>
      <c r="K399" s="94"/>
    </row>
    <row r="400" spans="2:11">
      <c r="B400" s="93"/>
      <c r="C400" s="94"/>
      <c r="D400" s="94"/>
      <c r="E400" s="94"/>
      <c r="F400" s="94"/>
      <c r="G400" s="94"/>
      <c r="H400" s="94"/>
      <c r="I400" s="94"/>
      <c r="J400" s="94"/>
      <c r="K400" s="94"/>
    </row>
    <row r="401" spans="2:11">
      <c r="B401" s="93"/>
      <c r="C401" s="94"/>
      <c r="D401" s="94"/>
      <c r="E401" s="94"/>
      <c r="F401" s="94"/>
      <c r="G401" s="94"/>
      <c r="H401" s="94"/>
      <c r="I401" s="94"/>
      <c r="J401" s="94"/>
      <c r="K401" s="94"/>
    </row>
    <row r="402" spans="2:11">
      <c r="B402" s="93"/>
      <c r="C402" s="94"/>
      <c r="D402" s="94"/>
      <c r="E402" s="94"/>
      <c r="F402" s="94"/>
      <c r="G402" s="94"/>
      <c r="H402" s="94"/>
      <c r="I402" s="94"/>
      <c r="J402" s="94"/>
      <c r="K402" s="94"/>
    </row>
    <row r="403" spans="2:11">
      <c r="B403" s="93"/>
      <c r="C403" s="94"/>
      <c r="D403" s="94"/>
      <c r="E403" s="94"/>
      <c r="F403" s="94"/>
      <c r="G403" s="94"/>
      <c r="H403" s="94"/>
      <c r="I403" s="94"/>
      <c r="J403" s="94"/>
      <c r="K403" s="94"/>
    </row>
    <row r="404" spans="2:11">
      <c r="B404" s="93"/>
      <c r="C404" s="94"/>
      <c r="D404" s="94"/>
      <c r="E404" s="94"/>
      <c r="F404" s="94"/>
      <c r="G404" s="94"/>
      <c r="H404" s="94"/>
      <c r="I404" s="94"/>
      <c r="J404" s="94"/>
      <c r="K404" s="94"/>
    </row>
    <row r="405" spans="2:11">
      <c r="B405" s="93"/>
      <c r="C405" s="94"/>
      <c r="D405" s="94"/>
      <c r="E405" s="94"/>
      <c r="F405" s="94"/>
      <c r="G405" s="94"/>
      <c r="H405" s="94"/>
      <c r="I405" s="94"/>
      <c r="J405" s="94"/>
      <c r="K405" s="94"/>
    </row>
    <row r="406" spans="2:11">
      <c r="B406" s="93"/>
      <c r="C406" s="94"/>
      <c r="D406" s="94"/>
      <c r="E406" s="94"/>
      <c r="F406" s="94"/>
      <c r="G406" s="94"/>
      <c r="H406" s="94"/>
      <c r="I406" s="94"/>
      <c r="J406" s="94"/>
      <c r="K406" s="94"/>
    </row>
    <row r="407" spans="2:11">
      <c r="B407" s="93"/>
      <c r="C407" s="94"/>
      <c r="D407" s="94"/>
      <c r="E407" s="94"/>
      <c r="F407" s="94"/>
      <c r="G407" s="94"/>
      <c r="H407" s="94"/>
      <c r="I407" s="94"/>
      <c r="J407" s="94"/>
      <c r="K407" s="94"/>
    </row>
    <row r="408" spans="2:11">
      <c r="B408" s="93"/>
      <c r="C408" s="94"/>
      <c r="D408" s="94"/>
      <c r="E408" s="94"/>
      <c r="F408" s="94"/>
      <c r="G408" s="94"/>
      <c r="H408" s="94"/>
      <c r="I408" s="94"/>
      <c r="J408" s="94"/>
      <c r="K408" s="94"/>
    </row>
    <row r="409" spans="2:11">
      <c r="B409" s="93"/>
      <c r="C409" s="94"/>
      <c r="D409" s="94"/>
      <c r="E409" s="94"/>
      <c r="F409" s="94"/>
      <c r="G409" s="94"/>
      <c r="H409" s="94"/>
      <c r="I409" s="94"/>
      <c r="J409" s="94"/>
      <c r="K409" s="94"/>
    </row>
    <row r="410" spans="2:11">
      <c r="B410" s="93"/>
      <c r="C410" s="94"/>
      <c r="D410" s="94"/>
      <c r="E410" s="94"/>
      <c r="F410" s="94"/>
      <c r="G410" s="94"/>
      <c r="H410" s="94"/>
      <c r="I410" s="94"/>
      <c r="J410" s="94"/>
      <c r="K410" s="94"/>
    </row>
    <row r="411" spans="2:11">
      <c r="B411" s="93"/>
      <c r="C411" s="94"/>
      <c r="D411" s="94"/>
      <c r="E411" s="94"/>
      <c r="F411" s="94"/>
      <c r="G411" s="94"/>
      <c r="H411" s="94"/>
      <c r="I411" s="94"/>
      <c r="J411" s="94"/>
      <c r="K411" s="94"/>
    </row>
    <row r="412" spans="2:11">
      <c r="B412" s="93"/>
      <c r="C412" s="94"/>
      <c r="D412" s="94"/>
      <c r="E412" s="94"/>
      <c r="F412" s="94"/>
      <c r="G412" s="94"/>
      <c r="H412" s="94"/>
      <c r="I412" s="94"/>
      <c r="J412" s="94"/>
      <c r="K412" s="94"/>
    </row>
    <row r="413" spans="2:11">
      <c r="B413" s="93"/>
      <c r="C413" s="94"/>
      <c r="D413" s="94"/>
      <c r="E413" s="94"/>
      <c r="F413" s="94"/>
      <c r="G413" s="94"/>
      <c r="H413" s="94"/>
      <c r="I413" s="94"/>
      <c r="J413" s="94"/>
      <c r="K413" s="94"/>
    </row>
    <row r="414" spans="2:11">
      <c r="B414" s="93"/>
      <c r="C414" s="94"/>
      <c r="D414" s="94"/>
      <c r="E414" s="94"/>
      <c r="F414" s="94"/>
      <c r="G414" s="94"/>
      <c r="H414" s="94"/>
      <c r="I414" s="94"/>
      <c r="J414" s="94"/>
      <c r="K414" s="94"/>
    </row>
    <row r="415" spans="2:11">
      <c r="B415" s="93"/>
      <c r="C415" s="94"/>
      <c r="D415" s="94"/>
      <c r="E415" s="94"/>
      <c r="F415" s="94"/>
      <c r="G415" s="94"/>
      <c r="H415" s="94"/>
      <c r="I415" s="94"/>
      <c r="J415" s="94"/>
      <c r="K415" s="94"/>
    </row>
    <row r="416" spans="2:11">
      <c r="B416" s="93"/>
      <c r="C416" s="94"/>
      <c r="D416" s="94"/>
      <c r="E416" s="94"/>
      <c r="F416" s="94"/>
      <c r="G416" s="94"/>
      <c r="H416" s="94"/>
      <c r="I416" s="94"/>
      <c r="J416" s="94"/>
      <c r="K416" s="94"/>
    </row>
    <row r="417" spans="2:11">
      <c r="B417" s="93"/>
      <c r="C417" s="94"/>
      <c r="D417" s="94"/>
      <c r="E417" s="94"/>
      <c r="F417" s="94"/>
      <c r="G417" s="94"/>
      <c r="H417" s="94"/>
      <c r="I417" s="94"/>
      <c r="J417" s="94"/>
      <c r="K417" s="94"/>
    </row>
    <row r="418" spans="2:11">
      <c r="B418" s="93"/>
      <c r="C418" s="94"/>
      <c r="D418" s="94"/>
      <c r="E418" s="94"/>
      <c r="F418" s="94"/>
      <c r="G418" s="94"/>
      <c r="H418" s="94"/>
      <c r="I418" s="94"/>
      <c r="J418" s="94"/>
      <c r="K418" s="94"/>
    </row>
    <row r="419" spans="2:11">
      <c r="B419" s="93"/>
      <c r="C419" s="94"/>
      <c r="D419" s="94"/>
      <c r="E419" s="94"/>
      <c r="F419" s="94"/>
      <c r="G419" s="94"/>
      <c r="H419" s="94"/>
      <c r="I419" s="94"/>
      <c r="J419" s="94"/>
      <c r="K419" s="94"/>
    </row>
    <row r="420" spans="2:11">
      <c r="B420" s="93"/>
      <c r="C420" s="94"/>
      <c r="D420" s="94"/>
      <c r="E420" s="94"/>
      <c r="F420" s="94"/>
      <c r="G420" s="94"/>
      <c r="H420" s="94"/>
      <c r="I420" s="94"/>
      <c r="J420" s="94"/>
      <c r="K420" s="94"/>
    </row>
    <row r="421" spans="2:11">
      <c r="B421" s="93"/>
      <c r="C421" s="94"/>
      <c r="D421" s="94"/>
      <c r="E421" s="94"/>
      <c r="F421" s="94"/>
      <c r="G421" s="94"/>
      <c r="H421" s="94"/>
      <c r="I421" s="94"/>
      <c r="J421" s="94"/>
      <c r="K421" s="94"/>
    </row>
    <row r="422" spans="2:11">
      <c r="B422" s="93"/>
      <c r="C422" s="94"/>
      <c r="D422" s="94"/>
      <c r="E422" s="94"/>
      <c r="F422" s="94"/>
      <c r="G422" s="94"/>
      <c r="H422" s="94"/>
      <c r="I422" s="94"/>
      <c r="J422" s="94"/>
      <c r="K422" s="94"/>
    </row>
    <row r="423" spans="2:11">
      <c r="B423" s="93"/>
      <c r="C423" s="94"/>
      <c r="D423" s="94"/>
      <c r="E423" s="94"/>
      <c r="F423" s="94"/>
      <c r="G423" s="94"/>
      <c r="H423" s="94"/>
      <c r="I423" s="94"/>
      <c r="J423" s="94"/>
      <c r="K423" s="94"/>
    </row>
    <row r="424" spans="2:11">
      <c r="B424" s="93"/>
      <c r="C424" s="94"/>
      <c r="D424" s="94"/>
      <c r="E424" s="94"/>
      <c r="F424" s="94"/>
      <c r="G424" s="94"/>
      <c r="H424" s="94"/>
      <c r="I424" s="94"/>
      <c r="J424" s="94"/>
      <c r="K424" s="94"/>
    </row>
    <row r="425" spans="2:11">
      <c r="B425" s="93"/>
      <c r="C425" s="94"/>
      <c r="D425" s="94"/>
      <c r="E425" s="94"/>
      <c r="F425" s="94"/>
      <c r="G425" s="94"/>
      <c r="H425" s="94"/>
      <c r="I425" s="94"/>
      <c r="J425" s="94"/>
      <c r="K425" s="94"/>
    </row>
    <row r="426" spans="2:11">
      <c r="B426" s="93"/>
      <c r="C426" s="94"/>
      <c r="D426" s="94"/>
      <c r="E426" s="94"/>
      <c r="F426" s="94"/>
      <c r="G426" s="94"/>
      <c r="H426" s="94"/>
      <c r="I426" s="94"/>
      <c r="J426" s="94"/>
      <c r="K426" s="94"/>
    </row>
    <row r="427" spans="2:11">
      <c r="B427" s="93"/>
      <c r="C427" s="94"/>
      <c r="D427" s="94"/>
      <c r="E427" s="94"/>
      <c r="F427" s="94"/>
      <c r="G427" s="94"/>
      <c r="H427" s="94"/>
      <c r="I427" s="94"/>
      <c r="J427" s="94"/>
      <c r="K427" s="94"/>
    </row>
    <row r="428" spans="2:11">
      <c r="B428" s="93"/>
      <c r="C428" s="94"/>
      <c r="D428" s="94"/>
      <c r="E428" s="94"/>
      <c r="F428" s="94"/>
      <c r="G428" s="94"/>
      <c r="H428" s="94"/>
      <c r="I428" s="94"/>
      <c r="J428" s="94"/>
      <c r="K428" s="94"/>
    </row>
    <row r="429" spans="2:11">
      <c r="B429" s="93"/>
      <c r="C429" s="94"/>
      <c r="D429" s="94"/>
      <c r="E429" s="94"/>
      <c r="F429" s="94"/>
      <c r="G429" s="94"/>
      <c r="H429" s="94"/>
      <c r="I429" s="94"/>
      <c r="J429" s="94"/>
      <c r="K429" s="94"/>
    </row>
    <row r="430" spans="2:11">
      <c r="B430" s="93"/>
      <c r="C430" s="94"/>
      <c r="D430" s="94"/>
      <c r="E430" s="94"/>
      <c r="F430" s="94"/>
      <c r="G430" s="94"/>
      <c r="H430" s="94"/>
      <c r="I430" s="94"/>
      <c r="J430" s="94"/>
      <c r="K430" s="94"/>
    </row>
    <row r="431" spans="2:11">
      <c r="B431" s="93"/>
      <c r="C431" s="94"/>
      <c r="D431" s="94"/>
      <c r="E431" s="94"/>
      <c r="F431" s="94"/>
      <c r="G431" s="94"/>
      <c r="H431" s="94"/>
      <c r="I431" s="94"/>
      <c r="J431" s="94"/>
      <c r="K431" s="94"/>
    </row>
    <row r="432" spans="2:11">
      <c r="B432" s="93"/>
      <c r="C432" s="94"/>
      <c r="D432" s="94"/>
      <c r="E432" s="94"/>
      <c r="F432" s="94"/>
      <c r="G432" s="94"/>
      <c r="H432" s="94"/>
      <c r="I432" s="94"/>
      <c r="J432" s="94"/>
      <c r="K432" s="94"/>
    </row>
    <row r="433" spans="2:11">
      <c r="B433" s="93"/>
      <c r="C433" s="94"/>
      <c r="D433" s="94"/>
      <c r="E433" s="94"/>
      <c r="F433" s="94"/>
      <c r="G433" s="94"/>
      <c r="H433" s="94"/>
      <c r="I433" s="94"/>
      <c r="J433" s="94"/>
      <c r="K433" s="94"/>
    </row>
    <row r="434" spans="2:11">
      <c r="B434" s="93"/>
      <c r="C434" s="94"/>
      <c r="D434" s="94"/>
      <c r="E434" s="94"/>
      <c r="F434" s="94"/>
      <c r="G434" s="94"/>
      <c r="H434" s="94"/>
      <c r="I434" s="94"/>
      <c r="J434" s="94"/>
      <c r="K434" s="94"/>
    </row>
    <row r="435" spans="2:11">
      <c r="B435" s="93"/>
      <c r="C435" s="94"/>
      <c r="D435" s="94"/>
      <c r="E435" s="94"/>
      <c r="F435" s="94"/>
      <c r="G435" s="94"/>
      <c r="H435" s="94"/>
      <c r="I435" s="94"/>
      <c r="J435" s="94"/>
      <c r="K435" s="94"/>
    </row>
    <row r="436" spans="2:11">
      <c r="B436" s="93"/>
      <c r="C436" s="94"/>
      <c r="D436" s="94"/>
      <c r="E436" s="94"/>
      <c r="F436" s="94"/>
      <c r="G436" s="94"/>
      <c r="H436" s="94"/>
      <c r="I436" s="94"/>
      <c r="J436" s="94"/>
      <c r="K436" s="94"/>
    </row>
    <row r="437" spans="2:11">
      <c r="B437" s="93"/>
      <c r="C437" s="94"/>
      <c r="D437" s="94"/>
      <c r="E437" s="94"/>
      <c r="F437" s="94"/>
      <c r="G437" s="94"/>
      <c r="H437" s="94"/>
      <c r="I437" s="94"/>
      <c r="J437" s="94"/>
      <c r="K437" s="94"/>
    </row>
    <row r="438" spans="2:11">
      <c r="B438" s="93"/>
      <c r="C438" s="94"/>
      <c r="D438" s="94"/>
      <c r="E438" s="94"/>
      <c r="F438" s="94"/>
      <c r="G438" s="94"/>
      <c r="H438" s="94"/>
      <c r="I438" s="94"/>
      <c r="J438" s="94"/>
      <c r="K438" s="94"/>
    </row>
    <row r="439" spans="2:11">
      <c r="B439" s="93"/>
      <c r="C439" s="94"/>
      <c r="D439" s="94"/>
      <c r="E439" s="94"/>
      <c r="F439" s="94"/>
      <c r="G439" s="94"/>
      <c r="H439" s="94"/>
      <c r="I439" s="94"/>
      <c r="J439" s="94"/>
      <c r="K439" s="94"/>
    </row>
    <row r="440" spans="2:11">
      <c r="B440" s="93"/>
      <c r="C440" s="94"/>
      <c r="D440" s="94"/>
      <c r="E440" s="94"/>
      <c r="F440" s="94"/>
      <c r="G440" s="94"/>
      <c r="H440" s="94"/>
      <c r="I440" s="94"/>
      <c r="J440" s="94"/>
      <c r="K440" s="94"/>
    </row>
    <row r="441" spans="2:11">
      <c r="B441" s="93"/>
      <c r="C441" s="94"/>
      <c r="D441" s="94"/>
      <c r="E441" s="94"/>
      <c r="F441" s="94"/>
      <c r="G441" s="94"/>
      <c r="H441" s="94"/>
      <c r="I441" s="94"/>
      <c r="J441" s="94"/>
      <c r="K441" s="94"/>
    </row>
    <row r="442" spans="2:11">
      <c r="B442" s="93"/>
      <c r="C442" s="94"/>
      <c r="D442" s="94"/>
      <c r="E442" s="94"/>
      <c r="F442" s="94"/>
      <c r="G442" s="94"/>
      <c r="H442" s="94"/>
      <c r="I442" s="94"/>
      <c r="J442" s="94"/>
      <c r="K442" s="94"/>
    </row>
    <row r="443" spans="2:11">
      <c r="B443" s="93"/>
      <c r="C443" s="94"/>
      <c r="D443" s="94"/>
      <c r="E443" s="94"/>
      <c r="F443" s="94"/>
      <c r="G443" s="94"/>
      <c r="H443" s="94"/>
      <c r="I443" s="94"/>
      <c r="J443" s="94"/>
      <c r="K443" s="94"/>
    </row>
    <row r="444" spans="2:11">
      <c r="B444" s="93"/>
      <c r="C444" s="94"/>
      <c r="D444" s="94"/>
      <c r="E444" s="94"/>
      <c r="F444" s="94"/>
      <c r="G444" s="94"/>
      <c r="H444" s="94"/>
      <c r="I444" s="94"/>
      <c r="J444" s="94"/>
      <c r="K444" s="94"/>
    </row>
    <row r="445" spans="2:11">
      <c r="B445" s="93"/>
      <c r="C445" s="94"/>
      <c r="D445" s="94"/>
      <c r="E445" s="94"/>
      <c r="F445" s="94"/>
      <c r="G445" s="94"/>
      <c r="H445" s="94"/>
      <c r="I445" s="94"/>
      <c r="J445" s="94"/>
      <c r="K445" s="94"/>
    </row>
    <row r="446" spans="2:11">
      <c r="B446" s="93"/>
      <c r="C446" s="94"/>
      <c r="D446" s="94"/>
      <c r="E446" s="94"/>
      <c r="F446" s="94"/>
      <c r="G446" s="94"/>
      <c r="H446" s="94"/>
      <c r="I446" s="94"/>
      <c r="J446" s="94"/>
      <c r="K446" s="94"/>
    </row>
    <row r="447" spans="2:11">
      <c r="B447" s="93"/>
      <c r="C447" s="94"/>
      <c r="D447" s="94"/>
      <c r="E447" s="94"/>
      <c r="F447" s="94"/>
      <c r="G447" s="94"/>
      <c r="H447" s="94"/>
      <c r="I447" s="94"/>
      <c r="J447" s="94"/>
      <c r="K447" s="94"/>
    </row>
    <row r="448" spans="2:11">
      <c r="B448" s="93"/>
      <c r="C448" s="94"/>
      <c r="D448" s="94"/>
      <c r="E448" s="94"/>
      <c r="F448" s="94"/>
      <c r="G448" s="94"/>
      <c r="H448" s="94"/>
      <c r="I448" s="94"/>
      <c r="J448" s="94"/>
      <c r="K448" s="94"/>
    </row>
    <row r="449" spans="2:11">
      <c r="B449" s="93"/>
      <c r="C449" s="94"/>
      <c r="D449" s="94"/>
      <c r="E449" s="94"/>
      <c r="F449" s="94"/>
      <c r="G449" s="94"/>
      <c r="H449" s="94"/>
      <c r="I449" s="94"/>
      <c r="J449" s="94"/>
      <c r="K449" s="94"/>
    </row>
    <row r="450" spans="2:11">
      <c r="B450" s="93"/>
      <c r="C450" s="94"/>
      <c r="D450" s="94"/>
      <c r="E450" s="94"/>
      <c r="F450" s="94"/>
      <c r="G450" s="94"/>
      <c r="H450" s="94"/>
      <c r="I450" s="94"/>
      <c r="J450" s="94"/>
      <c r="K450" s="94"/>
    </row>
    <row r="451" spans="2:11">
      <c r="B451" s="93"/>
      <c r="C451" s="94"/>
      <c r="D451" s="94"/>
      <c r="E451" s="94"/>
      <c r="F451" s="94"/>
      <c r="G451" s="94"/>
      <c r="H451" s="94"/>
      <c r="I451" s="94"/>
      <c r="J451" s="94"/>
      <c r="K451" s="94"/>
    </row>
    <row r="452" spans="2:11">
      <c r="B452" s="93"/>
      <c r="C452" s="94"/>
      <c r="D452" s="94"/>
      <c r="E452" s="94"/>
      <c r="F452" s="94"/>
      <c r="G452" s="94"/>
      <c r="H452" s="94"/>
      <c r="I452" s="94"/>
      <c r="J452" s="94"/>
      <c r="K452" s="94"/>
    </row>
    <row r="453" spans="2:11">
      <c r="B453" s="93"/>
      <c r="C453" s="94"/>
      <c r="D453" s="94"/>
      <c r="E453" s="94"/>
      <c r="F453" s="94"/>
      <c r="G453" s="94"/>
      <c r="H453" s="94"/>
      <c r="I453" s="94"/>
      <c r="J453" s="94"/>
      <c r="K453" s="94"/>
    </row>
    <row r="454" spans="2:11">
      <c r="B454" s="93"/>
      <c r="C454" s="94"/>
      <c r="D454" s="94"/>
      <c r="E454" s="94"/>
      <c r="F454" s="94"/>
      <c r="G454" s="94"/>
      <c r="H454" s="94"/>
      <c r="I454" s="94"/>
      <c r="J454" s="94"/>
      <c r="K454" s="94"/>
    </row>
    <row r="455" spans="2:11">
      <c r="B455" s="93"/>
      <c r="C455" s="94"/>
      <c r="D455" s="94"/>
      <c r="E455" s="94"/>
      <c r="F455" s="94"/>
      <c r="G455" s="94"/>
      <c r="H455" s="94"/>
      <c r="I455" s="94"/>
      <c r="J455" s="94"/>
      <c r="K455" s="94"/>
    </row>
    <row r="456" spans="2:11">
      <c r="B456" s="93"/>
      <c r="C456" s="94"/>
      <c r="D456" s="94"/>
      <c r="E456" s="94"/>
      <c r="F456" s="94"/>
      <c r="G456" s="94"/>
      <c r="H456" s="94"/>
      <c r="I456" s="94"/>
      <c r="J456" s="94"/>
      <c r="K456" s="94"/>
    </row>
    <row r="457" spans="2:11">
      <c r="B457" s="93"/>
      <c r="C457" s="94"/>
      <c r="D457" s="94"/>
      <c r="E457" s="94"/>
      <c r="F457" s="94"/>
      <c r="G457" s="94"/>
      <c r="H457" s="94"/>
      <c r="I457" s="94"/>
      <c r="J457" s="94"/>
      <c r="K457" s="94"/>
    </row>
    <row r="458" spans="2:11">
      <c r="B458" s="93"/>
      <c r="C458" s="94"/>
      <c r="D458" s="94"/>
      <c r="E458" s="94"/>
      <c r="F458" s="94"/>
      <c r="G458" s="94"/>
      <c r="H458" s="94"/>
      <c r="I458" s="94"/>
      <c r="J458" s="94"/>
      <c r="K458" s="94"/>
    </row>
    <row r="459" spans="2:11">
      <c r="B459" s="93"/>
      <c r="C459" s="94"/>
      <c r="D459" s="94"/>
      <c r="E459" s="94"/>
      <c r="F459" s="94"/>
      <c r="G459" s="94"/>
      <c r="H459" s="94"/>
      <c r="I459" s="94"/>
      <c r="J459" s="94"/>
      <c r="K459" s="94"/>
    </row>
    <row r="460" spans="2:11">
      <c r="B460" s="93"/>
      <c r="C460" s="94"/>
      <c r="D460" s="94"/>
      <c r="E460" s="94"/>
      <c r="F460" s="94"/>
      <c r="G460" s="94"/>
      <c r="H460" s="94"/>
      <c r="I460" s="94"/>
      <c r="J460" s="94"/>
      <c r="K460" s="94"/>
    </row>
    <row r="461" spans="2:11">
      <c r="B461" s="93"/>
      <c r="C461" s="94"/>
      <c r="D461" s="94"/>
      <c r="E461" s="94"/>
      <c r="F461" s="94"/>
      <c r="G461" s="94"/>
      <c r="H461" s="94"/>
      <c r="I461" s="94"/>
      <c r="J461" s="94"/>
      <c r="K461" s="94"/>
    </row>
    <row r="462" spans="2:11">
      <c r="B462" s="93"/>
      <c r="C462" s="94"/>
      <c r="D462" s="94"/>
      <c r="E462" s="94"/>
      <c r="F462" s="94"/>
      <c r="G462" s="94"/>
      <c r="H462" s="94"/>
      <c r="I462" s="94"/>
      <c r="J462" s="94"/>
      <c r="K462" s="94"/>
    </row>
    <row r="463" spans="2:11">
      <c r="B463" s="93"/>
      <c r="C463" s="94"/>
      <c r="D463" s="94"/>
      <c r="E463" s="94"/>
      <c r="F463" s="94"/>
      <c r="G463" s="94"/>
      <c r="H463" s="94"/>
      <c r="I463" s="94"/>
      <c r="J463" s="94"/>
      <c r="K463" s="94"/>
    </row>
    <row r="464" spans="2:11">
      <c r="B464" s="93"/>
      <c r="C464" s="94"/>
      <c r="D464" s="94"/>
      <c r="E464" s="94"/>
      <c r="F464" s="94"/>
      <c r="G464" s="94"/>
      <c r="H464" s="94"/>
      <c r="I464" s="94"/>
      <c r="J464" s="94"/>
      <c r="K464" s="94"/>
    </row>
    <row r="465" spans="2:11">
      <c r="B465" s="93"/>
      <c r="C465" s="94"/>
      <c r="D465" s="94"/>
      <c r="E465" s="94"/>
      <c r="F465" s="94"/>
      <c r="G465" s="94"/>
      <c r="H465" s="94"/>
      <c r="I465" s="94"/>
      <c r="J465" s="94"/>
      <c r="K465" s="94"/>
    </row>
    <row r="466" spans="2:11">
      <c r="B466" s="93"/>
      <c r="C466" s="94"/>
      <c r="D466" s="94"/>
      <c r="E466" s="94"/>
      <c r="F466" s="94"/>
      <c r="G466" s="94"/>
      <c r="H466" s="94"/>
      <c r="I466" s="94"/>
      <c r="J466" s="94"/>
      <c r="K466" s="94"/>
    </row>
    <row r="467" spans="2:11">
      <c r="B467" s="93"/>
      <c r="C467" s="94"/>
      <c r="D467" s="94"/>
      <c r="E467" s="94"/>
      <c r="F467" s="94"/>
      <c r="G467" s="94"/>
      <c r="H467" s="94"/>
      <c r="I467" s="94"/>
      <c r="J467" s="94"/>
      <c r="K467" s="94"/>
    </row>
    <row r="468" spans="2:11">
      <c r="B468" s="93"/>
      <c r="C468" s="94"/>
      <c r="D468" s="94"/>
      <c r="E468" s="94"/>
      <c r="F468" s="94"/>
      <c r="G468" s="94"/>
      <c r="H468" s="94"/>
      <c r="I468" s="94"/>
      <c r="J468" s="94"/>
      <c r="K468" s="94"/>
    </row>
    <row r="469" spans="2:11">
      <c r="B469" s="93"/>
      <c r="C469" s="94"/>
      <c r="D469" s="94"/>
      <c r="E469" s="94"/>
      <c r="F469" s="94"/>
      <c r="G469" s="94"/>
      <c r="H469" s="94"/>
      <c r="I469" s="94"/>
      <c r="J469" s="94"/>
      <c r="K469" s="94"/>
    </row>
    <row r="470" spans="2:11">
      <c r="B470" s="93"/>
      <c r="C470" s="94"/>
      <c r="D470" s="94"/>
      <c r="E470" s="94"/>
      <c r="F470" s="94"/>
      <c r="G470" s="94"/>
      <c r="H470" s="94"/>
      <c r="I470" s="94"/>
      <c r="J470" s="94"/>
      <c r="K470" s="94"/>
    </row>
    <row r="471" spans="2:11">
      <c r="B471" s="93"/>
      <c r="C471" s="94"/>
      <c r="D471" s="94"/>
      <c r="E471" s="94"/>
      <c r="F471" s="94"/>
      <c r="G471" s="94"/>
      <c r="H471" s="94"/>
      <c r="I471" s="94"/>
      <c r="J471" s="94"/>
      <c r="K471" s="94"/>
    </row>
    <row r="472" spans="2:11">
      <c r="B472" s="93"/>
      <c r="C472" s="94"/>
      <c r="D472" s="94"/>
      <c r="E472" s="94"/>
      <c r="F472" s="94"/>
      <c r="G472" s="94"/>
      <c r="H472" s="94"/>
      <c r="I472" s="94"/>
      <c r="J472" s="94"/>
      <c r="K472" s="94"/>
    </row>
    <row r="473" spans="2:11">
      <c r="B473" s="93"/>
      <c r="C473" s="94"/>
      <c r="D473" s="94"/>
      <c r="E473" s="94"/>
      <c r="F473" s="94"/>
      <c r="G473" s="94"/>
      <c r="H473" s="94"/>
      <c r="I473" s="94"/>
      <c r="J473" s="94"/>
      <c r="K473" s="94"/>
    </row>
    <row r="474" spans="2:11">
      <c r="B474" s="93"/>
      <c r="C474" s="94"/>
      <c r="D474" s="94"/>
      <c r="E474" s="94"/>
      <c r="F474" s="94"/>
      <c r="G474" s="94"/>
      <c r="H474" s="94"/>
      <c r="I474" s="94"/>
      <c r="J474" s="94"/>
      <c r="K474" s="94"/>
    </row>
    <row r="475" spans="2:11">
      <c r="B475" s="93"/>
      <c r="C475" s="94"/>
      <c r="D475" s="94"/>
      <c r="E475" s="94"/>
      <c r="F475" s="94"/>
      <c r="G475" s="94"/>
      <c r="H475" s="94"/>
      <c r="I475" s="94"/>
      <c r="J475" s="94"/>
      <c r="K475" s="94"/>
    </row>
    <row r="476" spans="2:11">
      <c r="B476" s="93"/>
      <c r="C476" s="94"/>
      <c r="D476" s="94"/>
      <c r="E476" s="94"/>
      <c r="F476" s="94"/>
      <c r="G476" s="94"/>
      <c r="H476" s="94"/>
      <c r="I476" s="94"/>
      <c r="J476" s="94"/>
      <c r="K476" s="94"/>
    </row>
    <row r="477" spans="2:11">
      <c r="B477" s="93"/>
      <c r="C477" s="94"/>
      <c r="D477" s="94"/>
      <c r="E477" s="94"/>
      <c r="F477" s="94"/>
      <c r="G477" s="94"/>
      <c r="H477" s="94"/>
      <c r="I477" s="94"/>
      <c r="J477" s="94"/>
      <c r="K477" s="94"/>
    </row>
    <row r="478" spans="2:11">
      <c r="B478" s="93"/>
      <c r="C478" s="94"/>
      <c r="D478" s="94"/>
      <c r="E478" s="94"/>
      <c r="F478" s="94"/>
      <c r="G478" s="94"/>
      <c r="H478" s="94"/>
      <c r="I478" s="94"/>
      <c r="J478" s="94"/>
      <c r="K478" s="94"/>
    </row>
    <row r="479" spans="2:11">
      <c r="B479" s="93"/>
      <c r="C479" s="94"/>
      <c r="D479" s="94"/>
      <c r="E479" s="94"/>
      <c r="F479" s="94"/>
      <c r="G479" s="94"/>
      <c r="H479" s="94"/>
      <c r="I479" s="94"/>
      <c r="J479" s="94"/>
      <c r="K479" s="94"/>
    </row>
    <row r="480" spans="2:11">
      <c r="B480" s="93"/>
      <c r="C480" s="94"/>
      <c r="D480" s="94"/>
      <c r="E480" s="94"/>
      <c r="F480" s="94"/>
      <c r="G480" s="94"/>
      <c r="H480" s="94"/>
      <c r="I480" s="94"/>
      <c r="J480" s="94"/>
      <c r="K480" s="94"/>
    </row>
    <row r="481" spans="2:11">
      <c r="B481" s="93"/>
      <c r="C481" s="94"/>
      <c r="D481" s="94"/>
      <c r="E481" s="94"/>
      <c r="F481" s="94"/>
      <c r="G481" s="94"/>
      <c r="H481" s="94"/>
      <c r="I481" s="94"/>
      <c r="J481" s="94"/>
      <c r="K481" s="94"/>
    </row>
    <row r="482" spans="2:11">
      <c r="B482" s="93"/>
      <c r="C482" s="94"/>
      <c r="D482" s="94"/>
      <c r="E482" s="94"/>
      <c r="F482" s="94"/>
      <c r="G482" s="94"/>
      <c r="H482" s="94"/>
      <c r="I482" s="94"/>
      <c r="J482" s="94"/>
      <c r="K482" s="94"/>
    </row>
    <row r="483" spans="2:11">
      <c r="B483" s="93"/>
      <c r="C483" s="94"/>
      <c r="D483" s="94"/>
      <c r="E483" s="94"/>
      <c r="F483" s="94"/>
      <c r="G483" s="94"/>
      <c r="H483" s="94"/>
      <c r="I483" s="94"/>
      <c r="J483" s="94"/>
      <c r="K483" s="94"/>
    </row>
    <row r="484" spans="2:11">
      <c r="B484" s="93"/>
      <c r="C484" s="94"/>
      <c r="D484" s="94"/>
      <c r="E484" s="94"/>
      <c r="F484" s="94"/>
      <c r="G484" s="94"/>
      <c r="H484" s="94"/>
      <c r="I484" s="94"/>
      <c r="J484" s="94"/>
      <c r="K484" s="94"/>
    </row>
    <row r="485" spans="2:11">
      <c r="B485" s="93"/>
      <c r="C485" s="94"/>
      <c r="D485" s="94"/>
      <c r="E485" s="94"/>
      <c r="F485" s="94"/>
      <c r="G485" s="94"/>
      <c r="H485" s="94"/>
      <c r="I485" s="94"/>
      <c r="J485" s="94"/>
      <c r="K485" s="94"/>
    </row>
    <row r="486" spans="2:11">
      <c r="B486" s="93"/>
      <c r="C486" s="94"/>
      <c r="D486" s="94"/>
      <c r="E486" s="94"/>
      <c r="F486" s="94"/>
      <c r="G486" s="94"/>
      <c r="H486" s="94"/>
      <c r="I486" s="94"/>
      <c r="J486" s="94"/>
      <c r="K486" s="94"/>
    </row>
    <row r="487" spans="2:11">
      <c r="B487" s="93"/>
      <c r="C487" s="94"/>
      <c r="D487" s="94"/>
      <c r="E487" s="94"/>
      <c r="F487" s="94"/>
      <c r="G487" s="94"/>
      <c r="H487" s="94"/>
      <c r="I487" s="94"/>
      <c r="J487" s="94"/>
      <c r="K487" s="94"/>
    </row>
    <row r="488" spans="2:11">
      <c r="B488" s="93"/>
      <c r="C488" s="94"/>
      <c r="D488" s="94"/>
      <c r="E488" s="94"/>
      <c r="F488" s="94"/>
      <c r="G488" s="94"/>
      <c r="H488" s="94"/>
      <c r="I488" s="94"/>
      <c r="J488" s="94"/>
      <c r="K488" s="94"/>
    </row>
    <row r="489" spans="2:11">
      <c r="B489" s="93"/>
      <c r="C489" s="94"/>
      <c r="D489" s="94"/>
      <c r="E489" s="94"/>
      <c r="F489" s="94"/>
      <c r="G489" s="94"/>
      <c r="H489" s="94"/>
      <c r="I489" s="94"/>
      <c r="J489" s="94"/>
      <c r="K489" s="94"/>
    </row>
    <row r="490" spans="2:11">
      <c r="B490" s="93"/>
      <c r="C490" s="94"/>
      <c r="D490" s="94"/>
      <c r="E490" s="94"/>
      <c r="F490" s="94"/>
      <c r="G490" s="94"/>
      <c r="H490" s="94"/>
      <c r="I490" s="94"/>
      <c r="J490" s="94"/>
      <c r="K490" s="94"/>
    </row>
    <row r="491" spans="2:11">
      <c r="B491" s="93"/>
      <c r="C491" s="94"/>
      <c r="D491" s="94"/>
      <c r="E491" s="94"/>
      <c r="F491" s="94"/>
      <c r="G491" s="94"/>
      <c r="H491" s="94"/>
      <c r="I491" s="94"/>
      <c r="J491" s="94"/>
      <c r="K491" s="94"/>
    </row>
    <row r="492" spans="2:11">
      <c r="B492" s="93"/>
      <c r="C492" s="94"/>
      <c r="D492" s="94"/>
      <c r="E492" s="94"/>
      <c r="F492" s="94"/>
      <c r="G492" s="94"/>
      <c r="H492" s="94"/>
      <c r="I492" s="94"/>
      <c r="J492" s="94"/>
      <c r="K492" s="94"/>
    </row>
    <row r="493" spans="2:11">
      <c r="B493" s="93"/>
      <c r="C493" s="94"/>
      <c r="D493" s="94"/>
      <c r="E493" s="94"/>
      <c r="F493" s="94"/>
      <c r="G493" s="94"/>
      <c r="H493" s="94"/>
      <c r="I493" s="94"/>
      <c r="J493" s="94"/>
      <c r="K493" s="94"/>
    </row>
    <row r="494" spans="2:11">
      <c r="B494" s="93"/>
      <c r="C494" s="94"/>
      <c r="D494" s="94"/>
      <c r="E494" s="94"/>
      <c r="F494" s="94"/>
      <c r="G494" s="94"/>
      <c r="H494" s="94"/>
      <c r="I494" s="94"/>
      <c r="J494" s="94"/>
      <c r="K494" s="94"/>
    </row>
    <row r="495" spans="2:11">
      <c r="B495" s="93"/>
      <c r="C495" s="94"/>
      <c r="D495" s="94"/>
      <c r="E495" s="94"/>
      <c r="F495" s="94"/>
      <c r="G495" s="94"/>
      <c r="H495" s="94"/>
      <c r="I495" s="94"/>
      <c r="J495" s="94"/>
      <c r="K495" s="94"/>
    </row>
    <row r="496" spans="2:11">
      <c r="B496" s="93"/>
      <c r="C496" s="94"/>
      <c r="D496" s="94"/>
      <c r="E496" s="94"/>
      <c r="F496" s="94"/>
      <c r="G496" s="94"/>
      <c r="H496" s="94"/>
      <c r="I496" s="94"/>
      <c r="J496" s="94"/>
      <c r="K496" s="94"/>
    </row>
    <row r="497" spans="2:11">
      <c r="B497" s="93"/>
      <c r="C497" s="94"/>
      <c r="D497" s="94"/>
      <c r="E497" s="94"/>
      <c r="F497" s="94"/>
      <c r="G497" s="94"/>
      <c r="H497" s="94"/>
      <c r="I497" s="94"/>
      <c r="J497" s="94"/>
      <c r="K497" s="94"/>
    </row>
    <row r="498" spans="2:11">
      <c r="B498" s="93"/>
      <c r="C498" s="94"/>
      <c r="D498" s="94"/>
      <c r="E498" s="94"/>
      <c r="F498" s="94"/>
      <c r="G498" s="94"/>
      <c r="H498" s="94"/>
      <c r="I498" s="94"/>
      <c r="J498" s="94"/>
      <c r="K498" s="94"/>
    </row>
    <row r="499" spans="2:11">
      <c r="B499" s="93"/>
      <c r="C499" s="94"/>
      <c r="D499" s="94"/>
      <c r="E499" s="94"/>
      <c r="F499" s="94"/>
      <c r="G499" s="94"/>
      <c r="H499" s="94"/>
      <c r="I499" s="94"/>
      <c r="J499" s="94"/>
      <c r="K499" s="94"/>
    </row>
    <row r="500" spans="2:11">
      <c r="B500" s="93"/>
      <c r="C500" s="94"/>
      <c r="D500" s="94"/>
      <c r="E500" s="94"/>
      <c r="F500" s="94"/>
      <c r="G500" s="94"/>
      <c r="H500" s="94"/>
      <c r="I500" s="94"/>
      <c r="J500" s="94"/>
      <c r="K500" s="94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E1:E21 A1:A1048576 B1:B79 D1:D79 C5:C79 E23:E79 B80:I1048576 F1:I79 J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34.42578125" style="2" bestFit="1" customWidth="1"/>
    <col min="3" max="3" width="37.28515625" style="2" customWidth="1"/>
    <col min="4" max="4" width="14.42578125" style="2" bestFit="1" customWidth="1"/>
    <col min="5" max="5" width="12" style="1" bestFit="1" customWidth="1"/>
    <col min="6" max="6" width="11.28515625" style="1" bestFit="1" customWidth="1"/>
    <col min="7" max="7" width="9" style="1" bestFit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6384" width="9.140625" style="1"/>
  </cols>
  <sheetData>
    <row r="1" spans="2:12">
      <c r="B1" s="46" t="s">
        <v>146</v>
      </c>
      <c r="C1" s="46" t="s" vm="1">
        <v>232</v>
      </c>
    </row>
    <row r="2" spans="2:12">
      <c r="B2" s="46" t="s">
        <v>145</v>
      </c>
      <c r="C2" s="46" t="s">
        <v>233</v>
      </c>
    </row>
    <row r="3" spans="2:12">
      <c r="B3" s="46" t="s">
        <v>147</v>
      </c>
      <c r="C3" s="46" t="s">
        <v>234</v>
      </c>
    </row>
    <row r="4" spans="2:12">
      <c r="B4" s="46" t="s">
        <v>148</v>
      </c>
      <c r="C4" s="46">
        <v>9454</v>
      </c>
    </row>
    <row r="6" spans="2:12" ht="26.25" customHeight="1">
      <c r="B6" s="149" t="s">
        <v>175</v>
      </c>
      <c r="C6" s="150"/>
      <c r="D6" s="150"/>
      <c r="E6" s="150"/>
      <c r="F6" s="150"/>
      <c r="G6" s="150"/>
      <c r="H6" s="150"/>
      <c r="I6" s="150"/>
      <c r="J6" s="150"/>
      <c r="K6" s="150"/>
      <c r="L6" s="151"/>
    </row>
    <row r="7" spans="2:12" ht="26.25" customHeight="1">
      <c r="B7" s="149" t="s">
        <v>99</v>
      </c>
      <c r="C7" s="150"/>
      <c r="D7" s="150"/>
      <c r="E7" s="150"/>
      <c r="F7" s="150"/>
      <c r="G7" s="150"/>
      <c r="H7" s="150"/>
      <c r="I7" s="150"/>
      <c r="J7" s="150"/>
      <c r="K7" s="150"/>
      <c r="L7" s="151"/>
    </row>
    <row r="8" spans="2:12" s="3" customFormat="1" ht="63">
      <c r="B8" s="21" t="s">
        <v>116</v>
      </c>
      <c r="C8" s="29" t="s">
        <v>46</v>
      </c>
      <c r="D8" s="29" t="s">
        <v>67</v>
      </c>
      <c r="E8" s="29" t="s">
        <v>103</v>
      </c>
      <c r="F8" s="29" t="s">
        <v>104</v>
      </c>
      <c r="G8" s="29" t="s">
        <v>208</v>
      </c>
      <c r="H8" s="29" t="s">
        <v>207</v>
      </c>
      <c r="I8" s="29" t="s">
        <v>111</v>
      </c>
      <c r="J8" s="29" t="s">
        <v>60</v>
      </c>
      <c r="K8" s="29" t="s">
        <v>149</v>
      </c>
      <c r="L8" s="30" t="s">
        <v>151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215</v>
      </c>
      <c r="H9" s="15"/>
      <c r="I9" s="15" t="s">
        <v>211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7" t="s">
        <v>50</v>
      </c>
      <c r="C11" s="87"/>
      <c r="D11" s="88"/>
      <c r="E11" s="88"/>
      <c r="F11" s="101"/>
      <c r="G11" s="90"/>
      <c r="H11" s="102"/>
      <c r="I11" s="90">
        <v>0.13577087900000001</v>
      </c>
      <c r="J11" s="91"/>
      <c r="K11" s="91">
        <f>IFERROR(I11/$I$11,0)</f>
        <v>1</v>
      </c>
      <c r="L11" s="91">
        <f>I11/'סכום נכסי הקרן'!$C$42</f>
        <v>5.3424532366596058E-7</v>
      </c>
    </row>
    <row r="12" spans="2:12" ht="21" customHeight="1">
      <c r="B12" s="108" t="s">
        <v>2234</v>
      </c>
      <c r="C12" s="87"/>
      <c r="D12" s="88"/>
      <c r="E12" s="88"/>
      <c r="F12" s="101"/>
      <c r="G12" s="90"/>
      <c r="H12" s="102"/>
      <c r="I12" s="90">
        <v>5.1008790000000009E-3</v>
      </c>
      <c r="J12" s="91"/>
      <c r="K12" s="91">
        <f t="shared" ref="K12:K16" si="0">IFERROR(I12/$I$11,0)</f>
        <v>3.7569757503006229E-2</v>
      </c>
      <c r="L12" s="91">
        <f>I12/'סכום נכסי הקרן'!$C$42</f>
        <v>2.0071467257245215E-8</v>
      </c>
    </row>
    <row r="13" spans="2:12">
      <c r="B13" s="92" t="s">
        <v>2235</v>
      </c>
      <c r="C13" s="87">
        <v>8944</v>
      </c>
      <c r="D13" s="88" t="s">
        <v>625</v>
      </c>
      <c r="E13" s="88" t="s">
        <v>133</v>
      </c>
      <c r="F13" s="101">
        <v>44607</v>
      </c>
      <c r="G13" s="90">
        <v>1397.8024000000003</v>
      </c>
      <c r="H13" s="102">
        <v>0.3649</v>
      </c>
      <c r="I13" s="90">
        <v>5.1005810000000007E-3</v>
      </c>
      <c r="J13" s="91">
        <v>8.3915106417985988E-6</v>
      </c>
      <c r="K13" s="91">
        <f t="shared" si="0"/>
        <v>3.7567562628802016E-2</v>
      </c>
      <c r="L13" s="91">
        <f>I13/'סכום נכסי הקרן'!$C$42</f>
        <v>2.0070294655965579E-8</v>
      </c>
    </row>
    <row r="14" spans="2:12">
      <c r="B14" s="92" t="s">
        <v>2236</v>
      </c>
      <c r="C14" s="87">
        <v>8731</v>
      </c>
      <c r="D14" s="88" t="s">
        <v>156</v>
      </c>
      <c r="E14" s="88" t="s">
        <v>133</v>
      </c>
      <c r="F14" s="101">
        <v>44537</v>
      </c>
      <c r="G14" s="90">
        <v>297.59663999999998</v>
      </c>
      <c r="H14" s="102">
        <v>1E-4</v>
      </c>
      <c r="I14" s="90">
        <v>2.9800000000000005E-7</v>
      </c>
      <c r="J14" s="91">
        <v>4.5480804469150798E-5</v>
      </c>
      <c r="K14" s="91">
        <f t="shared" si="0"/>
        <v>2.1948742042098736E-6</v>
      </c>
      <c r="L14" s="91">
        <f>I14/'סכום נכסי הקרן'!$C$42</f>
        <v>1.1726012796341715E-12</v>
      </c>
    </row>
    <row r="15" spans="2:12">
      <c r="B15" s="108" t="s">
        <v>201</v>
      </c>
      <c r="C15" s="87"/>
      <c r="D15" s="88"/>
      <c r="E15" s="88"/>
      <c r="F15" s="101"/>
      <c r="G15" s="90"/>
      <c r="H15" s="102"/>
      <c r="I15" s="90">
        <v>0.13066999999999998</v>
      </c>
      <c r="J15" s="91"/>
      <c r="K15" s="91">
        <f t="shared" si="0"/>
        <v>0.9624302424969936</v>
      </c>
      <c r="L15" s="91">
        <f>I15/'סכום נכסי הקרן'!$C$42</f>
        <v>5.1417385640871533E-7</v>
      </c>
    </row>
    <row r="16" spans="2:12">
      <c r="B16" s="92" t="s">
        <v>2237</v>
      </c>
      <c r="C16" s="87">
        <v>9122</v>
      </c>
      <c r="D16" s="88" t="s">
        <v>1414</v>
      </c>
      <c r="E16" s="88" t="s">
        <v>132</v>
      </c>
      <c r="F16" s="101">
        <v>44742</v>
      </c>
      <c r="G16" s="90">
        <v>205.22000000000003</v>
      </c>
      <c r="H16" s="102">
        <v>16.649999999999999</v>
      </c>
      <c r="I16" s="90">
        <v>0.13066999999999998</v>
      </c>
      <c r="J16" s="91">
        <v>2.4670752684444055E-5</v>
      </c>
      <c r="K16" s="91">
        <f t="shared" si="0"/>
        <v>0.9624302424969936</v>
      </c>
      <c r="L16" s="91">
        <f>I16/'סכום נכסי הקרן'!$C$42</f>
        <v>5.1417385640871533E-7</v>
      </c>
    </row>
    <row r="17" spans="2:12">
      <c r="B17" s="87"/>
      <c r="C17" s="87"/>
      <c r="D17" s="87"/>
      <c r="E17" s="87"/>
      <c r="F17" s="87"/>
      <c r="G17" s="90"/>
      <c r="H17" s="102"/>
      <c r="I17" s="87"/>
      <c r="J17" s="87"/>
      <c r="K17" s="91"/>
      <c r="L17" s="87"/>
    </row>
    <row r="18" spans="2:12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spans="2:12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2:12">
      <c r="B20" s="128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2:12">
      <c r="B21" s="128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12">
      <c r="B22" s="128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2:12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</row>
    <row r="531" spans="2:12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</row>
    <row r="532" spans="2:12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</row>
    <row r="533" spans="2:12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</row>
    <row r="534" spans="2:12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</row>
    <row r="535" spans="2:12">
      <c r="B535" s="93"/>
      <c r="C535" s="94"/>
      <c r="D535" s="94"/>
      <c r="E535" s="94"/>
      <c r="F535" s="94"/>
      <c r="G535" s="94"/>
      <c r="H535" s="94"/>
      <c r="I535" s="94"/>
      <c r="J535" s="94"/>
      <c r="K535" s="94"/>
      <c r="L535" s="94"/>
    </row>
    <row r="536" spans="2:12">
      <c r="B536" s="93"/>
      <c r="C536" s="94"/>
      <c r="D536" s="94"/>
      <c r="E536" s="94"/>
      <c r="F536" s="94"/>
      <c r="G536" s="94"/>
      <c r="H536" s="94"/>
      <c r="I536" s="94"/>
      <c r="J536" s="94"/>
      <c r="K536" s="94"/>
      <c r="L536" s="94"/>
    </row>
    <row r="537" spans="2:12">
      <c r="B537" s="93"/>
      <c r="C537" s="94"/>
      <c r="D537" s="94"/>
      <c r="E537" s="94"/>
      <c r="F537" s="94"/>
      <c r="G537" s="94"/>
      <c r="H537" s="94"/>
      <c r="I537" s="94"/>
      <c r="J537" s="94"/>
      <c r="K537" s="94"/>
      <c r="L537" s="94"/>
    </row>
    <row r="538" spans="2:12">
      <c r="B538" s="93"/>
      <c r="C538" s="94"/>
      <c r="D538" s="94"/>
      <c r="E538" s="94"/>
      <c r="F538" s="94"/>
      <c r="G538" s="94"/>
      <c r="H538" s="94"/>
      <c r="I538" s="94"/>
      <c r="J538" s="94"/>
      <c r="K538" s="94"/>
      <c r="L538" s="94"/>
    </row>
    <row r="539" spans="2:12">
      <c r="B539" s="93"/>
      <c r="C539" s="94"/>
      <c r="D539" s="94"/>
      <c r="E539" s="94"/>
      <c r="F539" s="94"/>
      <c r="G539" s="94"/>
      <c r="H539" s="94"/>
      <c r="I539" s="94"/>
      <c r="J539" s="94"/>
      <c r="K539" s="94"/>
      <c r="L539" s="94"/>
    </row>
    <row r="540" spans="2:12">
      <c r="B540" s="93"/>
      <c r="C540" s="94"/>
      <c r="D540" s="94"/>
      <c r="E540" s="94"/>
      <c r="F540" s="94"/>
      <c r="G540" s="94"/>
      <c r="H540" s="94"/>
      <c r="I540" s="94"/>
      <c r="J540" s="94"/>
      <c r="K540" s="94"/>
      <c r="L540" s="94"/>
    </row>
    <row r="541" spans="2:12">
      <c r="B541" s="93"/>
      <c r="C541" s="94"/>
      <c r="D541" s="94"/>
      <c r="E541" s="94"/>
      <c r="F541" s="94"/>
      <c r="G541" s="94"/>
      <c r="H541" s="94"/>
      <c r="I541" s="94"/>
      <c r="J541" s="94"/>
      <c r="K541" s="94"/>
      <c r="L541" s="94"/>
    </row>
    <row r="542" spans="2:12">
      <c r="B542" s="93"/>
      <c r="C542" s="94"/>
      <c r="D542" s="94"/>
      <c r="E542" s="94"/>
      <c r="F542" s="94"/>
      <c r="G542" s="94"/>
      <c r="H542" s="94"/>
      <c r="I542" s="94"/>
      <c r="J542" s="94"/>
      <c r="K542" s="94"/>
      <c r="L542" s="94"/>
    </row>
    <row r="543" spans="2:12">
      <c r="B543" s="93"/>
      <c r="C543" s="94"/>
      <c r="D543" s="94"/>
      <c r="E543" s="94"/>
      <c r="F543" s="94"/>
      <c r="G543" s="94"/>
      <c r="H543" s="94"/>
      <c r="I543" s="94"/>
      <c r="J543" s="94"/>
      <c r="K543" s="94"/>
      <c r="L543" s="94"/>
    </row>
    <row r="544" spans="2:12">
      <c r="B544" s="93"/>
      <c r="C544" s="94"/>
      <c r="D544" s="94"/>
      <c r="E544" s="94"/>
      <c r="F544" s="94"/>
      <c r="G544" s="94"/>
      <c r="H544" s="94"/>
      <c r="I544" s="94"/>
      <c r="J544" s="94"/>
      <c r="K544" s="94"/>
      <c r="L544" s="94"/>
    </row>
    <row r="545" spans="2:12">
      <c r="B545" s="93"/>
      <c r="C545" s="94"/>
      <c r="D545" s="94"/>
      <c r="E545" s="94"/>
      <c r="F545" s="94"/>
      <c r="G545" s="94"/>
      <c r="H545" s="94"/>
      <c r="I545" s="94"/>
      <c r="J545" s="94"/>
      <c r="K545" s="94"/>
      <c r="L545" s="94"/>
    </row>
    <row r="546" spans="2:12">
      <c r="B546" s="93"/>
      <c r="C546" s="94"/>
      <c r="D546" s="94"/>
      <c r="E546" s="94"/>
      <c r="F546" s="94"/>
      <c r="G546" s="94"/>
      <c r="H546" s="94"/>
      <c r="I546" s="94"/>
      <c r="J546" s="94"/>
      <c r="K546" s="94"/>
      <c r="L546" s="94"/>
    </row>
    <row r="547" spans="2:12">
      <c r="B547" s="93"/>
      <c r="C547" s="94"/>
      <c r="D547" s="94"/>
      <c r="E547" s="94"/>
      <c r="F547" s="94"/>
      <c r="G547" s="94"/>
      <c r="H547" s="94"/>
      <c r="I547" s="94"/>
      <c r="J547" s="94"/>
      <c r="K547" s="94"/>
      <c r="L547" s="94"/>
    </row>
    <row r="548" spans="2:12">
      <c r="B548" s="93"/>
      <c r="C548" s="94"/>
      <c r="D548" s="94"/>
      <c r="E548" s="94"/>
      <c r="F548" s="94"/>
      <c r="G548" s="94"/>
      <c r="H548" s="94"/>
      <c r="I548" s="94"/>
      <c r="J548" s="94"/>
      <c r="K548" s="94"/>
      <c r="L548" s="94"/>
    </row>
    <row r="549" spans="2:12">
      <c r="B549" s="93"/>
      <c r="C549" s="94"/>
      <c r="D549" s="94"/>
      <c r="E549" s="94"/>
      <c r="F549" s="94"/>
      <c r="G549" s="94"/>
      <c r="H549" s="94"/>
      <c r="I549" s="94"/>
      <c r="J549" s="94"/>
      <c r="K549" s="94"/>
      <c r="L549" s="94"/>
    </row>
    <row r="550" spans="2:12">
      <c r="B550" s="93"/>
      <c r="C550" s="94"/>
      <c r="D550" s="94"/>
      <c r="E550" s="94"/>
      <c r="F550" s="94"/>
      <c r="G550" s="94"/>
      <c r="H550" s="94"/>
      <c r="I550" s="94"/>
      <c r="J550" s="94"/>
      <c r="K550" s="94"/>
      <c r="L550" s="94"/>
    </row>
    <row r="551" spans="2:12">
      <c r="B551" s="93"/>
      <c r="C551" s="94"/>
      <c r="D551" s="94"/>
      <c r="E551" s="94"/>
      <c r="F551" s="94"/>
      <c r="G551" s="94"/>
      <c r="H551" s="94"/>
      <c r="I551" s="94"/>
      <c r="J551" s="94"/>
      <c r="K551" s="94"/>
      <c r="L551" s="94"/>
    </row>
    <row r="552" spans="2:12">
      <c r="B552" s="93"/>
      <c r="C552" s="94"/>
      <c r="D552" s="94"/>
      <c r="E552" s="94"/>
      <c r="F552" s="94"/>
      <c r="G552" s="94"/>
      <c r="H552" s="94"/>
      <c r="I552" s="94"/>
      <c r="J552" s="94"/>
      <c r="K552" s="94"/>
      <c r="L552" s="94"/>
    </row>
    <row r="553" spans="2:12">
      <c r="B553" s="93"/>
      <c r="C553" s="94"/>
      <c r="D553" s="94"/>
      <c r="E553" s="94"/>
      <c r="F553" s="94"/>
      <c r="G553" s="94"/>
      <c r="H553" s="94"/>
      <c r="I553" s="94"/>
      <c r="J553" s="94"/>
      <c r="K553" s="94"/>
      <c r="L553" s="94"/>
    </row>
    <row r="554" spans="2:12">
      <c r="B554" s="93"/>
      <c r="C554" s="94"/>
      <c r="D554" s="94"/>
      <c r="E554" s="94"/>
      <c r="F554" s="94"/>
      <c r="G554" s="94"/>
      <c r="H554" s="94"/>
      <c r="I554" s="94"/>
      <c r="J554" s="94"/>
      <c r="K554" s="94"/>
      <c r="L554" s="94"/>
    </row>
    <row r="555" spans="2:12">
      <c r="B555" s="93"/>
      <c r="C555" s="94"/>
      <c r="D555" s="94"/>
      <c r="E555" s="94"/>
      <c r="F555" s="94"/>
      <c r="G555" s="94"/>
      <c r="H555" s="94"/>
      <c r="I555" s="94"/>
      <c r="J555" s="94"/>
      <c r="K555" s="94"/>
      <c r="L555" s="94"/>
    </row>
    <row r="556" spans="2:12">
      <c r="B556" s="93"/>
      <c r="C556" s="94"/>
      <c r="D556" s="94"/>
      <c r="E556" s="94"/>
      <c r="F556" s="94"/>
      <c r="G556" s="94"/>
      <c r="H556" s="94"/>
      <c r="I556" s="94"/>
      <c r="J556" s="94"/>
      <c r="K556" s="94"/>
      <c r="L556" s="94"/>
    </row>
    <row r="557" spans="2:12">
      <c r="B557" s="93"/>
      <c r="C557" s="94"/>
      <c r="D557" s="94"/>
      <c r="E557" s="94"/>
      <c r="F557" s="94"/>
      <c r="G557" s="94"/>
      <c r="H557" s="94"/>
      <c r="I557" s="94"/>
      <c r="J557" s="94"/>
      <c r="K557" s="94"/>
      <c r="L557" s="94"/>
    </row>
    <row r="558" spans="2:12">
      <c r="B558" s="93"/>
      <c r="C558" s="94"/>
      <c r="D558" s="94"/>
      <c r="E558" s="94"/>
      <c r="F558" s="94"/>
      <c r="G558" s="94"/>
      <c r="H558" s="94"/>
      <c r="I558" s="94"/>
      <c r="J558" s="94"/>
      <c r="K558" s="94"/>
      <c r="L558" s="94"/>
    </row>
    <row r="559" spans="2:12">
      <c r="B559" s="93"/>
      <c r="C559" s="94"/>
      <c r="D559" s="94"/>
      <c r="E559" s="94"/>
      <c r="F559" s="94"/>
      <c r="G559" s="94"/>
      <c r="H559" s="94"/>
      <c r="I559" s="94"/>
      <c r="J559" s="94"/>
      <c r="K559" s="94"/>
      <c r="L559" s="94"/>
    </row>
    <row r="560" spans="2:12">
      <c r="B560" s="93"/>
      <c r="C560" s="94"/>
      <c r="D560" s="94"/>
      <c r="E560" s="94"/>
      <c r="F560" s="94"/>
      <c r="G560" s="94"/>
      <c r="H560" s="94"/>
      <c r="I560" s="94"/>
      <c r="J560" s="94"/>
      <c r="K560" s="94"/>
      <c r="L560" s="94"/>
    </row>
    <row r="561" spans="2:12">
      <c r="B561" s="93"/>
      <c r="C561" s="94"/>
      <c r="D561" s="94"/>
      <c r="E561" s="94"/>
      <c r="F561" s="94"/>
      <c r="G561" s="94"/>
      <c r="H561" s="94"/>
      <c r="I561" s="94"/>
      <c r="J561" s="94"/>
      <c r="K561" s="94"/>
      <c r="L561" s="94"/>
    </row>
    <row r="562" spans="2:12">
      <c r="B562" s="93"/>
      <c r="C562" s="94"/>
      <c r="D562" s="94"/>
      <c r="E562" s="94"/>
      <c r="F562" s="94"/>
      <c r="G562" s="94"/>
      <c r="H562" s="94"/>
      <c r="I562" s="94"/>
      <c r="J562" s="94"/>
      <c r="K562" s="94"/>
      <c r="L562" s="94"/>
    </row>
    <row r="563" spans="2:12">
      <c r="B563" s="93"/>
      <c r="C563" s="94"/>
      <c r="D563" s="94"/>
      <c r="E563" s="94"/>
      <c r="F563" s="94"/>
      <c r="G563" s="94"/>
      <c r="H563" s="94"/>
      <c r="I563" s="94"/>
      <c r="J563" s="94"/>
      <c r="K563" s="94"/>
      <c r="L563" s="94"/>
    </row>
    <row r="564" spans="2:12">
      <c r="B564" s="93"/>
      <c r="C564" s="94"/>
      <c r="D564" s="94"/>
      <c r="E564" s="94"/>
      <c r="F564" s="94"/>
      <c r="G564" s="94"/>
      <c r="H564" s="94"/>
      <c r="I564" s="94"/>
      <c r="J564" s="94"/>
      <c r="K564" s="94"/>
      <c r="L564" s="94"/>
    </row>
    <row r="565" spans="2:12">
      <c r="B565" s="93"/>
      <c r="C565" s="94"/>
      <c r="D565" s="94"/>
      <c r="E565" s="94"/>
      <c r="F565" s="94"/>
      <c r="G565" s="94"/>
      <c r="H565" s="94"/>
      <c r="I565" s="94"/>
      <c r="J565" s="94"/>
      <c r="K565" s="94"/>
      <c r="L565" s="94"/>
    </row>
    <row r="566" spans="2:12">
      <c r="B566" s="93"/>
      <c r="C566" s="94"/>
      <c r="D566" s="94"/>
      <c r="E566" s="94"/>
      <c r="F566" s="94"/>
      <c r="G566" s="94"/>
      <c r="H566" s="94"/>
      <c r="I566" s="94"/>
      <c r="J566" s="94"/>
      <c r="K566" s="94"/>
      <c r="L566" s="94"/>
    </row>
    <row r="567" spans="2:12">
      <c r="B567" s="93"/>
      <c r="C567" s="94"/>
      <c r="D567" s="94"/>
      <c r="E567" s="94"/>
      <c r="F567" s="94"/>
      <c r="G567" s="94"/>
      <c r="H567" s="94"/>
      <c r="I567" s="94"/>
      <c r="J567" s="94"/>
      <c r="K567" s="94"/>
      <c r="L567" s="94"/>
    </row>
    <row r="568" spans="2:12">
      <c r="B568" s="93"/>
      <c r="C568" s="94"/>
      <c r="D568" s="94"/>
      <c r="E568" s="94"/>
      <c r="F568" s="94"/>
      <c r="G568" s="94"/>
      <c r="H568" s="94"/>
      <c r="I568" s="94"/>
      <c r="J568" s="94"/>
      <c r="K568" s="94"/>
      <c r="L568" s="94"/>
    </row>
    <row r="569" spans="2:12">
      <c r="B569" s="93"/>
      <c r="C569" s="94"/>
      <c r="D569" s="94"/>
      <c r="E569" s="94"/>
      <c r="F569" s="94"/>
      <c r="G569" s="94"/>
      <c r="H569" s="94"/>
      <c r="I569" s="94"/>
      <c r="J569" s="94"/>
      <c r="K569" s="94"/>
      <c r="L569" s="94"/>
    </row>
    <row r="570" spans="2:12">
      <c r="B570" s="93"/>
      <c r="C570" s="94"/>
      <c r="D570" s="94"/>
      <c r="E570" s="94"/>
      <c r="F570" s="94"/>
      <c r="G570" s="94"/>
      <c r="H570" s="94"/>
      <c r="I570" s="94"/>
      <c r="J570" s="94"/>
      <c r="K570" s="94"/>
      <c r="L570" s="94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36" style="2" bestFit="1" customWidth="1"/>
    <col min="3" max="3" width="45.42578125" style="2" customWidth="1"/>
    <col min="4" max="4" width="9.7109375" style="2" bestFit="1" customWidth="1"/>
    <col min="5" max="5" width="12" style="1" bestFit="1" customWidth="1"/>
    <col min="6" max="6" width="11.28515625" style="1" bestFit="1" customWidth="1"/>
    <col min="7" max="7" width="12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9.140625" style="1" bestFit="1" customWidth="1"/>
    <col min="12" max="12" width="10.42578125" style="1" bestFit="1" customWidth="1"/>
    <col min="13" max="16384" width="9.140625" style="1"/>
  </cols>
  <sheetData>
    <row r="1" spans="2:12">
      <c r="B1" s="46" t="s">
        <v>146</v>
      </c>
      <c r="C1" s="46" t="s" vm="1">
        <v>232</v>
      </c>
    </row>
    <row r="2" spans="2:12">
      <c r="B2" s="46" t="s">
        <v>145</v>
      </c>
      <c r="C2" s="46" t="s">
        <v>233</v>
      </c>
    </row>
    <row r="3" spans="2:12">
      <c r="B3" s="46" t="s">
        <v>147</v>
      </c>
      <c r="C3" s="46" t="s">
        <v>234</v>
      </c>
    </row>
    <row r="4" spans="2:12">
      <c r="B4" s="46" t="s">
        <v>148</v>
      </c>
      <c r="C4" s="46">
        <v>9454</v>
      </c>
    </row>
    <row r="6" spans="2:12" ht="26.25" customHeight="1">
      <c r="B6" s="149" t="s">
        <v>175</v>
      </c>
      <c r="C6" s="150"/>
      <c r="D6" s="150"/>
      <c r="E6" s="150"/>
      <c r="F6" s="150"/>
      <c r="G6" s="150"/>
      <c r="H6" s="150"/>
      <c r="I6" s="150"/>
      <c r="J6" s="150"/>
      <c r="K6" s="150"/>
      <c r="L6" s="151"/>
    </row>
    <row r="7" spans="2:12" ht="26.25" customHeight="1">
      <c r="B7" s="149" t="s">
        <v>100</v>
      </c>
      <c r="C7" s="150"/>
      <c r="D7" s="150"/>
      <c r="E7" s="150"/>
      <c r="F7" s="150"/>
      <c r="G7" s="150"/>
      <c r="H7" s="150"/>
      <c r="I7" s="150"/>
      <c r="J7" s="150"/>
      <c r="K7" s="150"/>
      <c r="L7" s="151"/>
    </row>
    <row r="8" spans="2:12" s="3" customFormat="1" ht="63">
      <c r="B8" s="21" t="s">
        <v>116</v>
      </c>
      <c r="C8" s="29" t="s">
        <v>46</v>
      </c>
      <c r="D8" s="29" t="s">
        <v>67</v>
      </c>
      <c r="E8" s="29" t="s">
        <v>103</v>
      </c>
      <c r="F8" s="29" t="s">
        <v>104</v>
      </c>
      <c r="G8" s="29" t="s">
        <v>208</v>
      </c>
      <c r="H8" s="29" t="s">
        <v>207</v>
      </c>
      <c r="I8" s="29" t="s">
        <v>111</v>
      </c>
      <c r="J8" s="29" t="s">
        <v>60</v>
      </c>
      <c r="K8" s="29" t="s">
        <v>149</v>
      </c>
      <c r="L8" s="30" t="s">
        <v>151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215</v>
      </c>
      <c r="H9" s="15"/>
      <c r="I9" s="15" t="s">
        <v>211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7" t="s">
        <v>52</v>
      </c>
      <c r="C11" s="87"/>
      <c r="D11" s="88"/>
      <c r="E11" s="88"/>
      <c r="F11" s="101"/>
      <c r="G11" s="90"/>
      <c r="H11" s="102"/>
      <c r="I11" s="90">
        <v>11.458377310000001</v>
      </c>
      <c r="J11" s="91"/>
      <c r="K11" s="91">
        <f>IFERROR(I11/$I$11,0)</f>
        <v>1</v>
      </c>
      <c r="L11" s="91">
        <f>I11/'סכום נכסי הקרן'!$C$42</f>
        <v>4.5087610390057574E-5</v>
      </c>
    </row>
    <row r="12" spans="2:12" ht="19.5" customHeight="1">
      <c r="B12" s="108" t="s">
        <v>203</v>
      </c>
      <c r="C12" s="87"/>
      <c r="D12" s="88"/>
      <c r="E12" s="88"/>
      <c r="F12" s="101"/>
      <c r="G12" s="90"/>
      <c r="H12" s="102"/>
      <c r="I12" s="90">
        <v>11.458377310000001</v>
      </c>
      <c r="J12" s="91"/>
      <c r="K12" s="91">
        <f t="shared" ref="K12:K19" si="0">IFERROR(I12/$I$11,0)</f>
        <v>1</v>
      </c>
      <c r="L12" s="91">
        <f>I12/'סכום נכסי הקרן'!$C$42</f>
        <v>4.5087610390057574E-5</v>
      </c>
    </row>
    <row r="13" spans="2:12">
      <c r="B13" s="92" t="s">
        <v>2238</v>
      </c>
      <c r="C13" s="87"/>
      <c r="D13" s="88"/>
      <c r="E13" s="88"/>
      <c r="F13" s="101"/>
      <c r="G13" s="90"/>
      <c r="H13" s="102"/>
      <c r="I13" s="90">
        <v>11.458377310000001</v>
      </c>
      <c r="J13" s="91"/>
      <c r="K13" s="91">
        <f t="shared" si="0"/>
        <v>1</v>
      </c>
      <c r="L13" s="91">
        <f>I13/'סכום נכסי הקרן'!$C$42</f>
        <v>4.5087610390057574E-5</v>
      </c>
    </row>
    <row r="14" spans="2:12">
      <c r="B14" s="86" t="s">
        <v>2239</v>
      </c>
      <c r="C14" s="87" t="s">
        <v>2240</v>
      </c>
      <c r="D14" s="88" t="s">
        <v>681</v>
      </c>
      <c r="E14" s="88" t="s">
        <v>132</v>
      </c>
      <c r="F14" s="101">
        <v>45140</v>
      </c>
      <c r="G14" s="90">
        <v>-218096.94528000004</v>
      </c>
      <c r="H14" s="102">
        <v>2.6110000000000002</v>
      </c>
      <c r="I14" s="90">
        <v>-5.6945112410000007</v>
      </c>
      <c r="J14" s="91"/>
      <c r="K14" s="91">
        <f t="shared" si="0"/>
        <v>-0.49697361912059435</v>
      </c>
      <c r="L14" s="91">
        <f>I14/'סכום נכסי הקרן'!$C$42</f>
        <v>-2.2407352913046223E-5</v>
      </c>
    </row>
    <row r="15" spans="2:12">
      <c r="B15" s="86" t="s">
        <v>2241</v>
      </c>
      <c r="C15" s="87" t="s">
        <v>2242</v>
      </c>
      <c r="D15" s="88" t="s">
        <v>681</v>
      </c>
      <c r="E15" s="88" t="s">
        <v>132</v>
      </c>
      <c r="F15" s="101">
        <v>45140</v>
      </c>
      <c r="G15" s="90">
        <v>218096.94528000004</v>
      </c>
      <c r="H15" s="102">
        <v>7.4800000000000005E-2</v>
      </c>
      <c r="I15" s="90">
        <v>0.16313651500000004</v>
      </c>
      <c r="J15" s="91"/>
      <c r="K15" s="91">
        <f t="shared" si="0"/>
        <v>1.4237313939525004E-2</v>
      </c>
      <c r="L15" s="91">
        <f>I15/'סכום נכסי הקרן'!$C$42</f>
        <v>6.4192646390623908E-7</v>
      </c>
    </row>
    <row r="16" spans="2:12" s="6" customFormat="1">
      <c r="B16" s="86" t="s">
        <v>2243</v>
      </c>
      <c r="C16" s="87" t="s">
        <v>2244</v>
      </c>
      <c r="D16" s="88" t="s">
        <v>681</v>
      </c>
      <c r="E16" s="88" t="s">
        <v>132</v>
      </c>
      <c r="F16" s="101">
        <v>45180</v>
      </c>
      <c r="G16" s="90">
        <v>726989.81760000007</v>
      </c>
      <c r="H16" s="102">
        <v>0.62319999999999998</v>
      </c>
      <c r="I16" s="90">
        <v>4.5306005430000003</v>
      </c>
      <c r="J16" s="91"/>
      <c r="K16" s="91">
        <f t="shared" si="0"/>
        <v>0.39539634805410329</v>
      </c>
      <c r="L16" s="91">
        <f>I16/'סכום נכסי הקרן'!$C$42</f>
        <v>1.7827476490715009E-5</v>
      </c>
    </row>
    <row r="17" spans="2:12" s="6" customFormat="1">
      <c r="B17" s="86" t="s">
        <v>2243</v>
      </c>
      <c r="C17" s="87" t="s">
        <v>2245</v>
      </c>
      <c r="D17" s="88" t="s">
        <v>681</v>
      </c>
      <c r="E17" s="88" t="s">
        <v>132</v>
      </c>
      <c r="F17" s="101">
        <v>45180</v>
      </c>
      <c r="G17" s="90">
        <v>726989.81760000007</v>
      </c>
      <c r="H17" s="102">
        <v>0.62319999999999998</v>
      </c>
      <c r="I17" s="90">
        <v>4.5306005430000003</v>
      </c>
      <c r="J17" s="91"/>
      <c r="K17" s="91">
        <f t="shared" si="0"/>
        <v>0.39539634805410329</v>
      </c>
      <c r="L17" s="91">
        <f>I17/'סכום נכסי הקרן'!$C$42</f>
        <v>1.7827476490715009E-5</v>
      </c>
    </row>
    <row r="18" spans="2:12" s="6" customFormat="1">
      <c r="B18" s="86" t="s">
        <v>2246</v>
      </c>
      <c r="C18" s="87" t="s">
        <v>2247</v>
      </c>
      <c r="D18" s="88" t="s">
        <v>681</v>
      </c>
      <c r="E18" s="88" t="s">
        <v>132</v>
      </c>
      <c r="F18" s="101">
        <v>45181</v>
      </c>
      <c r="G18" s="90">
        <v>726989.81760000007</v>
      </c>
      <c r="H18" s="102">
        <v>0.62319999999999998</v>
      </c>
      <c r="I18" s="90">
        <v>4.5306005430000003</v>
      </c>
      <c r="J18" s="91"/>
      <c r="K18" s="91">
        <f t="shared" si="0"/>
        <v>0.39539634805410329</v>
      </c>
      <c r="L18" s="91">
        <f>I18/'סכום נכסי הקרן'!$C$42</f>
        <v>1.7827476490715009E-5</v>
      </c>
    </row>
    <row r="19" spans="2:12">
      <c r="B19" s="86" t="s">
        <v>2246</v>
      </c>
      <c r="C19" s="87" t="s">
        <v>2248</v>
      </c>
      <c r="D19" s="88" t="s">
        <v>681</v>
      </c>
      <c r="E19" s="88" t="s">
        <v>132</v>
      </c>
      <c r="F19" s="101">
        <v>45182</v>
      </c>
      <c r="G19" s="90">
        <v>545242.36320000002</v>
      </c>
      <c r="H19" s="102">
        <v>0.62319999999999998</v>
      </c>
      <c r="I19" s="90">
        <v>3.3979504070000002</v>
      </c>
      <c r="J19" s="91"/>
      <c r="K19" s="91">
        <f t="shared" si="0"/>
        <v>0.29654726101875939</v>
      </c>
      <c r="L19" s="91">
        <f>I19/'סכום נכסי הקרן'!$C$42</f>
        <v>1.3370607367052528E-5</v>
      </c>
    </row>
    <row r="20" spans="2:12">
      <c r="B20" s="92"/>
      <c r="C20" s="87"/>
      <c r="D20" s="87"/>
      <c r="E20" s="87"/>
      <c r="F20" s="87"/>
      <c r="G20" s="90"/>
      <c r="H20" s="102"/>
      <c r="I20" s="87"/>
      <c r="J20" s="87"/>
      <c r="K20" s="91"/>
      <c r="L20" s="87"/>
    </row>
    <row r="21" spans="2:12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12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111" t="s">
        <v>223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111" t="s">
        <v>112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111" t="s">
        <v>206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111" t="s">
        <v>214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2:12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2:12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3"/>
      <c r="D474" s="93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3"/>
      <c r="D475" s="93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3"/>
      <c r="D476" s="93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3"/>
      <c r="D477" s="93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3"/>
      <c r="D478" s="93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3"/>
      <c r="D479" s="93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3"/>
      <c r="D480" s="93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3"/>
      <c r="D481" s="93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3"/>
      <c r="D482" s="93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3"/>
      <c r="D483" s="93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3"/>
      <c r="D484" s="93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3"/>
      <c r="D485" s="93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3"/>
      <c r="D486" s="93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3"/>
      <c r="D487" s="93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3"/>
      <c r="D488" s="93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3"/>
      <c r="D489" s="93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3"/>
      <c r="D490" s="93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3"/>
      <c r="D491" s="93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3"/>
      <c r="D492" s="93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3"/>
      <c r="D493" s="93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3"/>
      <c r="D494" s="93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3"/>
      <c r="D495" s="93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3"/>
      <c r="D496" s="93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3"/>
      <c r="D497" s="93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3"/>
      <c r="D498" s="93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3"/>
      <c r="D499" s="93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3"/>
      <c r="D500" s="93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3"/>
      <c r="D501" s="93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3"/>
      <c r="D502" s="93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3"/>
      <c r="D503" s="93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3"/>
      <c r="D504" s="93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3"/>
      <c r="D505" s="93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3"/>
      <c r="C506" s="93"/>
      <c r="D506" s="93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3"/>
      <c r="C507" s="93"/>
      <c r="D507" s="93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3"/>
      <c r="C508" s="93"/>
      <c r="D508" s="93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3"/>
      <c r="C509" s="93"/>
      <c r="D509" s="93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3"/>
      <c r="C510" s="93"/>
      <c r="D510" s="93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3"/>
      <c r="C511" s="93"/>
      <c r="D511" s="93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3"/>
      <c r="C512" s="93"/>
      <c r="D512" s="93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3"/>
      <c r="C513" s="93"/>
      <c r="D513" s="93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3"/>
      <c r="C514" s="93"/>
      <c r="D514" s="93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3"/>
      <c r="C515" s="93"/>
      <c r="D515" s="93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3"/>
      <c r="C516" s="93"/>
      <c r="D516" s="93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3"/>
      <c r="C517" s="93"/>
      <c r="D517" s="93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3"/>
      <c r="C518" s="93"/>
      <c r="D518" s="93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3"/>
      <c r="C519" s="93"/>
      <c r="D519" s="93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3"/>
      <c r="C520" s="93"/>
      <c r="D520" s="93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3"/>
      <c r="C521" s="93"/>
      <c r="D521" s="93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3"/>
      <c r="C522" s="93"/>
      <c r="D522" s="93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3"/>
      <c r="C523" s="93"/>
      <c r="D523" s="93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3"/>
      <c r="C524" s="93"/>
      <c r="D524" s="93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3"/>
      <c r="C525" s="93"/>
      <c r="D525" s="93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3"/>
      <c r="C526" s="93"/>
      <c r="D526" s="93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3"/>
      <c r="C527" s="93"/>
      <c r="D527" s="93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3"/>
      <c r="C528" s="93"/>
      <c r="D528" s="93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3"/>
      <c r="C529" s="93"/>
      <c r="D529" s="93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3"/>
      <c r="C530" s="93"/>
      <c r="D530" s="93"/>
      <c r="E530" s="94"/>
      <c r="F530" s="94"/>
      <c r="G530" s="94"/>
      <c r="H530" s="94"/>
      <c r="I530" s="94"/>
      <c r="J530" s="94"/>
      <c r="K530" s="94"/>
      <c r="L530" s="94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topLeftCell="A2" workbookViewId="0">
      <selection activeCell="C26" sqref="C26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60.140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146</v>
      </c>
      <c r="C1" s="46" t="s" vm="1">
        <v>232</v>
      </c>
    </row>
    <row r="2" spans="2:12">
      <c r="B2" s="46" t="s">
        <v>145</v>
      </c>
      <c r="C2" s="46" t="s">
        <v>233</v>
      </c>
    </row>
    <row r="3" spans="2:12">
      <c r="B3" s="46" t="s">
        <v>147</v>
      </c>
      <c r="C3" s="46" t="s">
        <v>234</v>
      </c>
    </row>
    <row r="4" spans="2:12">
      <c r="B4" s="46" t="s">
        <v>148</v>
      </c>
      <c r="C4" s="46">
        <v>9454</v>
      </c>
    </row>
    <row r="6" spans="2:12" ht="26.25" customHeight="1">
      <c r="B6" s="149" t="s">
        <v>173</v>
      </c>
      <c r="C6" s="150"/>
      <c r="D6" s="150"/>
      <c r="E6" s="150"/>
      <c r="F6" s="150"/>
      <c r="G6" s="150"/>
      <c r="H6" s="150"/>
      <c r="I6" s="150"/>
      <c r="J6" s="150"/>
      <c r="K6" s="150"/>
      <c r="L6" s="151"/>
    </row>
    <row r="7" spans="2:12" s="3" customFormat="1" ht="63">
      <c r="B7" s="66" t="s">
        <v>115</v>
      </c>
      <c r="C7" s="49" t="s">
        <v>46</v>
      </c>
      <c r="D7" s="49" t="s">
        <v>117</v>
      </c>
      <c r="E7" s="49" t="s">
        <v>14</v>
      </c>
      <c r="F7" s="49" t="s">
        <v>68</v>
      </c>
      <c r="G7" s="49" t="s">
        <v>103</v>
      </c>
      <c r="H7" s="49" t="s">
        <v>16</v>
      </c>
      <c r="I7" s="49" t="s">
        <v>18</v>
      </c>
      <c r="J7" s="49" t="s">
        <v>63</v>
      </c>
      <c r="K7" s="49" t="s">
        <v>149</v>
      </c>
      <c r="L7" s="51" t="s">
        <v>150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211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4" t="s">
        <v>45</v>
      </c>
      <c r="C10" s="74"/>
      <c r="D10" s="74"/>
      <c r="E10" s="74"/>
      <c r="F10" s="74"/>
      <c r="G10" s="75"/>
      <c r="H10" s="76"/>
      <c r="I10" s="76"/>
      <c r="J10" s="77">
        <f>J11+J56</f>
        <v>33234.207754818002</v>
      </c>
      <c r="K10" s="78">
        <f>IFERROR(J10/$J$10,0)</f>
        <v>1</v>
      </c>
      <c r="L10" s="78">
        <f>J10/'סכום נכסי הקרן'!$C$42</f>
        <v>0.13077340449975669</v>
      </c>
    </row>
    <row r="11" spans="2:12">
      <c r="B11" s="79" t="s">
        <v>200</v>
      </c>
      <c r="C11" s="80"/>
      <c r="D11" s="80"/>
      <c r="E11" s="80"/>
      <c r="F11" s="80"/>
      <c r="G11" s="81"/>
      <c r="H11" s="82"/>
      <c r="I11" s="82"/>
      <c r="J11" s="83">
        <f>J12+J21</f>
        <v>31958.297899279005</v>
      </c>
      <c r="K11" s="84">
        <f t="shared" ref="K11:K54" si="0">IFERROR(J11/$J$10,0)</f>
        <v>0.9616085370545947</v>
      </c>
      <c r="L11" s="84">
        <f>J11/'סכום נכסי הקרן'!$C$42</f>
        <v>0.12575282218665979</v>
      </c>
    </row>
    <row r="12" spans="2:12">
      <c r="B12" s="85" t="s">
        <v>43</v>
      </c>
      <c r="C12" s="80"/>
      <c r="D12" s="80"/>
      <c r="E12" s="80"/>
      <c r="F12" s="80"/>
      <c r="G12" s="81"/>
      <c r="H12" s="82"/>
      <c r="I12" s="82"/>
      <c r="J12" s="83">
        <f>SUM(J13:J19)</f>
        <v>20341.846553781001</v>
      </c>
      <c r="K12" s="84">
        <f t="shared" si="0"/>
        <v>0.61207556695351095</v>
      </c>
      <c r="L12" s="84">
        <f>J12/'סכום נכסי הקרן'!$C$42</f>
        <v>8.00432057016294E-2</v>
      </c>
    </row>
    <row r="13" spans="2:12">
      <c r="B13" s="86" t="s">
        <v>2917</v>
      </c>
      <c r="C13" s="87" t="s">
        <v>2918</v>
      </c>
      <c r="D13" s="87">
        <v>11</v>
      </c>
      <c r="E13" s="87" t="s">
        <v>326</v>
      </c>
      <c r="F13" s="87" t="s">
        <v>327</v>
      </c>
      <c r="G13" s="88" t="s">
        <v>133</v>
      </c>
      <c r="H13" s="89"/>
      <c r="I13" s="89"/>
      <c r="J13" s="90">
        <v>3007.7801388610005</v>
      </c>
      <c r="K13" s="91">
        <f t="shared" si="0"/>
        <v>9.0502537657903379E-2</v>
      </c>
      <c r="L13" s="91">
        <f>J13/'סכום נכסי הקרן'!$C$42</f>
        <v>1.1835324965391459E-2</v>
      </c>
    </row>
    <row r="14" spans="2:12">
      <c r="B14" s="86" t="s">
        <v>2919</v>
      </c>
      <c r="C14" s="87" t="s">
        <v>2920</v>
      </c>
      <c r="D14" s="87">
        <v>12</v>
      </c>
      <c r="E14" s="87" t="s">
        <v>326</v>
      </c>
      <c r="F14" s="87" t="s">
        <v>327</v>
      </c>
      <c r="G14" s="88" t="s">
        <v>133</v>
      </c>
      <c r="H14" s="89"/>
      <c r="I14" s="89"/>
      <c r="J14" s="90">
        <v>1325.0852653090001</v>
      </c>
      <c r="K14" s="91">
        <f t="shared" si="0"/>
        <v>3.9871125410441022E-2</v>
      </c>
      <c r="L14" s="91">
        <f>J14/'סכום נכסי הקרן'!$C$42</f>
        <v>5.2140828111601305E-3</v>
      </c>
    </row>
    <row r="15" spans="2:12">
      <c r="B15" s="86" t="s">
        <v>2919</v>
      </c>
      <c r="C15" s="87" t="s">
        <v>2921</v>
      </c>
      <c r="D15" s="87">
        <v>12</v>
      </c>
      <c r="E15" s="87" t="s">
        <v>326</v>
      </c>
      <c r="F15" s="87" t="s">
        <v>327</v>
      </c>
      <c r="G15" s="88" t="s">
        <v>133</v>
      </c>
      <c r="H15" s="89"/>
      <c r="I15" s="89"/>
      <c r="J15" s="90">
        <v>1724.0721000000003</v>
      </c>
      <c r="K15" s="91">
        <f t="shared" si="0"/>
        <v>5.1876431438329068E-2</v>
      </c>
      <c r="L15" s="91">
        <f>J15/'סכום נכסי הקרן'!$C$42</f>
        <v>6.7840575524885016E-3</v>
      </c>
    </row>
    <row r="16" spans="2:12">
      <c r="B16" s="86" t="s">
        <v>2922</v>
      </c>
      <c r="C16" s="87" t="s">
        <v>2923</v>
      </c>
      <c r="D16" s="87">
        <v>10</v>
      </c>
      <c r="E16" s="87" t="s">
        <v>326</v>
      </c>
      <c r="F16" s="87" t="s">
        <v>327</v>
      </c>
      <c r="G16" s="88" t="s">
        <v>133</v>
      </c>
      <c r="H16" s="89"/>
      <c r="I16" s="89"/>
      <c r="J16" s="90">
        <v>284.74887482600008</v>
      </c>
      <c r="K16" s="91">
        <f t="shared" si="0"/>
        <v>8.5679453208785967E-3</v>
      </c>
      <c r="L16" s="91">
        <f>J16/'סכום נכסי הקרן'!$C$42</f>
        <v>1.1204593791790543E-3</v>
      </c>
    </row>
    <row r="17" spans="2:12">
      <c r="B17" s="86" t="s">
        <v>2922</v>
      </c>
      <c r="C17" s="87" t="s">
        <v>2924</v>
      </c>
      <c r="D17" s="87">
        <v>10</v>
      </c>
      <c r="E17" s="87" t="s">
        <v>326</v>
      </c>
      <c r="F17" s="87" t="s">
        <v>327</v>
      </c>
      <c r="G17" s="88" t="s">
        <v>133</v>
      </c>
      <c r="H17" s="89"/>
      <c r="I17" s="89"/>
      <c r="J17" s="90">
        <v>2770.7573543560002</v>
      </c>
      <c r="K17" s="91">
        <f t="shared" si="0"/>
        <v>8.337064553477494E-2</v>
      </c>
      <c r="L17" s="91">
        <f>J17/'סכום נכסי הקרן'!$C$42</f>
        <v>1.0902663151924957E-2</v>
      </c>
    </row>
    <row r="18" spans="2:12">
      <c r="B18" s="86" t="s">
        <v>2922</v>
      </c>
      <c r="C18" s="87" t="s">
        <v>2925</v>
      </c>
      <c r="D18" s="87">
        <v>10</v>
      </c>
      <c r="E18" s="87" t="s">
        <v>326</v>
      </c>
      <c r="F18" s="87" t="s">
        <v>327</v>
      </c>
      <c r="G18" s="88" t="s">
        <v>133</v>
      </c>
      <c r="H18" s="89"/>
      <c r="I18" s="89"/>
      <c r="J18" s="90">
        <v>10706.973130000002</v>
      </c>
      <c r="K18" s="91">
        <f t="shared" si="0"/>
        <v>0.32216724433419958</v>
      </c>
      <c r="L18" s="91">
        <f>J18/'סכום נכסי הקרן'!$C$42</f>
        <v>4.2130907359888226E-2</v>
      </c>
    </row>
    <row r="19" spans="2:12">
      <c r="B19" s="86" t="s">
        <v>2926</v>
      </c>
      <c r="C19" s="87" t="s">
        <v>2927</v>
      </c>
      <c r="D19" s="87">
        <v>20</v>
      </c>
      <c r="E19" s="87" t="s">
        <v>326</v>
      </c>
      <c r="F19" s="87" t="s">
        <v>327</v>
      </c>
      <c r="G19" s="88" t="s">
        <v>133</v>
      </c>
      <c r="H19" s="89"/>
      <c r="I19" s="89"/>
      <c r="J19" s="90">
        <v>522.42969042900017</v>
      </c>
      <c r="K19" s="91">
        <f t="shared" si="0"/>
        <v>1.5719637256984498E-2</v>
      </c>
      <c r="L19" s="91">
        <f>J19/'סכום נכסי הקרן'!$C$42</f>
        <v>2.0557104815970791E-3</v>
      </c>
    </row>
    <row r="20" spans="2:12">
      <c r="B20" s="92"/>
      <c r="C20" s="87"/>
      <c r="D20" s="87"/>
      <c r="E20" s="87"/>
      <c r="F20" s="87"/>
      <c r="G20" s="87"/>
      <c r="H20" s="87"/>
      <c r="I20" s="87"/>
      <c r="J20" s="87"/>
      <c r="K20" s="91"/>
      <c r="L20" s="87"/>
    </row>
    <row r="21" spans="2:12">
      <c r="B21" s="85" t="s">
        <v>44</v>
      </c>
      <c r="C21" s="80"/>
      <c r="D21" s="80"/>
      <c r="E21" s="80"/>
      <c r="F21" s="80"/>
      <c r="G21" s="81"/>
      <c r="H21" s="82"/>
      <c r="I21" s="82"/>
      <c r="J21" s="83">
        <f>SUM(J22:J54)</f>
        <v>11616.451345498004</v>
      </c>
      <c r="K21" s="84">
        <f t="shared" si="0"/>
        <v>0.3495329701010837</v>
      </c>
      <c r="L21" s="84">
        <f>J21/'סכום נכסי הקרן'!$C$42</f>
        <v>4.5709616485030378E-2</v>
      </c>
    </row>
    <row r="22" spans="2:12">
      <c r="B22" s="86" t="s">
        <v>2917</v>
      </c>
      <c r="C22" s="87" t="s">
        <v>2928</v>
      </c>
      <c r="D22" s="87">
        <v>11</v>
      </c>
      <c r="E22" s="87" t="s">
        <v>326</v>
      </c>
      <c r="F22" s="87" t="s">
        <v>327</v>
      </c>
      <c r="G22" s="88" t="s">
        <v>134</v>
      </c>
      <c r="H22" s="89"/>
      <c r="I22" s="89"/>
      <c r="J22" s="90">
        <v>0.39409469900000005</v>
      </c>
      <c r="K22" s="91">
        <f t="shared" si="0"/>
        <v>1.1858104213206878E-5</v>
      </c>
      <c r="L22" s="91">
        <f>J22/'סכום נכסי הקרן'!$C$42</f>
        <v>1.5507246588739721E-6</v>
      </c>
    </row>
    <row r="23" spans="2:12">
      <c r="B23" s="86" t="s">
        <v>2917</v>
      </c>
      <c r="C23" s="87" t="s">
        <v>2929</v>
      </c>
      <c r="D23" s="87">
        <v>11</v>
      </c>
      <c r="E23" s="87" t="s">
        <v>326</v>
      </c>
      <c r="F23" s="87" t="s">
        <v>327</v>
      </c>
      <c r="G23" s="88" t="s">
        <v>136</v>
      </c>
      <c r="H23" s="89"/>
      <c r="I23" s="89"/>
      <c r="J23" s="90">
        <v>6.7207000000000022E-5</v>
      </c>
      <c r="K23" s="91">
        <f t="shared" si="0"/>
        <v>2.0222236225943114E-9</v>
      </c>
      <c r="L23" s="91">
        <f>J23/'סכום נכסי הקרן'!$C$42</f>
        <v>2.6445306778648922E-10</v>
      </c>
    </row>
    <row r="24" spans="2:12">
      <c r="B24" s="86" t="s">
        <v>2917</v>
      </c>
      <c r="C24" s="87" t="s">
        <v>2930</v>
      </c>
      <c r="D24" s="87">
        <v>11</v>
      </c>
      <c r="E24" s="87" t="s">
        <v>326</v>
      </c>
      <c r="F24" s="87" t="s">
        <v>327</v>
      </c>
      <c r="G24" s="88" t="s">
        <v>135</v>
      </c>
      <c r="H24" s="89"/>
      <c r="I24" s="89"/>
      <c r="J24" s="90">
        <v>1.0132150000000003E-3</v>
      </c>
      <c r="K24" s="91">
        <f t="shared" si="0"/>
        <v>3.048711157717046E-8</v>
      </c>
      <c r="L24" s="91">
        <f>J24/'סכום נכסי הקרן'!$C$42</f>
        <v>3.9869033743105274E-9</v>
      </c>
    </row>
    <row r="25" spans="2:12">
      <c r="B25" s="86" t="s">
        <v>2917</v>
      </c>
      <c r="C25" s="87" t="s">
        <v>2931</v>
      </c>
      <c r="D25" s="87">
        <v>11</v>
      </c>
      <c r="E25" s="87" t="s">
        <v>326</v>
      </c>
      <c r="F25" s="87" t="s">
        <v>327</v>
      </c>
      <c r="G25" s="88" t="s">
        <v>132</v>
      </c>
      <c r="H25" s="89"/>
      <c r="I25" s="89"/>
      <c r="J25" s="90">
        <v>824.6544961940001</v>
      </c>
      <c r="K25" s="91">
        <f t="shared" si="0"/>
        <v>2.4813424236792555E-2</v>
      </c>
      <c r="L25" s="91">
        <f>J25/'סכום נכסי הקרן'!$C$42</f>
        <v>3.244935964742139E-3</v>
      </c>
    </row>
    <row r="26" spans="2:12">
      <c r="B26" s="86" t="s">
        <v>2919</v>
      </c>
      <c r="C26" s="87" t="s">
        <v>2932</v>
      </c>
      <c r="D26" s="87">
        <v>12</v>
      </c>
      <c r="E26" s="87" t="s">
        <v>326</v>
      </c>
      <c r="F26" s="87" t="s">
        <v>327</v>
      </c>
      <c r="G26" s="88" t="s">
        <v>134</v>
      </c>
      <c r="H26" s="89"/>
      <c r="I26" s="89"/>
      <c r="J26" s="90">
        <v>11.331572449000001</v>
      </c>
      <c r="K26" s="91">
        <f t="shared" si="0"/>
        <v>3.4096111249582139E-4</v>
      </c>
      <c r="L26" s="91">
        <f>J26/'סכום נכסי הקרן'!$C$42</f>
        <v>4.4588645483103099E-5</v>
      </c>
    </row>
    <row r="27" spans="2:12">
      <c r="B27" s="86" t="s">
        <v>2919</v>
      </c>
      <c r="C27" s="87" t="s">
        <v>2933</v>
      </c>
      <c r="D27" s="87">
        <v>12</v>
      </c>
      <c r="E27" s="87" t="s">
        <v>326</v>
      </c>
      <c r="F27" s="87" t="s">
        <v>327</v>
      </c>
      <c r="G27" s="88" t="s">
        <v>136</v>
      </c>
      <c r="H27" s="89"/>
      <c r="I27" s="89"/>
      <c r="J27" s="90">
        <v>2.7542199999999997</v>
      </c>
      <c r="K27" s="91">
        <f t="shared" si="0"/>
        <v>8.2873045156333456E-5</v>
      </c>
      <c r="L27" s="91">
        <f>J27/'סכום נכסי הקרן'!$C$42</f>
        <v>1.0837590256355796E-5</v>
      </c>
    </row>
    <row r="28" spans="2:12">
      <c r="B28" s="86" t="s">
        <v>2919</v>
      </c>
      <c r="C28" s="87" t="s">
        <v>2934</v>
      </c>
      <c r="D28" s="87">
        <v>12</v>
      </c>
      <c r="E28" s="87" t="s">
        <v>326</v>
      </c>
      <c r="F28" s="87" t="s">
        <v>327</v>
      </c>
      <c r="G28" s="88" t="s">
        <v>135</v>
      </c>
      <c r="H28" s="89"/>
      <c r="I28" s="89"/>
      <c r="J28" s="90">
        <v>98.55573231000001</v>
      </c>
      <c r="K28" s="91">
        <f t="shared" si="0"/>
        <v>2.9654906485836801E-3</v>
      </c>
      <c r="L28" s="91">
        <f>J28/'סכום נכסי הקרן'!$C$42</f>
        <v>3.8780730812747942E-4</v>
      </c>
    </row>
    <row r="29" spans="2:12">
      <c r="B29" s="86" t="s">
        <v>2919</v>
      </c>
      <c r="C29" s="87" t="s">
        <v>2935</v>
      </c>
      <c r="D29" s="87">
        <v>12</v>
      </c>
      <c r="E29" s="87" t="s">
        <v>326</v>
      </c>
      <c r="F29" s="87" t="s">
        <v>327</v>
      </c>
      <c r="G29" s="88" t="s">
        <v>132</v>
      </c>
      <c r="H29" s="89"/>
      <c r="I29" s="89"/>
      <c r="J29" s="90">
        <v>2071.7104232010001</v>
      </c>
      <c r="K29" s="91">
        <f t="shared" si="0"/>
        <v>6.2336687502372062E-2</v>
      </c>
      <c r="L29" s="91">
        <f>J29/'סכום נכסי הקרן'!$C$42</f>
        <v>8.1519808499226284E-3</v>
      </c>
    </row>
    <row r="30" spans="2:12">
      <c r="B30" s="86" t="s">
        <v>2919</v>
      </c>
      <c r="C30" s="87" t="s">
        <v>2936</v>
      </c>
      <c r="D30" s="87">
        <v>12</v>
      </c>
      <c r="E30" s="87" t="s">
        <v>326</v>
      </c>
      <c r="F30" s="87" t="s">
        <v>327</v>
      </c>
      <c r="G30" s="88" t="s">
        <v>141</v>
      </c>
      <c r="H30" s="89"/>
      <c r="I30" s="89"/>
      <c r="J30" s="90">
        <v>0.2309911</v>
      </c>
      <c r="K30" s="91">
        <f t="shared" si="0"/>
        <v>6.9504018782127567E-6</v>
      </c>
      <c r="L30" s="91">
        <f>J30/'סכום נכסי הקרן'!$C$42</f>
        <v>9.0892771625538546E-7</v>
      </c>
    </row>
    <row r="31" spans="2:12">
      <c r="B31" s="86" t="s">
        <v>2919</v>
      </c>
      <c r="C31" s="87" t="s">
        <v>2937</v>
      </c>
      <c r="D31" s="87">
        <v>12</v>
      </c>
      <c r="E31" s="87" t="s">
        <v>326</v>
      </c>
      <c r="F31" s="87" t="s">
        <v>327</v>
      </c>
      <c r="G31" s="88" t="s">
        <v>140</v>
      </c>
      <c r="H31" s="89"/>
      <c r="I31" s="89"/>
      <c r="J31" s="90">
        <v>5.3961095000000008E-2</v>
      </c>
      <c r="K31" s="91">
        <f t="shared" si="0"/>
        <v>1.6236612407941995E-6</v>
      </c>
      <c r="L31" s="91">
        <f>J31/'סכום נכסי הקרן'!$C$42</f>
        <v>2.1233170821295671E-7</v>
      </c>
    </row>
    <row r="32" spans="2:12">
      <c r="B32" s="86" t="s">
        <v>2922</v>
      </c>
      <c r="C32" s="87" t="s">
        <v>2938</v>
      </c>
      <c r="D32" s="87">
        <v>10</v>
      </c>
      <c r="E32" s="87" t="s">
        <v>326</v>
      </c>
      <c r="F32" s="87" t="s">
        <v>327</v>
      </c>
      <c r="G32" s="88" t="s">
        <v>137</v>
      </c>
      <c r="H32" s="89"/>
      <c r="I32" s="89"/>
      <c r="J32" s="90">
        <v>0.101743955</v>
      </c>
      <c r="K32" s="91">
        <f t="shared" si="0"/>
        <v>3.0614226086147654E-6</v>
      </c>
      <c r="L32" s="91">
        <f>J32/'סכום נכסי הקרן'!$C$42</f>
        <v>4.0035265714107901E-7</v>
      </c>
    </row>
    <row r="33" spans="2:12">
      <c r="B33" s="86" t="s">
        <v>2922</v>
      </c>
      <c r="C33" s="87" t="s">
        <v>2939</v>
      </c>
      <c r="D33" s="87">
        <v>10</v>
      </c>
      <c r="E33" s="87" t="s">
        <v>326</v>
      </c>
      <c r="F33" s="87" t="s">
        <v>327</v>
      </c>
      <c r="G33" s="88" t="s">
        <v>134</v>
      </c>
      <c r="H33" s="89"/>
      <c r="I33" s="89"/>
      <c r="J33" s="90">
        <v>464.74020835799996</v>
      </c>
      <c r="K33" s="91">
        <f t="shared" si="0"/>
        <v>1.398379079130075E-2</v>
      </c>
      <c r="L33" s="91">
        <f>J33/'סכום נכסי הקרן'!$C$42</f>
        <v>1.8287079295907457E-3</v>
      </c>
    </row>
    <row r="34" spans="2:12">
      <c r="B34" s="86" t="s">
        <v>2922</v>
      </c>
      <c r="C34" s="87" t="s">
        <v>2940</v>
      </c>
      <c r="D34" s="87">
        <v>10</v>
      </c>
      <c r="E34" s="87" t="s">
        <v>326</v>
      </c>
      <c r="F34" s="87" t="s">
        <v>327</v>
      </c>
      <c r="G34" s="88" t="s">
        <v>132</v>
      </c>
      <c r="H34" s="89"/>
      <c r="I34" s="89"/>
      <c r="J34" s="90">
        <v>107.72502000000001</v>
      </c>
      <c r="K34" s="91">
        <f t="shared" si="0"/>
        <v>3.2413897389921382E-3</v>
      </c>
      <c r="L34" s="91">
        <f>J34/'סכום נכסי הקרן'!$C$42</f>
        <v>4.2388757147857959E-4</v>
      </c>
    </row>
    <row r="35" spans="2:12">
      <c r="B35" s="86" t="s">
        <v>2922</v>
      </c>
      <c r="C35" s="87" t="s">
        <v>2941</v>
      </c>
      <c r="D35" s="87">
        <v>10</v>
      </c>
      <c r="E35" s="87" t="s">
        <v>326</v>
      </c>
      <c r="F35" s="87" t="s">
        <v>327</v>
      </c>
      <c r="G35" s="88" t="s">
        <v>134</v>
      </c>
      <c r="H35" s="89"/>
      <c r="I35" s="89"/>
      <c r="J35" s="90">
        <v>2.6047200000000004</v>
      </c>
      <c r="K35" s="91">
        <f t="shared" si="0"/>
        <v>7.8374668029280499E-5</v>
      </c>
      <c r="L35" s="91">
        <f>J35/'סכום נכסי הקרן'!$C$42</f>
        <v>1.0249322164727246E-5</v>
      </c>
    </row>
    <row r="36" spans="2:12">
      <c r="B36" s="86" t="s">
        <v>2922</v>
      </c>
      <c r="C36" s="87" t="s">
        <v>2942</v>
      </c>
      <c r="D36" s="87">
        <v>10</v>
      </c>
      <c r="E36" s="87" t="s">
        <v>326</v>
      </c>
      <c r="F36" s="87" t="s">
        <v>327</v>
      </c>
      <c r="G36" s="88" t="s">
        <v>135</v>
      </c>
      <c r="H36" s="89"/>
      <c r="I36" s="89"/>
      <c r="J36" s="90">
        <v>51.612469379000011</v>
      </c>
      <c r="K36" s="91">
        <f t="shared" si="0"/>
        <v>1.5529923192322131E-3</v>
      </c>
      <c r="L36" s="91">
        <f>J36/'סכום נכסי הקרן'!$C$42</f>
        <v>2.0309009274796947E-4</v>
      </c>
    </row>
    <row r="37" spans="2:12">
      <c r="B37" s="86" t="s">
        <v>2922</v>
      </c>
      <c r="C37" s="87" t="s">
        <v>2943</v>
      </c>
      <c r="D37" s="87">
        <v>10</v>
      </c>
      <c r="E37" s="87" t="s">
        <v>326</v>
      </c>
      <c r="F37" s="87" t="s">
        <v>327</v>
      </c>
      <c r="G37" s="88" t="s">
        <v>140</v>
      </c>
      <c r="H37" s="89"/>
      <c r="I37" s="89"/>
      <c r="J37" s="90">
        <v>0.33776999999999996</v>
      </c>
      <c r="K37" s="91">
        <f t="shared" si="0"/>
        <v>1.0163323359228656E-5</v>
      </c>
      <c r="L37" s="91">
        <f>J37/'סכום נכסי הקרן'!$C$42</f>
        <v>1.3290923967182349E-6</v>
      </c>
    </row>
    <row r="38" spans="2:12">
      <c r="B38" s="86" t="s">
        <v>2922</v>
      </c>
      <c r="C38" s="87" t="s">
        <v>2944</v>
      </c>
      <c r="D38" s="87">
        <v>10</v>
      </c>
      <c r="E38" s="87" t="s">
        <v>326</v>
      </c>
      <c r="F38" s="87" t="s">
        <v>327</v>
      </c>
      <c r="G38" s="88" t="s">
        <v>136</v>
      </c>
      <c r="H38" s="89"/>
      <c r="I38" s="89"/>
      <c r="J38" s="90">
        <v>0.15005422600000007</v>
      </c>
      <c r="K38" s="91">
        <f t="shared" si="0"/>
        <v>4.5150534987025993E-6</v>
      </c>
      <c r="L38" s="91">
        <f>J38/'סכום נכסי הקרן'!$C$42</f>
        <v>5.9044891752387663E-7</v>
      </c>
    </row>
    <row r="39" spans="2:12">
      <c r="B39" s="86" t="s">
        <v>2922</v>
      </c>
      <c r="C39" s="87" t="s">
        <v>2945</v>
      </c>
      <c r="D39" s="87">
        <v>10</v>
      </c>
      <c r="E39" s="87" t="s">
        <v>326</v>
      </c>
      <c r="F39" s="87" t="s">
        <v>327</v>
      </c>
      <c r="G39" s="88" t="s">
        <v>141</v>
      </c>
      <c r="H39" s="89"/>
      <c r="I39" s="89"/>
      <c r="J39" s="90">
        <v>23.043153494000002</v>
      </c>
      <c r="K39" s="91">
        <f t="shared" si="0"/>
        <v>6.9335648570287972E-4</v>
      </c>
      <c r="L39" s="91">
        <f>J39/'סכום נכסי הקרן'!$C$42</f>
        <v>9.0672588167352443E-5</v>
      </c>
    </row>
    <row r="40" spans="2:12">
      <c r="B40" s="86" t="s">
        <v>2922</v>
      </c>
      <c r="C40" s="87" t="s">
        <v>2946</v>
      </c>
      <c r="D40" s="87">
        <v>10</v>
      </c>
      <c r="E40" s="87" t="s">
        <v>326</v>
      </c>
      <c r="F40" s="87" t="s">
        <v>327</v>
      </c>
      <c r="G40" s="88" t="s">
        <v>1734</v>
      </c>
      <c r="H40" s="89"/>
      <c r="I40" s="89"/>
      <c r="J40" s="90">
        <v>1.1504772990000001</v>
      </c>
      <c r="K40" s="91">
        <f t="shared" si="0"/>
        <v>3.4617262655620666E-5</v>
      </c>
      <c r="L40" s="91">
        <f>J40/'סכום נכסי הקרן'!$C$42</f>
        <v>4.5270172919378029E-6</v>
      </c>
    </row>
    <row r="41" spans="2:12">
      <c r="B41" s="86" t="s">
        <v>2922</v>
      </c>
      <c r="C41" s="87" t="s">
        <v>2947</v>
      </c>
      <c r="D41" s="87">
        <v>10</v>
      </c>
      <c r="E41" s="87" t="s">
        <v>326</v>
      </c>
      <c r="F41" s="87" t="s">
        <v>327</v>
      </c>
      <c r="G41" s="88" t="s">
        <v>135</v>
      </c>
      <c r="H41" s="89"/>
      <c r="I41" s="89"/>
      <c r="J41" s="90">
        <v>0.45072000000000007</v>
      </c>
      <c r="K41" s="91">
        <f t="shared" si="0"/>
        <v>1.3561930024784738E-5</v>
      </c>
      <c r="L41" s="91">
        <f>J41/'סכום נכסי הקרן'!$C$42</f>
        <v>1.7735397609285699E-6</v>
      </c>
    </row>
    <row r="42" spans="2:12">
      <c r="B42" s="86" t="s">
        <v>2922</v>
      </c>
      <c r="C42" s="87" t="s">
        <v>2948</v>
      </c>
      <c r="D42" s="87">
        <v>10</v>
      </c>
      <c r="E42" s="87" t="s">
        <v>326</v>
      </c>
      <c r="F42" s="87" t="s">
        <v>327</v>
      </c>
      <c r="G42" s="88" t="s">
        <v>140</v>
      </c>
      <c r="H42" s="89"/>
      <c r="I42" s="89"/>
      <c r="J42" s="90">
        <v>3.4039329030000003</v>
      </c>
      <c r="K42" s="91">
        <f t="shared" si="0"/>
        <v>1.0242256797911868E-4</v>
      </c>
      <c r="L42" s="91">
        <f>J42/'סכום נכסי הקרן'!$C$42</f>
        <v>1.3394147912237115E-5</v>
      </c>
    </row>
    <row r="43" spans="2:12">
      <c r="B43" s="86" t="s">
        <v>2922</v>
      </c>
      <c r="C43" s="87" t="s">
        <v>2949</v>
      </c>
      <c r="D43" s="87">
        <v>10</v>
      </c>
      <c r="E43" s="87" t="s">
        <v>326</v>
      </c>
      <c r="F43" s="87" t="s">
        <v>327</v>
      </c>
      <c r="G43" s="88" t="s">
        <v>132</v>
      </c>
      <c r="H43" s="89"/>
      <c r="I43" s="89"/>
      <c r="J43" s="90">
        <v>14.592192954000001</v>
      </c>
      <c r="K43" s="91">
        <f t="shared" si="0"/>
        <v>4.3907148506901157E-4</v>
      </c>
      <c r="L43" s="91">
        <f>J43/'סכום נכסי הקרן'!$C$42</f>
        <v>5.7418872921238729E-5</v>
      </c>
    </row>
    <row r="44" spans="2:12">
      <c r="B44" s="86" t="s">
        <v>2922</v>
      </c>
      <c r="C44" s="87" t="s">
        <v>2950</v>
      </c>
      <c r="D44" s="87">
        <v>10</v>
      </c>
      <c r="E44" s="87" t="s">
        <v>326</v>
      </c>
      <c r="F44" s="87" t="s">
        <v>327</v>
      </c>
      <c r="G44" s="88" t="s">
        <v>2914</v>
      </c>
      <c r="H44" s="89"/>
      <c r="I44" s="89"/>
      <c r="J44" s="90">
        <v>5.0323331860000007</v>
      </c>
      <c r="K44" s="91">
        <f t="shared" si="0"/>
        <v>1.5142028427834141E-4</v>
      </c>
      <c r="L44" s="91">
        <f>J44/'סכום נכסי הקרן'!$C$42</f>
        <v>1.9801746085399691E-5</v>
      </c>
    </row>
    <row r="45" spans="2:12">
      <c r="B45" s="86" t="s">
        <v>2922</v>
      </c>
      <c r="C45" s="87" t="s">
        <v>2951</v>
      </c>
      <c r="D45" s="87">
        <v>10</v>
      </c>
      <c r="E45" s="87" t="s">
        <v>326</v>
      </c>
      <c r="F45" s="87" t="s">
        <v>327</v>
      </c>
      <c r="G45" s="88" t="s">
        <v>132</v>
      </c>
      <c r="H45" s="89"/>
      <c r="I45" s="89"/>
      <c r="J45" s="90">
        <v>2162.1283989450003</v>
      </c>
      <c r="K45" s="91">
        <f t="shared" si="0"/>
        <v>6.5057317294754946E-2</v>
      </c>
      <c r="L45" s="91">
        <f>J45/'סכום נכסי הקרן'!$C$42</f>
        <v>8.5077668702560061E-3</v>
      </c>
    </row>
    <row r="46" spans="2:12">
      <c r="B46" s="86" t="s">
        <v>2922</v>
      </c>
      <c r="C46" s="87" t="s">
        <v>2952</v>
      </c>
      <c r="D46" s="87">
        <v>10</v>
      </c>
      <c r="E46" s="87" t="s">
        <v>326</v>
      </c>
      <c r="F46" s="87" t="s">
        <v>327</v>
      </c>
      <c r="G46" s="88" t="s">
        <v>138</v>
      </c>
      <c r="H46" s="89"/>
      <c r="I46" s="89"/>
      <c r="J46" s="90">
        <v>0.19237606700000004</v>
      </c>
      <c r="K46" s="91">
        <f t="shared" si="0"/>
        <v>5.7884956493994069E-6</v>
      </c>
      <c r="L46" s="91">
        <f>J46/'סכום נכסי הקרן'!$C$42</f>
        <v>7.5698128300399036E-7</v>
      </c>
    </row>
    <row r="47" spans="2:12">
      <c r="B47" s="86" t="s">
        <v>2926</v>
      </c>
      <c r="C47" s="87" t="s">
        <v>2953</v>
      </c>
      <c r="D47" s="87">
        <v>20</v>
      </c>
      <c r="E47" s="87" t="s">
        <v>326</v>
      </c>
      <c r="F47" s="87" t="s">
        <v>327</v>
      </c>
      <c r="G47" s="88" t="s">
        <v>135</v>
      </c>
      <c r="H47" s="89"/>
      <c r="I47" s="89"/>
      <c r="J47" s="90">
        <v>6.3178950000000013E-3</v>
      </c>
      <c r="K47" s="91">
        <f t="shared" si="0"/>
        <v>1.9010216962623665E-7</v>
      </c>
      <c r="L47" s="91">
        <f>J47/'סכום נכסי הקרן'!$C$42</f>
        <v>2.4860307924813204E-8</v>
      </c>
    </row>
    <row r="48" spans="2:12">
      <c r="B48" s="86" t="s">
        <v>2926</v>
      </c>
      <c r="C48" s="87" t="s">
        <v>2954</v>
      </c>
      <c r="D48" s="87">
        <v>20</v>
      </c>
      <c r="E48" s="87" t="s">
        <v>326</v>
      </c>
      <c r="F48" s="87" t="s">
        <v>327</v>
      </c>
      <c r="G48" s="88" t="s">
        <v>134</v>
      </c>
      <c r="H48" s="89"/>
      <c r="I48" s="89"/>
      <c r="J48" s="90">
        <v>1.9418227000000007E-2</v>
      </c>
      <c r="K48" s="91">
        <f t="shared" si="0"/>
        <v>5.8428433568376321E-7</v>
      </c>
      <c r="L48" s="91">
        <f>J48/'סכום נכסי הקרן'!$C$42</f>
        <v>7.6408851773244382E-8</v>
      </c>
    </row>
    <row r="49" spans="2:12">
      <c r="B49" s="86" t="s">
        <v>2926</v>
      </c>
      <c r="C49" s="87" t="s">
        <v>2955</v>
      </c>
      <c r="D49" s="87">
        <v>20</v>
      </c>
      <c r="E49" s="87" t="s">
        <v>326</v>
      </c>
      <c r="F49" s="87" t="s">
        <v>327</v>
      </c>
      <c r="G49" s="88" t="s">
        <v>141</v>
      </c>
      <c r="H49" s="89"/>
      <c r="I49" s="89"/>
      <c r="J49" s="90">
        <v>9.410600000000001E-5</v>
      </c>
      <c r="K49" s="91">
        <f t="shared" si="0"/>
        <v>2.8316005211936293E-9</v>
      </c>
      <c r="L49" s="91">
        <f>J49/'סכום נכסי הקרן'!$C$42</f>
        <v>3.7029804033977634E-10</v>
      </c>
    </row>
    <row r="50" spans="2:12">
      <c r="B50" s="86" t="s">
        <v>2926</v>
      </c>
      <c r="C50" s="87" t="s">
        <v>2956</v>
      </c>
      <c r="D50" s="87">
        <v>20</v>
      </c>
      <c r="E50" s="87" t="s">
        <v>326</v>
      </c>
      <c r="F50" s="87" t="s">
        <v>327</v>
      </c>
      <c r="G50" s="88" t="s">
        <v>132</v>
      </c>
      <c r="H50" s="89"/>
      <c r="I50" s="89"/>
      <c r="J50" s="90">
        <v>5767.8535863740008</v>
      </c>
      <c r="K50" s="91">
        <f t="shared" si="0"/>
        <v>0.17355171000090497</v>
      </c>
      <c r="L50" s="91">
        <f>J50/'סכום נכסי הקרן'!$C$42</f>
        <v>2.2695947973572814E-2</v>
      </c>
    </row>
    <row r="51" spans="2:12">
      <c r="B51" s="86" t="s">
        <v>2926</v>
      </c>
      <c r="C51" s="87" t="s">
        <v>2957</v>
      </c>
      <c r="D51" s="87">
        <v>20</v>
      </c>
      <c r="E51" s="87" t="s">
        <v>326</v>
      </c>
      <c r="F51" s="87" t="s">
        <v>327</v>
      </c>
      <c r="G51" s="88" t="s">
        <v>138</v>
      </c>
      <c r="H51" s="89"/>
      <c r="I51" s="89"/>
      <c r="J51" s="90">
        <v>8.6500000000000008E-7</v>
      </c>
      <c r="K51" s="91">
        <f t="shared" si="0"/>
        <v>2.6027399430774758E-11</v>
      </c>
      <c r="L51" s="91">
        <f>J51/'סכום נכסי הקרן'!$C$42</f>
        <v>3.4036916338374443E-12</v>
      </c>
    </row>
    <row r="52" spans="2:12">
      <c r="B52" s="86" t="s">
        <v>2926</v>
      </c>
      <c r="C52" s="87" t="s">
        <v>2958</v>
      </c>
      <c r="D52" s="87">
        <v>20</v>
      </c>
      <c r="E52" s="87" t="s">
        <v>326</v>
      </c>
      <c r="F52" s="87" t="s">
        <v>327</v>
      </c>
      <c r="G52" s="88" t="s">
        <v>134</v>
      </c>
      <c r="H52" s="89"/>
      <c r="I52" s="89"/>
      <c r="J52" s="90">
        <v>0.82055587900000015</v>
      </c>
      <c r="K52" s="91">
        <f t="shared" si="0"/>
        <v>2.4690098980350848E-5</v>
      </c>
      <c r="L52" s="91">
        <f>J52/'סכום נכסי הקרן'!$C$42</f>
        <v>3.2288083010964515E-6</v>
      </c>
    </row>
    <row r="53" spans="2:12">
      <c r="B53" s="86" t="s">
        <v>2926</v>
      </c>
      <c r="C53" s="87" t="s">
        <v>2959</v>
      </c>
      <c r="D53" s="87">
        <v>20</v>
      </c>
      <c r="E53" s="87" t="s">
        <v>326</v>
      </c>
      <c r="F53" s="87" t="s">
        <v>327</v>
      </c>
      <c r="G53" s="88" t="s">
        <v>140</v>
      </c>
      <c r="H53" s="89"/>
      <c r="I53" s="89"/>
      <c r="J53" s="90">
        <v>0.78782776300000013</v>
      </c>
      <c r="K53" s="91">
        <f t="shared" si="0"/>
        <v>2.370532701763555E-5</v>
      </c>
      <c r="L53" s="91">
        <f>J53/'סכום נכסי הקרן'!$C$42</f>
        <v>3.1000263188762644E-6</v>
      </c>
    </row>
    <row r="54" spans="2:12">
      <c r="B54" s="86" t="s">
        <v>2926</v>
      </c>
      <c r="C54" s="87" t="s">
        <v>2960</v>
      </c>
      <c r="D54" s="87">
        <v>20</v>
      </c>
      <c r="E54" s="87" t="s">
        <v>326</v>
      </c>
      <c r="F54" s="87" t="s">
        <v>327</v>
      </c>
      <c r="G54" s="88" t="s">
        <v>136</v>
      </c>
      <c r="H54" s="89"/>
      <c r="I54" s="89"/>
      <c r="J54" s="90">
        <v>1.1402153E-2</v>
      </c>
      <c r="K54" s="91">
        <f t="shared" si="0"/>
        <v>3.4308484451075914E-7</v>
      </c>
      <c r="L54" s="91">
        <f>J54/'סכום נכסי הקרן'!$C$42</f>
        <v>4.4866373148941634E-8</v>
      </c>
    </row>
    <row r="55" spans="2:12">
      <c r="B55" s="93"/>
      <c r="C55" s="93"/>
      <c r="D55" s="93"/>
      <c r="E55" s="94"/>
      <c r="F55" s="94"/>
      <c r="G55" s="94"/>
      <c r="H55" s="94"/>
      <c r="I55" s="94"/>
      <c r="J55" s="94"/>
      <c r="K55" s="94"/>
      <c r="L55" s="94"/>
    </row>
    <row r="56" spans="2:12">
      <c r="B56" s="79" t="s">
        <v>199</v>
      </c>
      <c r="C56" s="80"/>
      <c r="D56" s="80"/>
      <c r="E56" s="80"/>
      <c r="F56" s="80"/>
      <c r="G56" s="81"/>
      <c r="H56" s="82"/>
      <c r="I56" s="82"/>
      <c r="J56" s="83">
        <f>J57</f>
        <v>1275.9098555390001</v>
      </c>
      <c r="K56" s="91">
        <f t="shared" ref="K56:K57" si="1">IFERROR(J56/$J$10,0)</f>
        <v>3.8391462945405401E-2</v>
      </c>
      <c r="L56" s="91">
        <f>J56/'סכום נכסי הקרן'!$C$42</f>
        <v>5.0205823130969208E-3</v>
      </c>
    </row>
    <row r="57" spans="2:12">
      <c r="B57" s="85" t="s">
        <v>44</v>
      </c>
      <c r="C57" s="87"/>
      <c r="D57" s="87"/>
      <c r="E57" s="87"/>
      <c r="F57" s="87"/>
      <c r="G57" s="88"/>
      <c r="H57" s="89"/>
      <c r="I57" s="89"/>
      <c r="J57" s="90">
        <f>SUM(J58:J60)</f>
        <v>1275.9098555390001</v>
      </c>
      <c r="K57" s="91">
        <f t="shared" si="1"/>
        <v>3.8391462945405401E-2</v>
      </c>
      <c r="L57" s="91">
        <f>J57/'סכום נכסי הקרן'!$C$42</f>
        <v>5.0205823130969208E-3</v>
      </c>
    </row>
    <row r="58" spans="2:12">
      <c r="B58" s="86" t="s">
        <v>2961</v>
      </c>
      <c r="C58" s="87" t="s">
        <v>2962</v>
      </c>
      <c r="D58" s="87">
        <v>85</v>
      </c>
      <c r="E58" s="87" t="s">
        <v>947</v>
      </c>
      <c r="F58" s="87" t="s">
        <v>903</v>
      </c>
      <c r="G58" s="88" t="s">
        <v>141</v>
      </c>
      <c r="H58" s="89"/>
      <c r="I58" s="89"/>
      <c r="J58" s="90">
        <v>50.190393565000008</v>
      </c>
      <c r="K58" s="91">
        <f>IFERROR(J58/$J$10,0)</f>
        <v>1.5102027987329966E-3</v>
      </c>
      <c r="L58" s="91">
        <f>J58/'סכום נכסי הקרן'!$C$42</f>
        <v>1.974943614753748E-4</v>
      </c>
    </row>
    <row r="59" spans="2:12">
      <c r="B59" s="86" t="s">
        <v>2961</v>
      </c>
      <c r="C59" s="87" t="s">
        <v>2963</v>
      </c>
      <c r="D59" s="87">
        <v>85</v>
      </c>
      <c r="E59" s="87" t="s">
        <v>947</v>
      </c>
      <c r="F59" s="87" t="s">
        <v>903</v>
      </c>
      <c r="G59" s="88" t="s">
        <v>134</v>
      </c>
      <c r="H59" s="89"/>
      <c r="I59" s="89"/>
      <c r="J59" s="90">
        <v>184.02468703800002</v>
      </c>
      <c r="K59" s="91">
        <f>IFERROR(J59/$J$10,0)</f>
        <v>5.5372069764871032E-3</v>
      </c>
      <c r="L59" s="91">
        <f>J59/'סכום נכסי הקרן'!$C$42</f>
        <v>7.2411940773502268E-4</v>
      </c>
    </row>
    <row r="60" spans="2:12">
      <c r="B60" s="86" t="s">
        <v>2961</v>
      </c>
      <c r="C60" s="87" t="s">
        <v>2964</v>
      </c>
      <c r="D60" s="87">
        <v>85</v>
      </c>
      <c r="E60" s="87" t="s">
        <v>947</v>
      </c>
      <c r="F60" s="87" t="s">
        <v>903</v>
      </c>
      <c r="G60" s="88" t="s">
        <v>132</v>
      </c>
      <c r="H60" s="89"/>
      <c r="I60" s="89"/>
      <c r="J60" s="90">
        <v>1041.6947749360002</v>
      </c>
      <c r="K60" s="91">
        <f>IFERROR(J60/$J$10,0)</f>
        <v>3.13440531701853E-2</v>
      </c>
      <c r="L60" s="91">
        <f>J60/'סכום נכסי הקרן'!$C$42</f>
        <v>4.0989685438865232E-3</v>
      </c>
    </row>
    <row r="61" spans="2:12">
      <c r="B61" s="93"/>
      <c r="C61" s="93"/>
      <c r="D61" s="93"/>
      <c r="E61" s="94"/>
      <c r="F61" s="94"/>
      <c r="G61" s="94"/>
      <c r="H61" s="94"/>
      <c r="I61" s="94"/>
      <c r="J61" s="94"/>
      <c r="K61" s="94"/>
      <c r="L61" s="94"/>
    </row>
    <row r="62" spans="2:12">
      <c r="B62" s="93"/>
      <c r="C62" s="93"/>
      <c r="D62" s="93"/>
      <c r="E62" s="94"/>
      <c r="F62" s="94"/>
      <c r="G62" s="94"/>
      <c r="H62" s="94"/>
      <c r="I62" s="94"/>
      <c r="J62" s="94"/>
      <c r="K62" s="94"/>
      <c r="L62" s="94"/>
    </row>
    <row r="63" spans="2:12">
      <c r="B63" s="93"/>
      <c r="C63" s="93"/>
      <c r="D63" s="93"/>
      <c r="E63" s="94"/>
      <c r="F63" s="94"/>
      <c r="G63" s="94"/>
      <c r="H63" s="94"/>
      <c r="I63" s="94"/>
      <c r="J63" s="94"/>
      <c r="K63" s="94"/>
      <c r="L63" s="94"/>
    </row>
    <row r="64" spans="2:12">
      <c r="B64" s="86"/>
      <c r="C64" s="87"/>
      <c r="D64" s="87"/>
      <c r="E64" s="87"/>
      <c r="F64" s="87"/>
      <c r="G64" s="88"/>
      <c r="H64" s="89"/>
      <c r="I64" s="89"/>
      <c r="J64" s="90"/>
      <c r="K64" s="91"/>
      <c r="L64" s="91"/>
    </row>
    <row r="65" spans="2:12">
      <c r="B65" s="86"/>
      <c r="C65" s="87"/>
      <c r="D65" s="87"/>
      <c r="E65" s="87"/>
      <c r="F65" s="87"/>
      <c r="G65" s="88"/>
      <c r="H65" s="89"/>
      <c r="I65" s="89"/>
      <c r="J65" s="90"/>
      <c r="K65" s="91"/>
      <c r="L65" s="91"/>
    </row>
    <row r="66" spans="2:12">
      <c r="B66" s="86"/>
      <c r="C66" s="87"/>
      <c r="D66" s="87"/>
      <c r="E66" s="87"/>
      <c r="F66" s="87"/>
      <c r="G66" s="88"/>
      <c r="H66" s="89"/>
      <c r="I66" s="89"/>
      <c r="J66" s="90"/>
      <c r="K66" s="91"/>
      <c r="L66" s="91"/>
    </row>
    <row r="67" spans="2:12">
      <c r="B67" s="86"/>
      <c r="C67" s="87"/>
      <c r="D67" s="87"/>
      <c r="E67" s="87"/>
      <c r="F67" s="87"/>
      <c r="G67" s="88"/>
      <c r="H67" s="89"/>
      <c r="I67" s="89"/>
      <c r="J67" s="90"/>
      <c r="K67" s="91"/>
      <c r="L67" s="91"/>
    </row>
    <row r="68" spans="2:12">
      <c r="B68" s="86"/>
      <c r="C68" s="87"/>
      <c r="D68" s="87"/>
      <c r="E68" s="87"/>
      <c r="F68" s="87"/>
      <c r="G68" s="88"/>
      <c r="H68" s="89"/>
      <c r="I68" s="89"/>
      <c r="J68" s="90"/>
      <c r="K68" s="91"/>
      <c r="L68" s="91"/>
    </row>
    <row r="69" spans="2:12">
      <c r="B69" s="86"/>
      <c r="C69" s="87"/>
      <c r="D69" s="87"/>
      <c r="E69" s="87"/>
      <c r="F69" s="87"/>
      <c r="G69" s="88"/>
      <c r="H69" s="89"/>
      <c r="I69" s="89"/>
      <c r="J69" s="90"/>
      <c r="K69" s="91"/>
      <c r="L69" s="91"/>
    </row>
    <row r="70" spans="2:12">
      <c r="B70" s="86"/>
      <c r="C70" s="87"/>
      <c r="D70" s="87"/>
      <c r="E70" s="87"/>
      <c r="F70" s="87"/>
      <c r="G70" s="88"/>
      <c r="H70" s="89"/>
      <c r="I70" s="89"/>
      <c r="J70" s="90"/>
      <c r="K70" s="91"/>
      <c r="L70" s="91"/>
    </row>
    <row r="71" spans="2:12">
      <c r="B71" s="93"/>
      <c r="C71" s="93"/>
      <c r="D71" s="94"/>
      <c r="E71" s="94"/>
      <c r="F71" s="94"/>
      <c r="G71" s="94"/>
      <c r="H71" s="94"/>
      <c r="I71" s="94"/>
      <c r="J71" s="94"/>
      <c r="K71" s="94"/>
      <c r="L71" s="94"/>
    </row>
    <row r="72" spans="2:12">
      <c r="B72" s="93"/>
      <c r="C72" s="93"/>
      <c r="D72" s="94"/>
      <c r="E72" s="94"/>
      <c r="F72" s="94"/>
      <c r="G72" s="94"/>
      <c r="H72" s="94"/>
      <c r="I72" s="94"/>
      <c r="J72" s="94"/>
      <c r="K72" s="94"/>
      <c r="L72" s="94"/>
    </row>
    <row r="73" spans="2:12">
      <c r="B73" s="93"/>
      <c r="C73" s="93"/>
      <c r="D73" s="94"/>
      <c r="E73" s="94"/>
      <c r="F73" s="94"/>
      <c r="G73" s="94"/>
      <c r="H73" s="94"/>
      <c r="I73" s="94"/>
      <c r="J73" s="94"/>
      <c r="K73" s="94"/>
      <c r="L73" s="94"/>
    </row>
    <row r="74" spans="2:12">
      <c r="B74" s="95" t="s">
        <v>223</v>
      </c>
      <c r="C74" s="93"/>
      <c r="D74" s="94"/>
      <c r="E74" s="94"/>
      <c r="F74" s="94"/>
      <c r="G74" s="94"/>
      <c r="H74" s="94"/>
      <c r="I74" s="94"/>
      <c r="J74" s="94"/>
      <c r="K74" s="94"/>
      <c r="L74" s="94"/>
    </row>
    <row r="75" spans="2:12">
      <c r="B75" s="96"/>
      <c r="C75" s="93"/>
      <c r="D75" s="94"/>
      <c r="E75" s="94"/>
      <c r="F75" s="94"/>
      <c r="G75" s="94"/>
      <c r="H75" s="94"/>
      <c r="I75" s="94"/>
      <c r="J75" s="94"/>
      <c r="K75" s="94"/>
      <c r="L75" s="94"/>
    </row>
    <row r="76" spans="2:12">
      <c r="B76" s="93"/>
      <c r="C76" s="93"/>
      <c r="D76" s="94"/>
      <c r="E76" s="94"/>
      <c r="F76" s="94"/>
      <c r="G76" s="94"/>
      <c r="H76" s="94"/>
      <c r="I76" s="94"/>
      <c r="J76" s="94"/>
      <c r="K76" s="94"/>
      <c r="L76" s="94"/>
    </row>
    <row r="77" spans="2:12">
      <c r="B77" s="93"/>
      <c r="C77" s="93"/>
      <c r="D77" s="94"/>
      <c r="E77" s="94"/>
      <c r="F77" s="94"/>
      <c r="G77" s="94"/>
      <c r="H77" s="94"/>
      <c r="I77" s="94"/>
      <c r="J77" s="94"/>
      <c r="K77" s="94"/>
      <c r="L77" s="94"/>
    </row>
    <row r="78" spans="2:12">
      <c r="B78" s="93"/>
      <c r="C78" s="93"/>
      <c r="D78" s="94"/>
      <c r="E78" s="94"/>
      <c r="F78" s="94"/>
      <c r="G78" s="94"/>
      <c r="H78" s="94"/>
      <c r="I78" s="94"/>
      <c r="J78" s="94"/>
      <c r="K78" s="94"/>
      <c r="L78" s="94"/>
    </row>
    <row r="79" spans="2:12">
      <c r="B79" s="93"/>
      <c r="C79" s="93"/>
      <c r="D79" s="94"/>
      <c r="E79" s="94"/>
      <c r="F79" s="94"/>
      <c r="G79" s="94"/>
      <c r="H79" s="94"/>
      <c r="I79" s="94"/>
      <c r="J79" s="94"/>
      <c r="K79" s="94"/>
      <c r="L79" s="94"/>
    </row>
    <row r="80" spans="2:12">
      <c r="B80" s="93"/>
      <c r="C80" s="93"/>
      <c r="D80" s="94"/>
      <c r="E80" s="94"/>
      <c r="F80" s="94"/>
      <c r="G80" s="94"/>
      <c r="H80" s="94"/>
      <c r="I80" s="94"/>
      <c r="J80" s="94"/>
      <c r="K80" s="94"/>
      <c r="L80" s="94"/>
    </row>
    <row r="81" spans="2:12">
      <c r="B81" s="93"/>
      <c r="C81" s="93"/>
      <c r="D81" s="94"/>
      <c r="E81" s="94"/>
      <c r="F81" s="94"/>
      <c r="G81" s="94"/>
      <c r="H81" s="94"/>
      <c r="I81" s="94"/>
      <c r="J81" s="94"/>
      <c r="K81" s="94"/>
      <c r="L81" s="94"/>
    </row>
    <row r="82" spans="2:12">
      <c r="B82" s="93"/>
      <c r="C82" s="93"/>
      <c r="D82" s="94"/>
      <c r="E82" s="94"/>
      <c r="F82" s="94"/>
      <c r="G82" s="94"/>
      <c r="H82" s="94"/>
      <c r="I82" s="94"/>
      <c r="J82" s="94"/>
      <c r="K82" s="94"/>
      <c r="L82" s="94"/>
    </row>
    <row r="83" spans="2:12">
      <c r="B83" s="93"/>
      <c r="C83" s="93"/>
      <c r="D83" s="94"/>
      <c r="E83" s="94"/>
      <c r="F83" s="94"/>
      <c r="G83" s="94"/>
      <c r="H83" s="94"/>
      <c r="I83" s="94"/>
      <c r="J83" s="94"/>
      <c r="K83" s="94"/>
      <c r="L83" s="94"/>
    </row>
    <row r="84" spans="2:12">
      <c r="B84" s="93"/>
      <c r="C84" s="93"/>
      <c r="D84" s="94"/>
      <c r="E84" s="94"/>
      <c r="F84" s="94"/>
      <c r="G84" s="94"/>
      <c r="H84" s="94"/>
      <c r="I84" s="94"/>
      <c r="J84" s="94"/>
      <c r="K84" s="94"/>
      <c r="L84" s="94"/>
    </row>
    <row r="85" spans="2:12">
      <c r="B85" s="93"/>
      <c r="C85" s="93"/>
      <c r="D85" s="94"/>
      <c r="E85" s="94"/>
      <c r="F85" s="94"/>
      <c r="G85" s="94"/>
      <c r="H85" s="94"/>
      <c r="I85" s="94"/>
      <c r="J85" s="94"/>
      <c r="K85" s="94"/>
      <c r="L85" s="94"/>
    </row>
    <row r="86" spans="2:12">
      <c r="B86" s="93"/>
      <c r="C86" s="93"/>
      <c r="D86" s="94"/>
      <c r="E86" s="94"/>
      <c r="F86" s="94"/>
      <c r="G86" s="94"/>
      <c r="H86" s="94"/>
      <c r="I86" s="94"/>
      <c r="J86" s="94"/>
      <c r="K86" s="94"/>
      <c r="L86" s="94"/>
    </row>
    <row r="87" spans="2:12">
      <c r="B87" s="93"/>
      <c r="C87" s="93"/>
      <c r="D87" s="94"/>
      <c r="E87" s="94"/>
      <c r="F87" s="94"/>
      <c r="G87" s="94"/>
      <c r="H87" s="94"/>
      <c r="I87" s="94"/>
      <c r="J87" s="94"/>
      <c r="K87" s="94"/>
      <c r="L87" s="94"/>
    </row>
    <row r="88" spans="2:12">
      <c r="B88" s="93"/>
      <c r="C88" s="93"/>
      <c r="D88" s="94"/>
      <c r="E88" s="94"/>
      <c r="F88" s="94"/>
      <c r="G88" s="94"/>
      <c r="H88" s="94"/>
      <c r="I88" s="94"/>
      <c r="J88" s="94"/>
      <c r="K88" s="94"/>
      <c r="L88" s="94"/>
    </row>
    <row r="89" spans="2:12">
      <c r="B89" s="93"/>
      <c r="C89" s="93"/>
      <c r="D89" s="94"/>
      <c r="E89" s="94"/>
      <c r="F89" s="94"/>
      <c r="G89" s="94"/>
      <c r="H89" s="94"/>
      <c r="I89" s="94"/>
      <c r="J89" s="94"/>
      <c r="K89" s="94"/>
      <c r="L89" s="94"/>
    </row>
    <row r="90" spans="2:12">
      <c r="B90" s="93"/>
      <c r="C90" s="93"/>
      <c r="D90" s="94"/>
      <c r="E90" s="94"/>
      <c r="F90" s="94"/>
      <c r="G90" s="94"/>
      <c r="H90" s="94"/>
      <c r="I90" s="94"/>
      <c r="J90" s="94"/>
      <c r="K90" s="94"/>
      <c r="L90" s="94"/>
    </row>
    <row r="91" spans="2:12">
      <c r="B91" s="93"/>
      <c r="C91" s="93"/>
      <c r="D91" s="94"/>
      <c r="E91" s="94"/>
      <c r="F91" s="94"/>
      <c r="G91" s="94"/>
      <c r="H91" s="94"/>
      <c r="I91" s="94"/>
      <c r="J91" s="94"/>
      <c r="K91" s="94"/>
      <c r="L91" s="94"/>
    </row>
    <row r="92" spans="2:12">
      <c r="B92" s="93"/>
      <c r="C92" s="93"/>
      <c r="D92" s="94"/>
      <c r="E92" s="94"/>
      <c r="F92" s="94"/>
      <c r="G92" s="94"/>
      <c r="H92" s="94"/>
      <c r="I92" s="94"/>
      <c r="J92" s="94"/>
      <c r="K92" s="94"/>
      <c r="L92" s="94"/>
    </row>
    <row r="93" spans="2:12">
      <c r="B93" s="93"/>
      <c r="C93" s="93"/>
      <c r="D93" s="94"/>
      <c r="E93" s="94"/>
      <c r="F93" s="94"/>
      <c r="G93" s="94"/>
      <c r="H93" s="94"/>
      <c r="I93" s="94"/>
      <c r="J93" s="94"/>
      <c r="K93" s="94"/>
      <c r="L93" s="94"/>
    </row>
    <row r="94" spans="2:12">
      <c r="B94" s="93"/>
      <c r="C94" s="93"/>
      <c r="D94" s="94"/>
      <c r="E94" s="94"/>
      <c r="F94" s="94"/>
      <c r="G94" s="94"/>
      <c r="H94" s="94"/>
      <c r="I94" s="94"/>
      <c r="J94" s="94"/>
      <c r="K94" s="94"/>
      <c r="L94" s="94"/>
    </row>
    <row r="95" spans="2:12">
      <c r="B95" s="93"/>
      <c r="C95" s="93"/>
      <c r="D95" s="94"/>
      <c r="E95" s="94"/>
      <c r="F95" s="94"/>
      <c r="G95" s="94"/>
      <c r="H95" s="94"/>
      <c r="I95" s="94"/>
      <c r="J95" s="94"/>
      <c r="K95" s="94"/>
      <c r="L95" s="94"/>
    </row>
    <row r="96" spans="2:12">
      <c r="B96" s="93"/>
      <c r="C96" s="93"/>
      <c r="D96" s="94"/>
      <c r="E96" s="94"/>
      <c r="F96" s="94"/>
      <c r="G96" s="94"/>
      <c r="H96" s="94"/>
      <c r="I96" s="94"/>
      <c r="J96" s="94"/>
      <c r="K96" s="94"/>
      <c r="L96" s="94"/>
    </row>
    <row r="97" spans="2:12">
      <c r="B97" s="93"/>
      <c r="C97" s="93"/>
      <c r="D97" s="94"/>
      <c r="E97" s="94"/>
      <c r="F97" s="94"/>
      <c r="G97" s="94"/>
      <c r="H97" s="94"/>
      <c r="I97" s="94"/>
      <c r="J97" s="94"/>
      <c r="K97" s="94"/>
      <c r="L97" s="94"/>
    </row>
    <row r="98" spans="2:12">
      <c r="B98" s="93"/>
      <c r="C98" s="93"/>
      <c r="D98" s="94"/>
      <c r="E98" s="94"/>
      <c r="F98" s="94"/>
      <c r="G98" s="94"/>
      <c r="H98" s="94"/>
      <c r="I98" s="94"/>
      <c r="J98" s="94"/>
      <c r="K98" s="94"/>
      <c r="L98" s="94"/>
    </row>
    <row r="99" spans="2:12">
      <c r="B99" s="93"/>
      <c r="C99" s="93"/>
      <c r="D99" s="94"/>
      <c r="E99" s="94"/>
      <c r="F99" s="94"/>
      <c r="G99" s="94"/>
      <c r="H99" s="94"/>
      <c r="I99" s="94"/>
      <c r="J99" s="94"/>
      <c r="K99" s="94"/>
      <c r="L99" s="94"/>
    </row>
    <row r="100" spans="2:12">
      <c r="B100" s="93"/>
      <c r="C100" s="93"/>
      <c r="D100" s="94"/>
      <c r="E100" s="94"/>
      <c r="F100" s="94"/>
      <c r="G100" s="94"/>
      <c r="H100" s="94"/>
      <c r="I100" s="94"/>
      <c r="J100" s="94"/>
      <c r="K100" s="94"/>
      <c r="L100" s="94"/>
    </row>
    <row r="101" spans="2:12">
      <c r="B101" s="93"/>
      <c r="C101" s="93"/>
      <c r="D101" s="94"/>
      <c r="E101" s="94"/>
      <c r="F101" s="94"/>
      <c r="G101" s="94"/>
      <c r="H101" s="94"/>
      <c r="I101" s="94"/>
      <c r="J101" s="94"/>
      <c r="K101" s="94"/>
      <c r="L101" s="94"/>
    </row>
    <row r="102" spans="2:12">
      <c r="B102" s="93"/>
      <c r="C102" s="93"/>
      <c r="D102" s="94"/>
      <c r="E102" s="94"/>
      <c r="F102" s="94"/>
      <c r="G102" s="94"/>
      <c r="H102" s="94"/>
      <c r="I102" s="94"/>
      <c r="J102" s="94"/>
      <c r="K102" s="94"/>
      <c r="L102" s="94"/>
    </row>
    <row r="103" spans="2:12">
      <c r="B103" s="93"/>
      <c r="C103" s="93"/>
      <c r="D103" s="94"/>
      <c r="E103" s="94"/>
      <c r="F103" s="94"/>
      <c r="G103" s="94"/>
      <c r="H103" s="94"/>
      <c r="I103" s="94"/>
      <c r="J103" s="94"/>
      <c r="K103" s="94"/>
      <c r="L103" s="94"/>
    </row>
    <row r="104" spans="2:12">
      <c r="B104" s="93"/>
      <c r="C104" s="93"/>
      <c r="D104" s="94"/>
      <c r="E104" s="94"/>
      <c r="F104" s="94"/>
      <c r="G104" s="94"/>
      <c r="H104" s="94"/>
      <c r="I104" s="94"/>
      <c r="J104" s="94"/>
      <c r="K104" s="94"/>
      <c r="L104" s="94"/>
    </row>
    <row r="105" spans="2:12">
      <c r="B105" s="93"/>
      <c r="C105" s="93"/>
      <c r="D105" s="94"/>
      <c r="E105" s="94"/>
      <c r="F105" s="94"/>
      <c r="G105" s="94"/>
      <c r="H105" s="94"/>
      <c r="I105" s="94"/>
      <c r="J105" s="94"/>
      <c r="K105" s="94"/>
      <c r="L105" s="94"/>
    </row>
    <row r="106" spans="2:12">
      <c r="B106" s="93"/>
      <c r="C106" s="93"/>
      <c r="D106" s="94"/>
      <c r="E106" s="94"/>
      <c r="F106" s="94"/>
      <c r="G106" s="94"/>
      <c r="H106" s="94"/>
      <c r="I106" s="94"/>
      <c r="J106" s="94"/>
      <c r="K106" s="94"/>
      <c r="L106" s="94"/>
    </row>
    <row r="107" spans="2:12">
      <c r="B107" s="93"/>
      <c r="C107" s="93"/>
      <c r="D107" s="94"/>
      <c r="E107" s="94"/>
      <c r="F107" s="94"/>
      <c r="G107" s="94"/>
      <c r="H107" s="94"/>
      <c r="I107" s="94"/>
      <c r="J107" s="94"/>
      <c r="K107" s="94"/>
      <c r="L107" s="94"/>
    </row>
    <row r="108" spans="2:12">
      <c r="B108" s="93"/>
      <c r="C108" s="93"/>
      <c r="D108" s="94"/>
      <c r="E108" s="94"/>
      <c r="F108" s="94"/>
      <c r="G108" s="94"/>
      <c r="H108" s="94"/>
      <c r="I108" s="94"/>
      <c r="J108" s="94"/>
      <c r="K108" s="94"/>
      <c r="L108" s="94"/>
    </row>
    <row r="109" spans="2:12">
      <c r="B109" s="93"/>
      <c r="C109" s="93"/>
      <c r="D109" s="94"/>
      <c r="E109" s="94"/>
      <c r="F109" s="94"/>
      <c r="G109" s="94"/>
      <c r="H109" s="94"/>
      <c r="I109" s="94"/>
      <c r="J109" s="94"/>
      <c r="K109" s="94"/>
      <c r="L109" s="94"/>
    </row>
    <row r="110" spans="2:12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</row>
    <row r="111" spans="2:12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</row>
    <row r="112" spans="2:12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</row>
    <row r="113" spans="2:12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</row>
    <row r="114" spans="2:12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</row>
    <row r="115" spans="2:12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</row>
    <row r="116" spans="2:12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</row>
    <row r="117" spans="2:12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2:12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3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3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3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3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3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3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3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3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3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3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3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3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3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3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3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3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3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3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3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3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3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3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3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3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3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3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3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3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3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3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3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3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3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3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3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3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3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3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3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3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3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3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3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3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3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3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3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3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3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3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3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3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3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3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3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3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3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3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3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3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3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3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3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3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3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3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3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3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3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3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3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3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3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3"/>
      <c r="D505" s="94"/>
      <c r="E505" s="94"/>
      <c r="F505" s="94"/>
      <c r="G505" s="94"/>
      <c r="H505" s="94"/>
      <c r="I505" s="94"/>
      <c r="J505" s="94"/>
      <c r="K505" s="94"/>
      <c r="L505" s="94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4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42" style="2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3.140625" style="1" bestFit="1" customWidth="1"/>
    <col min="8" max="8" width="7.42578125" style="1" bestFit="1" customWidth="1"/>
    <col min="9" max="9" width="9.71093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1">
      <c r="B1" s="46" t="s">
        <v>146</v>
      </c>
      <c r="C1" s="46" t="s" vm="1">
        <v>232</v>
      </c>
    </row>
    <row r="2" spans="2:11">
      <c r="B2" s="46" t="s">
        <v>145</v>
      </c>
      <c r="C2" s="46" t="s">
        <v>233</v>
      </c>
    </row>
    <row r="3" spans="2:11">
      <c r="B3" s="46" t="s">
        <v>147</v>
      </c>
      <c r="C3" s="46" t="s">
        <v>234</v>
      </c>
    </row>
    <row r="4" spans="2:11">
      <c r="B4" s="46" t="s">
        <v>148</v>
      </c>
      <c r="C4" s="46">
        <v>9454</v>
      </c>
    </row>
    <row r="6" spans="2:11" ht="26.25" customHeight="1">
      <c r="B6" s="149" t="s">
        <v>175</v>
      </c>
      <c r="C6" s="150"/>
      <c r="D6" s="150"/>
      <c r="E6" s="150"/>
      <c r="F6" s="150"/>
      <c r="G6" s="150"/>
      <c r="H6" s="150"/>
      <c r="I6" s="150"/>
      <c r="J6" s="150"/>
      <c r="K6" s="151"/>
    </row>
    <row r="7" spans="2:11" ht="26.25" customHeight="1">
      <c r="B7" s="149" t="s">
        <v>101</v>
      </c>
      <c r="C7" s="150"/>
      <c r="D7" s="150"/>
      <c r="E7" s="150"/>
      <c r="F7" s="150"/>
      <c r="G7" s="150"/>
      <c r="H7" s="150"/>
      <c r="I7" s="150"/>
      <c r="J7" s="150"/>
      <c r="K7" s="151"/>
    </row>
    <row r="8" spans="2:11" s="3" customFormat="1" ht="63">
      <c r="B8" s="21" t="s">
        <v>116</v>
      </c>
      <c r="C8" s="29" t="s">
        <v>46</v>
      </c>
      <c r="D8" s="29" t="s">
        <v>67</v>
      </c>
      <c r="E8" s="29" t="s">
        <v>103</v>
      </c>
      <c r="F8" s="29" t="s">
        <v>104</v>
      </c>
      <c r="G8" s="29" t="s">
        <v>208</v>
      </c>
      <c r="H8" s="29" t="s">
        <v>207</v>
      </c>
      <c r="I8" s="29" t="s">
        <v>111</v>
      </c>
      <c r="J8" s="29" t="s">
        <v>149</v>
      </c>
      <c r="K8" s="30" t="s">
        <v>151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215</v>
      </c>
      <c r="H9" s="15"/>
      <c r="I9" s="15" t="s">
        <v>211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74" t="s">
        <v>51</v>
      </c>
      <c r="C11" s="74"/>
      <c r="D11" s="75"/>
      <c r="E11" s="75"/>
      <c r="F11" s="97"/>
      <c r="G11" s="77"/>
      <c r="H11" s="98"/>
      <c r="I11" s="77">
        <v>-1480.3434778880003</v>
      </c>
      <c r="J11" s="78">
        <f>IFERROR(I11/$I$11,0)</f>
        <v>1</v>
      </c>
      <c r="K11" s="78">
        <f>I11/'סכום נכסי הקרן'!$C$42</f>
        <v>-5.825008914327412E-3</v>
      </c>
    </row>
    <row r="12" spans="2:11" ht="19.5" customHeight="1">
      <c r="B12" s="79" t="s">
        <v>34</v>
      </c>
      <c r="C12" s="80"/>
      <c r="D12" s="81"/>
      <c r="E12" s="81"/>
      <c r="F12" s="99"/>
      <c r="G12" s="83"/>
      <c r="H12" s="100"/>
      <c r="I12" s="83">
        <v>-1616.6156464409992</v>
      </c>
      <c r="J12" s="84">
        <f t="shared" ref="J12:J75" si="0">IFERROR(I12/$I$11,0)</f>
        <v>1.0920544256035889</v>
      </c>
      <c r="K12" s="84">
        <f>I12/'סכום נכסי הקרן'!$C$42</f>
        <v>-6.3612267640716065E-3</v>
      </c>
    </row>
    <row r="13" spans="2:11">
      <c r="B13" s="85" t="s">
        <v>192</v>
      </c>
      <c r="C13" s="80"/>
      <c r="D13" s="81"/>
      <c r="E13" s="81"/>
      <c r="F13" s="99"/>
      <c r="G13" s="83"/>
      <c r="H13" s="100"/>
      <c r="I13" s="83">
        <v>30.470435329000011</v>
      </c>
      <c r="J13" s="84">
        <f t="shared" si="0"/>
        <v>-2.0583355001146119E-2</v>
      </c>
      <c r="K13" s="84">
        <f>I13/'סכום נכסי הקרן'!$C$42</f>
        <v>1.1989822636844188E-4</v>
      </c>
    </row>
    <row r="14" spans="2:11">
      <c r="B14" s="86" t="s">
        <v>2249</v>
      </c>
      <c r="C14" s="87" t="s">
        <v>2250</v>
      </c>
      <c r="D14" s="88" t="s">
        <v>681</v>
      </c>
      <c r="E14" s="88" t="s">
        <v>133</v>
      </c>
      <c r="F14" s="101">
        <v>44952</v>
      </c>
      <c r="G14" s="90">
        <v>87319.282414000016</v>
      </c>
      <c r="H14" s="102">
        <v>-35.132581999999999</v>
      </c>
      <c r="I14" s="90">
        <v>-30.677518483000004</v>
      </c>
      <c r="J14" s="91">
        <f t="shared" si="0"/>
        <v>2.0723243585851769E-2</v>
      </c>
      <c r="K14" s="91">
        <f>I14/'סכום נכסי הקרן'!$C$42</f>
        <v>-1.2071307862136493E-4</v>
      </c>
    </row>
    <row r="15" spans="2:11">
      <c r="B15" s="86" t="s">
        <v>1169</v>
      </c>
      <c r="C15" s="87" t="s">
        <v>2251</v>
      </c>
      <c r="D15" s="88" t="s">
        <v>681</v>
      </c>
      <c r="E15" s="88" t="s">
        <v>133</v>
      </c>
      <c r="F15" s="101">
        <v>44952</v>
      </c>
      <c r="G15" s="90">
        <v>145332.29875100002</v>
      </c>
      <c r="H15" s="102">
        <v>-6.1673660000000003</v>
      </c>
      <c r="I15" s="90">
        <v>-8.9631751510000015</v>
      </c>
      <c r="J15" s="91">
        <f t="shared" si="0"/>
        <v>6.0547942318006668E-3</v>
      </c>
      <c r="K15" s="91">
        <f>I15/'סכום נכסי הקרן'!$C$42</f>
        <v>-3.5269230374657079E-5</v>
      </c>
    </row>
    <row r="16" spans="2:11" s="6" customFormat="1">
      <c r="B16" s="86" t="s">
        <v>1182</v>
      </c>
      <c r="C16" s="87" t="s">
        <v>2252</v>
      </c>
      <c r="D16" s="88" t="s">
        <v>681</v>
      </c>
      <c r="E16" s="88" t="s">
        <v>133</v>
      </c>
      <c r="F16" s="101">
        <v>44882</v>
      </c>
      <c r="G16" s="90">
        <v>39284.560096000001</v>
      </c>
      <c r="H16" s="102">
        <v>1.585175</v>
      </c>
      <c r="I16" s="90">
        <v>0.62272911300000011</v>
      </c>
      <c r="J16" s="91">
        <f t="shared" si="0"/>
        <v>-4.2066528633506397E-4</v>
      </c>
      <c r="K16" s="91">
        <f>I16/'סכום נכסי הקרן'!$C$42</f>
        <v>2.4503790428498411E-6</v>
      </c>
    </row>
    <row r="17" spans="2:11" s="6" customFormat="1">
      <c r="B17" s="86" t="s">
        <v>1182</v>
      </c>
      <c r="C17" s="87" t="s">
        <v>2253</v>
      </c>
      <c r="D17" s="88" t="s">
        <v>681</v>
      </c>
      <c r="E17" s="88" t="s">
        <v>133</v>
      </c>
      <c r="F17" s="101">
        <v>44965</v>
      </c>
      <c r="G17" s="90">
        <v>40841.080704000007</v>
      </c>
      <c r="H17" s="102">
        <v>2.1349860000000001</v>
      </c>
      <c r="I17" s="90">
        <v>0.87195147300000009</v>
      </c>
      <c r="J17" s="91">
        <f t="shared" si="0"/>
        <v>-5.8901970118719303E-4</v>
      </c>
      <c r="K17" s="91">
        <f>I17/'סכום נכסי הקרן'!$C$42</f>
        <v>3.4310450101298682E-6</v>
      </c>
    </row>
    <row r="18" spans="2:11" s="6" customFormat="1">
      <c r="B18" s="86" t="s">
        <v>1297</v>
      </c>
      <c r="C18" s="87" t="s">
        <v>2254</v>
      </c>
      <c r="D18" s="88" t="s">
        <v>681</v>
      </c>
      <c r="E18" s="88" t="s">
        <v>133</v>
      </c>
      <c r="F18" s="101">
        <v>44965</v>
      </c>
      <c r="G18" s="90">
        <v>34927.023840000009</v>
      </c>
      <c r="H18" s="102">
        <v>19.151985</v>
      </c>
      <c r="I18" s="90">
        <v>6.6892183840000019</v>
      </c>
      <c r="J18" s="91">
        <f t="shared" si="0"/>
        <v>-4.5186934545376461E-3</v>
      </c>
      <c r="K18" s="91">
        <f>I18/'סכום נכסי הקרן'!$C$42</f>
        <v>2.6321429653794718E-5</v>
      </c>
    </row>
    <row r="19" spans="2:11">
      <c r="B19" s="86" t="s">
        <v>1297</v>
      </c>
      <c r="C19" s="87" t="s">
        <v>2255</v>
      </c>
      <c r="D19" s="88" t="s">
        <v>681</v>
      </c>
      <c r="E19" s="88" t="s">
        <v>133</v>
      </c>
      <c r="F19" s="101">
        <v>44952</v>
      </c>
      <c r="G19" s="90">
        <v>100557.99095900002</v>
      </c>
      <c r="H19" s="102">
        <v>31.591823000000002</v>
      </c>
      <c r="I19" s="90">
        <v>31.768102484000003</v>
      </c>
      <c r="J19" s="91">
        <f t="shared" si="0"/>
        <v>-2.1459953692181913E-2</v>
      </c>
      <c r="K19" s="91">
        <f>I19/'סכום נכסי הקרן'!$C$42</f>
        <v>1.2500442155801309E-4</v>
      </c>
    </row>
    <row r="20" spans="2:11">
      <c r="B20" s="86" t="s">
        <v>1195</v>
      </c>
      <c r="C20" s="87" t="s">
        <v>2256</v>
      </c>
      <c r="D20" s="88" t="s">
        <v>681</v>
      </c>
      <c r="E20" s="88" t="s">
        <v>133</v>
      </c>
      <c r="F20" s="101">
        <v>45091</v>
      </c>
      <c r="G20" s="90">
        <v>85568.052080000009</v>
      </c>
      <c r="H20" s="102">
        <v>14.614584000000001</v>
      </c>
      <c r="I20" s="90">
        <v>12.505415129000003</v>
      </c>
      <c r="J20" s="91">
        <f t="shared" si="0"/>
        <v>-8.4476442905273754E-3</v>
      </c>
      <c r="K20" s="91">
        <f>I20/'סכום נכסי הקרן'!$C$42</f>
        <v>4.9207603297389027E-5</v>
      </c>
    </row>
    <row r="21" spans="2:11">
      <c r="B21" s="86" t="s">
        <v>1214</v>
      </c>
      <c r="C21" s="87" t="s">
        <v>2257</v>
      </c>
      <c r="D21" s="88" t="s">
        <v>681</v>
      </c>
      <c r="E21" s="88" t="s">
        <v>133</v>
      </c>
      <c r="F21" s="101">
        <v>44917</v>
      </c>
      <c r="G21" s="90">
        <v>138335.59805300002</v>
      </c>
      <c r="H21" s="102">
        <v>4.195055</v>
      </c>
      <c r="I21" s="90">
        <v>5.8032538970000003</v>
      </c>
      <c r="J21" s="91">
        <f t="shared" si="0"/>
        <v>-3.9202076975267102E-3</v>
      </c>
      <c r="K21" s="91">
        <f>I21/'סכום נכסי הקרן'!$C$42</f>
        <v>2.2835244784108027E-5</v>
      </c>
    </row>
    <row r="22" spans="2:11">
      <c r="B22" s="86" t="s">
        <v>1214</v>
      </c>
      <c r="C22" s="87" t="s">
        <v>2258</v>
      </c>
      <c r="D22" s="88" t="s">
        <v>681</v>
      </c>
      <c r="E22" s="88" t="s">
        <v>133</v>
      </c>
      <c r="F22" s="101">
        <v>45043</v>
      </c>
      <c r="G22" s="90">
        <v>114006.56736000002</v>
      </c>
      <c r="H22" s="102">
        <v>10.394539999999999</v>
      </c>
      <c r="I22" s="90">
        <v>11.850458483000002</v>
      </c>
      <c r="J22" s="91">
        <f t="shared" si="0"/>
        <v>-8.0052086965026522E-3</v>
      </c>
      <c r="K22" s="91">
        <f>I22/'סכום נכסי הקרן'!$C$42</f>
        <v>4.6630412018179278E-5</v>
      </c>
    </row>
    <row r="23" spans="2:11">
      <c r="B23" s="92"/>
      <c r="C23" s="87"/>
      <c r="D23" s="87"/>
      <c r="E23" s="87"/>
      <c r="F23" s="87"/>
      <c r="G23" s="90"/>
      <c r="H23" s="102"/>
      <c r="I23" s="87"/>
      <c r="J23" s="91"/>
      <c r="K23" s="87"/>
    </row>
    <row r="24" spans="2:11">
      <c r="B24" s="85" t="s">
        <v>2238</v>
      </c>
      <c r="C24" s="80"/>
      <c r="D24" s="81"/>
      <c r="E24" s="81"/>
      <c r="F24" s="99"/>
      <c r="G24" s="83"/>
      <c r="H24" s="100"/>
      <c r="I24" s="83">
        <v>-1955.5330664089995</v>
      </c>
      <c r="J24" s="84">
        <f t="shared" si="0"/>
        <v>1.3209995488337276</v>
      </c>
      <c r="K24" s="84">
        <f>I24/'סכום נכסי הקרן'!$C$42</f>
        <v>-7.6948341477789525E-3</v>
      </c>
    </row>
    <row r="25" spans="2:11">
      <c r="B25" s="86" t="s">
        <v>2259</v>
      </c>
      <c r="C25" s="87" t="s">
        <v>2260</v>
      </c>
      <c r="D25" s="88" t="s">
        <v>681</v>
      </c>
      <c r="E25" s="88" t="s">
        <v>132</v>
      </c>
      <c r="F25" s="101">
        <v>44951</v>
      </c>
      <c r="G25" s="90">
        <v>110122.60770000001</v>
      </c>
      <c r="H25" s="102">
        <v>-15.460433999999999</v>
      </c>
      <c r="I25" s="90">
        <v>-17.025432798000004</v>
      </c>
      <c r="J25" s="91">
        <f t="shared" si="0"/>
        <v>1.1501001660972706E-2</v>
      </c>
      <c r="K25" s="91">
        <f>I25/'סכום נכסי הקרן'!$C$42</f>
        <v>-6.6993437198860394E-5</v>
      </c>
    </row>
    <row r="26" spans="2:11">
      <c r="B26" s="86" t="s">
        <v>2259</v>
      </c>
      <c r="C26" s="87" t="s">
        <v>2261</v>
      </c>
      <c r="D26" s="88" t="s">
        <v>681</v>
      </c>
      <c r="E26" s="88" t="s">
        <v>132</v>
      </c>
      <c r="F26" s="101">
        <v>44951</v>
      </c>
      <c r="G26" s="90">
        <v>44774.767200000009</v>
      </c>
      <c r="H26" s="102">
        <v>-15.460433999999999</v>
      </c>
      <c r="I26" s="90">
        <v>-6.9223732130000011</v>
      </c>
      <c r="J26" s="91">
        <f t="shared" si="0"/>
        <v>4.6761939484991156E-3</v>
      </c>
      <c r="K26" s="91">
        <f>I26/'סכום נכסי הקרן'!$C$42</f>
        <v>-2.7238871435131249E-5</v>
      </c>
    </row>
    <row r="27" spans="2:11">
      <c r="B27" s="86" t="s">
        <v>2262</v>
      </c>
      <c r="C27" s="87" t="s">
        <v>2263</v>
      </c>
      <c r="D27" s="88" t="s">
        <v>681</v>
      </c>
      <c r="E27" s="88" t="s">
        <v>132</v>
      </c>
      <c r="F27" s="101">
        <v>44951</v>
      </c>
      <c r="G27" s="90">
        <v>125854.40880000003</v>
      </c>
      <c r="H27" s="102">
        <v>-15.460433999999999</v>
      </c>
      <c r="I27" s="90">
        <v>-19.457637489</v>
      </c>
      <c r="J27" s="91">
        <f t="shared" si="0"/>
        <v>1.3144001902018124E-2</v>
      </c>
      <c r="K27" s="91">
        <f>I27/'סכום נכסי הקרן'!$C$42</f>
        <v>-7.6563928249192035E-5</v>
      </c>
    </row>
    <row r="28" spans="2:11">
      <c r="B28" s="86" t="s">
        <v>2264</v>
      </c>
      <c r="C28" s="87" t="s">
        <v>2265</v>
      </c>
      <c r="D28" s="88" t="s">
        <v>681</v>
      </c>
      <c r="E28" s="88" t="s">
        <v>132</v>
      </c>
      <c r="F28" s="101">
        <v>44951</v>
      </c>
      <c r="G28" s="90">
        <v>368378.13136300002</v>
      </c>
      <c r="H28" s="102">
        <v>-15.408134</v>
      </c>
      <c r="I28" s="90">
        <v>-56.760196046000004</v>
      </c>
      <c r="J28" s="91">
        <f t="shared" si="0"/>
        <v>3.834258528093732E-2</v>
      </c>
      <c r="K28" s="91">
        <f>I28/'סכום נכסי הקרן'!$C$42</f>
        <v>-2.2334590105981892E-4</v>
      </c>
    </row>
    <row r="29" spans="2:11">
      <c r="B29" s="86" t="s">
        <v>2264</v>
      </c>
      <c r="C29" s="87" t="s">
        <v>2266</v>
      </c>
      <c r="D29" s="88" t="s">
        <v>681</v>
      </c>
      <c r="E29" s="88" t="s">
        <v>132</v>
      </c>
      <c r="F29" s="101">
        <v>44951</v>
      </c>
      <c r="G29" s="90">
        <v>236083.95472500005</v>
      </c>
      <c r="H29" s="102">
        <v>-15.408134</v>
      </c>
      <c r="I29" s="90">
        <v>-36.376132063000007</v>
      </c>
      <c r="J29" s="91">
        <f t="shared" si="0"/>
        <v>2.4572764771387839E-2</v>
      </c>
      <c r="K29" s="91">
        <f>I29/'סכום נכסי הקרן'!$C$42</f>
        <v>-1.4313657384300475E-4</v>
      </c>
    </row>
    <row r="30" spans="2:11">
      <c r="B30" s="86" t="s">
        <v>2267</v>
      </c>
      <c r="C30" s="87" t="s">
        <v>2268</v>
      </c>
      <c r="D30" s="88" t="s">
        <v>681</v>
      </c>
      <c r="E30" s="88" t="s">
        <v>132</v>
      </c>
      <c r="F30" s="101">
        <v>44950</v>
      </c>
      <c r="G30" s="90">
        <v>135217.09152000002</v>
      </c>
      <c r="H30" s="102">
        <v>-14.7034</v>
      </c>
      <c r="I30" s="90">
        <v>-19.881509753000003</v>
      </c>
      <c r="J30" s="91">
        <f t="shared" si="0"/>
        <v>1.3430335628164395E-2</v>
      </c>
      <c r="K30" s="91">
        <f>I30/'סכום נכסי הקרן'!$C$42</f>
        <v>-7.8231824756466657E-5</v>
      </c>
    </row>
    <row r="31" spans="2:11">
      <c r="B31" s="86" t="s">
        <v>2269</v>
      </c>
      <c r="C31" s="87" t="s">
        <v>2270</v>
      </c>
      <c r="D31" s="88" t="s">
        <v>681</v>
      </c>
      <c r="E31" s="88" t="s">
        <v>132</v>
      </c>
      <c r="F31" s="101">
        <v>44950</v>
      </c>
      <c r="G31" s="90">
        <v>190253.08317600001</v>
      </c>
      <c r="H31" s="102">
        <v>-14.572735</v>
      </c>
      <c r="I31" s="90">
        <v>-27.725077177000003</v>
      </c>
      <c r="J31" s="91">
        <f t="shared" si="0"/>
        <v>1.8728813678130465E-2</v>
      </c>
      <c r="K31" s="91">
        <f>I31/'סכום נכסי הקרן'!$C$42</f>
        <v>-1.0909550662988713E-4</v>
      </c>
    </row>
    <row r="32" spans="2:11">
      <c r="B32" s="86" t="s">
        <v>2271</v>
      </c>
      <c r="C32" s="87" t="s">
        <v>2272</v>
      </c>
      <c r="D32" s="88" t="s">
        <v>681</v>
      </c>
      <c r="E32" s="88" t="s">
        <v>132</v>
      </c>
      <c r="F32" s="101">
        <v>44950</v>
      </c>
      <c r="G32" s="90">
        <v>110987.61912000002</v>
      </c>
      <c r="H32" s="102">
        <v>-14.565866</v>
      </c>
      <c r="I32" s="90">
        <v>-16.166307753000002</v>
      </c>
      <c r="J32" s="91">
        <f t="shared" si="0"/>
        <v>1.0920646454338019E-2</v>
      </c>
      <c r="K32" s="91">
        <f>I32/'סכום נכסי הקרן'!$C$42</f>
        <v>-6.3612862946737004E-5</v>
      </c>
    </row>
    <row r="33" spans="2:11">
      <c r="B33" s="86" t="s">
        <v>2273</v>
      </c>
      <c r="C33" s="87" t="s">
        <v>2274</v>
      </c>
      <c r="D33" s="88" t="s">
        <v>681</v>
      </c>
      <c r="E33" s="88" t="s">
        <v>132</v>
      </c>
      <c r="F33" s="101">
        <v>44952</v>
      </c>
      <c r="G33" s="90">
        <v>149183.48162900002</v>
      </c>
      <c r="H33" s="102">
        <v>-14.445479000000001</v>
      </c>
      <c r="I33" s="90">
        <v>-21.550268250000002</v>
      </c>
      <c r="J33" s="91">
        <f t="shared" si="0"/>
        <v>1.4557613534897778E-2</v>
      </c>
      <c r="K33" s="91">
        <f>I33/'סכום נכסי הקרן'!$C$42</f>
        <v>-8.4798228612112947E-5</v>
      </c>
    </row>
    <row r="34" spans="2:11">
      <c r="B34" s="86" t="s">
        <v>2275</v>
      </c>
      <c r="C34" s="87" t="s">
        <v>2276</v>
      </c>
      <c r="D34" s="88" t="s">
        <v>681</v>
      </c>
      <c r="E34" s="88" t="s">
        <v>132</v>
      </c>
      <c r="F34" s="101">
        <v>44952</v>
      </c>
      <c r="G34" s="90">
        <v>301613.32260000007</v>
      </c>
      <c r="H34" s="102">
        <v>-14.418067000000001</v>
      </c>
      <c r="I34" s="90">
        <v>-43.486810134000009</v>
      </c>
      <c r="J34" s="91">
        <f t="shared" si="0"/>
        <v>2.9376162210706974E-2</v>
      </c>
      <c r="K34" s="91">
        <f>I34/'סכום נכסי הקרן'!$C$42</f>
        <v>-1.7111640674609619E-4</v>
      </c>
    </row>
    <row r="35" spans="2:11">
      <c r="B35" s="86" t="s">
        <v>2277</v>
      </c>
      <c r="C35" s="87" t="s">
        <v>2278</v>
      </c>
      <c r="D35" s="88" t="s">
        <v>681</v>
      </c>
      <c r="E35" s="88" t="s">
        <v>132</v>
      </c>
      <c r="F35" s="101">
        <v>44952</v>
      </c>
      <c r="G35" s="90">
        <v>152453.41490900004</v>
      </c>
      <c r="H35" s="102">
        <v>-14.37355</v>
      </c>
      <c r="I35" s="90">
        <v>-21.912967947000006</v>
      </c>
      <c r="J35" s="91">
        <f t="shared" si="0"/>
        <v>1.4802624035783333E-2</v>
      </c>
      <c r="K35" s="91">
        <f>I35/'סכום נכסי הקרן'!$C$42</f>
        <v>-8.6225416963875125E-5</v>
      </c>
    </row>
    <row r="36" spans="2:11">
      <c r="B36" s="86" t="s">
        <v>2279</v>
      </c>
      <c r="C36" s="87" t="s">
        <v>2280</v>
      </c>
      <c r="D36" s="88" t="s">
        <v>681</v>
      </c>
      <c r="E36" s="88" t="s">
        <v>132</v>
      </c>
      <c r="F36" s="101">
        <v>44959</v>
      </c>
      <c r="G36" s="90">
        <v>198822.58971800003</v>
      </c>
      <c r="H36" s="102">
        <v>-13.245649</v>
      </c>
      <c r="I36" s="90">
        <v>-26.335342330000003</v>
      </c>
      <c r="J36" s="91">
        <f t="shared" si="0"/>
        <v>1.7790021520932779E-2</v>
      </c>
      <c r="K36" s="91">
        <f>I36/'סכום נכסי הקרן'!$C$42</f>
        <v>-1.0362703394550995E-4</v>
      </c>
    </row>
    <row r="37" spans="2:11">
      <c r="B37" s="86" t="s">
        <v>2281</v>
      </c>
      <c r="C37" s="87" t="s">
        <v>2282</v>
      </c>
      <c r="D37" s="88" t="s">
        <v>681</v>
      </c>
      <c r="E37" s="88" t="s">
        <v>132</v>
      </c>
      <c r="F37" s="101">
        <v>44959</v>
      </c>
      <c r="G37" s="90">
        <v>44792.043100000003</v>
      </c>
      <c r="H37" s="102">
        <v>-13.232222999999999</v>
      </c>
      <c r="I37" s="90">
        <v>-5.9269831620000017</v>
      </c>
      <c r="J37" s="91">
        <f t="shared" si="0"/>
        <v>4.0037891547007745E-3</v>
      </c>
      <c r="K37" s="91">
        <f>I37/'סכום נכסי הקרן'!$C$42</f>
        <v>-2.3322107517219426E-5</v>
      </c>
    </row>
    <row r="38" spans="2:11">
      <c r="B38" s="86" t="s">
        <v>2283</v>
      </c>
      <c r="C38" s="87" t="s">
        <v>2284</v>
      </c>
      <c r="D38" s="88" t="s">
        <v>681</v>
      </c>
      <c r="E38" s="88" t="s">
        <v>132</v>
      </c>
      <c r="F38" s="101">
        <v>44959</v>
      </c>
      <c r="G38" s="90">
        <v>160488.13527000003</v>
      </c>
      <c r="H38" s="102">
        <v>-13.141683</v>
      </c>
      <c r="I38" s="90">
        <v>-21.090842187000003</v>
      </c>
      <c r="J38" s="91">
        <f t="shared" si="0"/>
        <v>1.4247262545507492E-2</v>
      </c>
      <c r="K38" s="91">
        <f>I38/'סכום נכסי הקרן'!$C$42</f>
        <v>-8.2990431332344194E-5</v>
      </c>
    </row>
    <row r="39" spans="2:11">
      <c r="B39" s="86" t="s">
        <v>2283</v>
      </c>
      <c r="C39" s="87" t="s">
        <v>2285</v>
      </c>
      <c r="D39" s="88" t="s">
        <v>681</v>
      </c>
      <c r="E39" s="88" t="s">
        <v>132</v>
      </c>
      <c r="F39" s="101">
        <v>44959</v>
      </c>
      <c r="G39" s="90">
        <v>121805.40294400002</v>
      </c>
      <c r="H39" s="102">
        <v>-13.141683</v>
      </c>
      <c r="I39" s="90">
        <v>-16.007280081000001</v>
      </c>
      <c r="J39" s="91">
        <f t="shared" si="0"/>
        <v>1.0813220256043225E-2</v>
      </c>
      <c r="K39" s="91">
        <f>I39/'סכום נכסי הקרן'!$C$42</f>
        <v>-6.2987104384037531E-5</v>
      </c>
    </row>
    <row r="40" spans="2:11">
      <c r="B40" s="86" t="s">
        <v>2286</v>
      </c>
      <c r="C40" s="87" t="s">
        <v>2287</v>
      </c>
      <c r="D40" s="88" t="s">
        <v>681</v>
      </c>
      <c r="E40" s="88" t="s">
        <v>132</v>
      </c>
      <c r="F40" s="101">
        <v>44958</v>
      </c>
      <c r="G40" s="90">
        <v>91754.454960000017</v>
      </c>
      <c r="H40" s="102">
        <v>-12.652526</v>
      </c>
      <c r="I40" s="90">
        <v>-11.609256533000002</v>
      </c>
      <c r="J40" s="91">
        <f t="shared" si="0"/>
        <v>7.8422722202031638E-3</v>
      </c>
      <c r="K40" s="91">
        <f>I40/'סכום נכסי הקרן'!$C$42</f>
        <v>-4.5681305591265656E-5</v>
      </c>
    </row>
    <row r="41" spans="2:11">
      <c r="B41" s="86" t="s">
        <v>2286</v>
      </c>
      <c r="C41" s="87" t="s">
        <v>2288</v>
      </c>
      <c r="D41" s="88" t="s">
        <v>681</v>
      </c>
      <c r="E41" s="88" t="s">
        <v>132</v>
      </c>
      <c r="F41" s="101">
        <v>44958</v>
      </c>
      <c r="G41" s="90">
        <v>232115.83365600006</v>
      </c>
      <c r="H41" s="102">
        <v>-12.652526</v>
      </c>
      <c r="I41" s="90">
        <v>-29.368516870000004</v>
      </c>
      <c r="J41" s="91">
        <f t="shared" si="0"/>
        <v>1.983898825419891E-2</v>
      </c>
      <c r="K41" s="91">
        <f>I41/'סכום נכסי הקרן'!$C$42</f>
        <v>-1.1556228343194549E-4</v>
      </c>
    </row>
    <row r="42" spans="2:11">
      <c r="B42" s="86" t="s">
        <v>2289</v>
      </c>
      <c r="C42" s="87" t="s">
        <v>2290</v>
      </c>
      <c r="D42" s="88" t="s">
        <v>681</v>
      </c>
      <c r="E42" s="88" t="s">
        <v>132</v>
      </c>
      <c r="F42" s="101">
        <v>44958</v>
      </c>
      <c r="G42" s="90">
        <v>189185.97789000004</v>
      </c>
      <c r="H42" s="102">
        <v>-12.602724</v>
      </c>
      <c r="I42" s="90">
        <v>-23.842586848000003</v>
      </c>
      <c r="J42" s="91">
        <f t="shared" si="0"/>
        <v>1.6106118076067131E-2</v>
      </c>
      <c r="K42" s="91">
        <f>I42/'סכום נכסי הקרן'!$C$42</f>
        <v>-9.3818281368300907E-5</v>
      </c>
    </row>
    <row r="43" spans="2:11">
      <c r="B43" s="86" t="s">
        <v>2289</v>
      </c>
      <c r="C43" s="87" t="s">
        <v>2291</v>
      </c>
      <c r="D43" s="88" t="s">
        <v>681</v>
      </c>
      <c r="E43" s="88" t="s">
        <v>132</v>
      </c>
      <c r="F43" s="101">
        <v>44958</v>
      </c>
      <c r="G43" s="90">
        <v>145136.55897000004</v>
      </c>
      <c r="H43" s="102">
        <v>-12.602724</v>
      </c>
      <c r="I43" s="90">
        <v>-18.291160103000003</v>
      </c>
      <c r="J43" s="91">
        <f t="shared" si="0"/>
        <v>1.2356024379622979E-2</v>
      </c>
      <c r="K43" s="91">
        <f>I43/'סכום נכסי הקרן'!$C$42</f>
        <v>-7.1973952156950693E-5</v>
      </c>
    </row>
    <row r="44" spans="2:11">
      <c r="B44" s="86" t="s">
        <v>2292</v>
      </c>
      <c r="C44" s="87" t="s">
        <v>2293</v>
      </c>
      <c r="D44" s="88" t="s">
        <v>681</v>
      </c>
      <c r="E44" s="88" t="s">
        <v>132</v>
      </c>
      <c r="F44" s="101">
        <v>44958</v>
      </c>
      <c r="G44" s="90">
        <v>119345.05528000002</v>
      </c>
      <c r="H44" s="102">
        <v>-12.592769000000001</v>
      </c>
      <c r="I44" s="90">
        <v>-15.028847070000001</v>
      </c>
      <c r="J44" s="91">
        <f t="shared" si="0"/>
        <v>1.0152270263278083E-2</v>
      </c>
      <c r="K44" s="91">
        <f>I44/'סכום נכסי הקרן'!$C$42</f>
        <v>-5.9137064784255935E-5</v>
      </c>
    </row>
    <row r="45" spans="2:11">
      <c r="B45" s="86" t="s">
        <v>2292</v>
      </c>
      <c r="C45" s="87" t="s">
        <v>2294</v>
      </c>
      <c r="D45" s="88" t="s">
        <v>681</v>
      </c>
      <c r="E45" s="88" t="s">
        <v>132</v>
      </c>
      <c r="F45" s="101">
        <v>44958</v>
      </c>
      <c r="G45" s="90">
        <v>225241.31572500002</v>
      </c>
      <c r="H45" s="102">
        <v>-12.592769000000001</v>
      </c>
      <c r="I45" s="90">
        <v>-28.364118484000006</v>
      </c>
      <c r="J45" s="91">
        <f t="shared" si="0"/>
        <v>1.9160498159837183E-2</v>
      </c>
      <c r="K45" s="91">
        <f>I45/'סכום נכסי הקרן'!$C$42</f>
        <v>-1.1161007258400558E-4</v>
      </c>
    </row>
    <row r="46" spans="2:11">
      <c r="B46" s="86" t="s">
        <v>2295</v>
      </c>
      <c r="C46" s="87" t="s">
        <v>2296</v>
      </c>
      <c r="D46" s="88" t="s">
        <v>681</v>
      </c>
      <c r="E46" s="88" t="s">
        <v>132</v>
      </c>
      <c r="F46" s="101">
        <v>44963</v>
      </c>
      <c r="G46" s="90">
        <v>145200.72190500004</v>
      </c>
      <c r="H46" s="102">
        <v>-12.527127</v>
      </c>
      <c r="I46" s="90">
        <v>-18.189479132000002</v>
      </c>
      <c r="J46" s="91">
        <f t="shared" si="0"/>
        <v>1.2287336961791365E-2</v>
      </c>
      <c r="K46" s="91">
        <f>I46/'סכום נכסי הקרן'!$C$42</f>
        <v>-7.1573847335779396E-5</v>
      </c>
    </row>
    <row r="47" spans="2:11">
      <c r="B47" s="86" t="s">
        <v>2297</v>
      </c>
      <c r="C47" s="87" t="s">
        <v>2298</v>
      </c>
      <c r="D47" s="88" t="s">
        <v>681</v>
      </c>
      <c r="E47" s="88" t="s">
        <v>132</v>
      </c>
      <c r="F47" s="101">
        <v>44963</v>
      </c>
      <c r="G47" s="90">
        <v>450761.42010000005</v>
      </c>
      <c r="H47" s="102">
        <v>-12.518561</v>
      </c>
      <c r="I47" s="90">
        <v>-56.428842517000014</v>
      </c>
      <c r="J47" s="91">
        <f t="shared" si="0"/>
        <v>3.8118749709024832E-2</v>
      </c>
      <c r="K47" s="91">
        <f>I47/'סכום נכסי הקרן'!$C$42</f>
        <v>-2.2204205685808507E-4</v>
      </c>
    </row>
    <row r="48" spans="2:11">
      <c r="B48" s="86" t="s">
        <v>2299</v>
      </c>
      <c r="C48" s="87" t="s">
        <v>2300</v>
      </c>
      <c r="D48" s="88" t="s">
        <v>681</v>
      </c>
      <c r="E48" s="88" t="s">
        <v>132</v>
      </c>
      <c r="F48" s="101">
        <v>44963</v>
      </c>
      <c r="G48" s="90">
        <v>129162.36456000002</v>
      </c>
      <c r="H48" s="102">
        <v>-12.444314</v>
      </c>
      <c r="I48" s="90">
        <v>-16.073369699000004</v>
      </c>
      <c r="J48" s="91">
        <f t="shared" si="0"/>
        <v>1.0857865042194E-2</v>
      </c>
      <c r="K48" s="91">
        <f>I48/'סכום נכסי הקרן'!$C$42</f>
        <v>-6.3247160661344037E-5</v>
      </c>
    </row>
    <row r="49" spans="2:11">
      <c r="B49" s="86" t="s">
        <v>2301</v>
      </c>
      <c r="C49" s="87" t="s">
        <v>2302</v>
      </c>
      <c r="D49" s="88" t="s">
        <v>681</v>
      </c>
      <c r="E49" s="88" t="s">
        <v>132</v>
      </c>
      <c r="F49" s="101">
        <v>44963</v>
      </c>
      <c r="G49" s="90">
        <v>200378.46960000004</v>
      </c>
      <c r="H49" s="102">
        <v>-12.345098</v>
      </c>
      <c r="I49" s="90">
        <v>-24.736918506000006</v>
      </c>
      <c r="J49" s="91">
        <f t="shared" si="0"/>
        <v>1.6710256015240503E-2</v>
      </c>
      <c r="K49" s="91">
        <f>I49/'סכום נכסי הקרן'!$C$42</f>
        <v>-9.7337390249469194E-5</v>
      </c>
    </row>
    <row r="50" spans="2:11">
      <c r="B50" s="86" t="s">
        <v>2303</v>
      </c>
      <c r="C50" s="87" t="s">
        <v>2304</v>
      </c>
      <c r="D50" s="88" t="s">
        <v>681</v>
      </c>
      <c r="E50" s="88" t="s">
        <v>132</v>
      </c>
      <c r="F50" s="101">
        <v>44964</v>
      </c>
      <c r="G50" s="90">
        <v>326489.13343500008</v>
      </c>
      <c r="H50" s="102">
        <v>-11.543341</v>
      </c>
      <c r="I50" s="90">
        <v>-37.687755604000003</v>
      </c>
      <c r="J50" s="91">
        <f t="shared" si="0"/>
        <v>2.5458791264963022E-2</v>
      </c>
      <c r="K50" s="91">
        <f>I50/'סכום נכסי הקרן'!$C$42</f>
        <v>-1.4829768606641045E-4</v>
      </c>
    </row>
    <row r="51" spans="2:11">
      <c r="B51" s="86" t="s">
        <v>2305</v>
      </c>
      <c r="C51" s="87" t="s">
        <v>2306</v>
      </c>
      <c r="D51" s="88" t="s">
        <v>681</v>
      </c>
      <c r="E51" s="88" t="s">
        <v>132</v>
      </c>
      <c r="F51" s="101">
        <v>44964</v>
      </c>
      <c r="G51" s="90">
        <v>257947.17748800002</v>
      </c>
      <c r="H51" s="102">
        <v>-11.540084</v>
      </c>
      <c r="I51" s="90">
        <v>-29.767320926000004</v>
      </c>
      <c r="J51" s="91">
        <f t="shared" si="0"/>
        <v>2.010838793201488E-2</v>
      </c>
      <c r="K51" s="91">
        <f>I51/'סכום נכסי הקרן'!$C$42</f>
        <v>-1.1713153895674044E-4</v>
      </c>
    </row>
    <row r="52" spans="2:11">
      <c r="B52" s="86" t="s">
        <v>2305</v>
      </c>
      <c r="C52" s="87" t="s">
        <v>2307</v>
      </c>
      <c r="D52" s="88" t="s">
        <v>681</v>
      </c>
      <c r="E52" s="88" t="s">
        <v>132</v>
      </c>
      <c r="F52" s="101">
        <v>44964</v>
      </c>
      <c r="G52" s="90">
        <v>90916.96146000002</v>
      </c>
      <c r="H52" s="102">
        <v>-11.540084</v>
      </c>
      <c r="I52" s="90">
        <v>-10.491893714</v>
      </c>
      <c r="J52" s="91">
        <f t="shared" si="0"/>
        <v>7.0874725161546564E-3</v>
      </c>
      <c r="K52" s="91">
        <f>I52/'סכום נכסי הקרן'!$C$42</f>
        <v>-4.1284590586651408E-5</v>
      </c>
    </row>
    <row r="53" spans="2:11">
      <c r="B53" s="86" t="s">
        <v>2308</v>
      </c>
      <c r="C53" s="87" t="s">
        <v>2309</v>
      </c>
      <c r="D53" s="88" t="s">
        <v>681</v>
      </c>
      <c r="E53" s="88" t="s">
        <v>132</v>
      </c>
      <c r="F53" s="101">
        <v>44964</v>
      </c>
      <c r="G53" s="90">
        <v>65119.200372000014</v>
      </c>
      <c r="H53" s="102">
        <v>-11.504263999999999</v>
      </c>
      <c r="I53" s="90">
        <v>-7.4914847480000004</v>
      </c>
      <c r="J53" s="91">
        <f t="shared" si="0"/>
        <v>5.0606395474434556E-3</v>
      </c>
      <c r="K53" s="91">
        <f>I53/'סכום נכסי הקרן'!$C$42</f>
        <v>-2.9478270476055969E-5</v>
      </c>
    </row>
    <row r="54" spans="2:11">
      <c r="B54" s="86" t="s">
        <v>2308</v>
      </c>
      <c r="C54" s="87" t="s">
        <v>2310</v>
      </c>
      <c r="D54" s="88" t="s">
        <v>681</v>
      </c>
      <c r="E54" s="88" t="s">
        <v>132</v>
      </c>
      <c r="F54" s="101">
        <v>44964</v>
      </c>
      <c r="G54" s="90">
        <v>90946.167890000012</v>
      </c>
      <c r="H54" s="102">
        <v>-11.504263999999999</v>
      </c>
      <c r="I54" s="90">
        <v>-10.462687284000001</v>
      </c>
      <c r="J54" s="91">
        <f t="shared" si="0"/>
        <v>7.0677430206448249E-3</v>
      </c>
      <c r="K54" s="91">
        <f>I54/'סכום נכסי הקרן'!$C$42</f>
        <v>-4.1169666099431456E-5</v>
      </c>
    </row>
    <row r="55" spans="2:11">
      <c r="B55" s="86" t="s">
        <v>2308</v>
      </c>
      <c r="C55" s="87" t="s">
        <v>2311</v>
      </c>
      <c r="D55" s="88" t="s">
        <v>681</v>
      </c>
      <c r="E55" s="88" t="s">
        <v>132</v>
      </c>
      <c r="F55" s="101">
        <v>44964</v>
      </c>
      <c r="G55" s="90">
        <v>61779.258848000012</v>
      </c>
      <c r="H55" s="102">
        <v>-11.504263999999999</v>
      </c>
      <c r="I55" s="90">
        <v>-7.1072490570000006</v>
      </c>
      <c r="J55" s="91">
        <f t="shared" si="0"/>
        <v>4.8010810755486849E-3</v>
      </c>
      <c r="K55" s="91">
        <f>I55/'סכום נכסי הקרן'!$C$42</f>
        <v>-2.7966340063479729E-5</v>
      </c>
    </row>
    <row r="56" spans="2:11">
      <c r="B56" s="86" t="s">
        <v>2312</v>
      </c>
      <c r="C56" s="87" t="s">
        <v>2313</v>
      </c>
      <c r="D56" s="88" t="s">
        <v>681</v>
      </c>
      <c r="E56" s="88" t="s">
        <v>132</v>
      </c>
      <c r="F56" s="101">
        <v>44964</v>
      </c>
      <c r="G56" s="90">
        <v>272910.19218000007</v>
      </c>
      <c r="H56" s="102">
        <v>-11.474974</v>
      </c>
      <c r="I56" s="90">
        <v>-31.316373342000002</v>
      </c>
      <c r="J56" s="91">
        <f t="shared" si="0"/>
        <v>2.1154802118410341E-2</v>
      </c>
      <c r="K56" s="91">
        <f>I56/'סכום נכסי הקרן'!$C$42</f>
        <v>-1.2322691092057266E-4</v>
      </c>
    </row>
    <row r="57" spans="2:11">
      <c r="B57" s="86" t="s">
        <v>2314</v>
      </c>
      <c r="C57" s="87" t="s">
        <v>2315</v>
      </c>
      <c r="D57" s="88" t="s">
        <v>681</v>
      </c>
      <c r="E57" s="88" t="s">
        <v>132</v>
      </c>
      <c r="F57" s="101">
        <v>44964</v>
      </c>
      <c r="G57" s="90">
        <v>114078.37146300002</v>
      </c>
      <c r="H57" s="102">
        <v>-11.392704</v>
      </c>
      <c r="I57" s="90">
        <v>-12.996611739000004</v>
      </c>
      <c r="J57" s="91">
        <f t="shared" si="0"/>
        <v>8.7794568849266074E-3</v>
      </c>
      <c r="K57" s="91">
        <f>I57/'סכום נכסי הקרן'!$C$42</f>
        <v>-5.1140414617650666E-5</v>
      </c>
    </row>
    <row r="58" spans="2:11">
      <c r="B58" s="86" t="s">
        <v>2316</v>
      </c>
      <c r="C58" s="87" t="s">
        <v>2317</v>
      </c>
      <c r="D58" s="88" t="s">
        <v>681</v>
      </c>
      <c r="E58" s="88" t="s">
        <v>132</v>
      </c>
      <c r="F58" s="101">
        <v>44956</v>
      </c>
      <c r="G58" s="90">
        <v>146719.24470000004</v>
      </c>
      <c r="H58" s="102">
        <v>-11.39711</v>
      </c>
      <c r="I58" s="90">
        <v>-16.721753020000001</v>
      </c>
      <c r="J58" s="91">
        <f t="shared" si="0"/>
        <v>1.1295860230935631E-2</v>
      </c>
      <c r="K58" s="91">
        <f>I58/'סכום נכסי הקרן'!$C$42</f>
        <v>-6.5798486540196555E-5</v>
      </c>
    </row>
    <row r="59" spans="2:11">
      <c r="B59" s="86" t="s">
        <v>2318</v>
      </c>
      <c r="C59" s="87" t="s">
        <v>2319</v>
      </c>
      <c r="D59" s="88" t="s">
        <v>681</v>
      </c>
      <c r="E59" s="88" t="s">
        <v>132</v>
      </c>
      <c r="F59" s="101">
        <v>44956</v>
      </c>
      <c r="G59" s="90">
        <v>65208.553200000009</v>
      </c>
      <c r="H59" s="102">
        <v>-11.39711</v>
      </c>
      <c r="I59" s="90">
        <v>-7.4318902330000007</v>
      </c>
      <c r="J59" s="91">
        <f t="shared" si="0"/>
        <v>5.0203823261362607E-3</v>
      </c>
      <c r="K59" s="91">
        <f>I59/'סכום נכסי הקרן'!$C$42</f>
        <v>-2.9243771803075508E-5</v>
      </c>
    </row>
    <row r="60" spans="2:11">
      <c r="B60" s="86" t="s">
        <v>2320</v>
      </c>
      <c r="C60" s="87" t="s">
        <v>2321</v>
      </c>
      <c r="D60" s="88" t="s">
        <v>681</v>
      </c>
      <c r="E60" s="88" t="s">
        <v>132</v>
      </c>
      <c r="F60" s="101">
        <v>44957</v>
      </c>
      <c r="G60" s="90">
        <v>505660.96152000013</v>
      </c>
      <c r="H60" s="102">
        <v>-11.327669999999999</v>
      </c>
      <c r="I60" s="90">
        <v>-57.279606302000005</v>
      </c>
      <c r="J60" s="91">
        <f t="shared" si="0"/>
        <v>3.86934567264893E-2</v>
      </c>
      <c r="K60" s="91">
        <f>I60/'סכום נכסי הקרן'!$C$42</f>
        <v>-2.2538973035794211E-4</v>
      </c>
    </row>
    <row r="61" spans="2:11">
      <c r="B61" s="86" t="s">
        <v>2322</v>
      </c>
      <c r="C61" s="87" t="s">
        <v>2323</v>
      </c>
      <c r="D61" s="88" t="s">
        <v>681</v>
      </c>
      <c r="E61" s="88" t="s">
        <v>132</v>
      </c>
      <c r="F61" s="101">
        <v>44964</v>
      </c>
      <c r="G61" s="90">
        <v>293789.49600000004</v>
      </c>
      <c r="H61" s="102">
        <v>-11.292088</v>
      </c>
      <c r="I61" s="90">
        <v>-33.174967040000013</v>
      </c>
      <c r="J61" s="91">
        <f t="shared" si="0"/>
        <v>2.2410317291586001E-2</v>
      </c>
      <c r="K61" s="91">
        <f>I61/'סכום נכסי הקרן'!$C$42</f>
        <v>-1.305402979963942E-4</v>
      </c>
    </row>
    <row r="62" spans="2:11">
      <c r="B62" s="86" t="s">
        <v>2322</v>
      </c>
      <c r="C62" s="87" t="s">
        <v>2324</v>
      </c>
      <c r="D62" s="88" t="s">
        <v>681</v>
      </c>
      <c r="E62" s="88" t="s">
        <v>132</v>
      </c>
      <c r="F62" s="101">
        <v>44964</v>
      </c>
      <c r="G62" s="90">
        <v>389608.21529600007</v>
      </c>
      <c r="H62" s="102">
        <v>-11.292088</v>
      </c>
      <c r="I62" s="90">
        <v>-43.994900695000005</v>
      </c>
      <c r="J62" s="91">
        <f t="shared" si="0"/>
        <v>2.9719386988327427E-2</v>
      </c>
      <c r="K62" s="91">
        <f>I62/'סכום נכסי הקרן'!$C$42</f>
        <v>-1.7311569413535336E-4</v>
      </c>
    </row>
    <row r="63" spans="2:11">
      <c r="B63" s="86" t="s">
        <v>2325</v>
      </c>
      <c r="C63" s="87" t="s">
        <v>2326</v>
      </c>
      <c r="D63" s="88" t="s">
        <v>681</v>
      </c>
      <c r="E63" s="88" t="s">
        <v>132</v>
      </c>
      <c r="F63" s="101">
        <v>44956</v>
      </c>
      <c r="G63" s="90">
        <v>150132.71284200004</v>
      </c>
      <c r="H63" s="102">
        <v>-11.283555</v>
      </c>
      <c r="I63" s="90">
        <v>-16.940307053000005</v>
      </c>
      <c r="J63" s="91">
        <f t="shared" si="0"/>
        <v>1.144349761122241E-2</v>
      </c>
      <c r="K63" s="91">
        <f>I63/'סכום נכסי הקרן'!$C$42</f>
        <v>-6.6658475596454984E-5</v>
      </c>
    </row>
    <row r="64" spans="2:11">
      <c r="B64" s="86" t="s">
        <v>2327</v>
      </c>
      <c r="C64" s="87" t="s">
        <v>2328</v>
      </c>
      <c r="D64" s="88" t="s">
        <v>681</v>
      </c>
      <c r="E64" s="88" t="s">
        <v>132</v>
      </c>
      <c r="F64" s="101">
        <v>44956</v>
      </c>
      <c r="G64" s="90">
        <v>117498.58859500001</v>
      </c>
      <c r="H64" s="102">
        <v>-11.280314000000001</v>
      </c>
      <c r="I64" s="90">
        <v>-13.254209583</v>
      </c>
      <c r="J64" s="91">
        <f t="shared" si="0"/>
        <v>8.9534690975298006E-3</v>
      </c>
      <c r="K64" s="91">
        <f>I64/'סכום נכסי הקרן'!$C$42</f>
        <v>-5.2154037307266098E-5</v>
      </c>
    </row>
    <row r="65" spans="2:11">
      <c r="B65" s="86" t="s">
        <v>2329</v>
      </c>
      <c r="C65" s="87" t="s">
        <v>2330</v>
      </c>
      <c r="D65" s="88" t="s">
        <v>681</v>
      </c>
      <c r="E65" s="88" t="s">
        <v>132</v>
      </c>
      <c r="F65" s="101">
        <v>44972</v>
      </c>
      <c r="G65" s="90">
        <v>162069.13520000002</v>
      </c>
      <c r="H65" s="102">
        <v>-9.4944570000000006</v>
      </c>
      <c r="I65" s="90">
        <v>-15.387584676000005</v>
      </c>
      <c r="J65" s="91">
        <f t="shared" si="0"/>
        <v>1.0394604296803743E-2</v>
      </c>
      <c r="K65" s="91">
        <f>I65/'סכום נכסי הקרן'!$C$42</f>
        <v>-6.0548662689787828E-5</v>
      </c>
    </row>
    <row r="66" spans="2:11">
      <c r="B66" s="86" t="s">
        <v>2331</v>
      </c>
      <c r="C66" s="87" t="s">
        <v>2332</v>
      </c>
      <c r="D66" s="88" t="s">
        <v>681</v>
      </c>
      <c r="E66" s="88" t="s">
        <v>132</v>
      </c>
      <c r="F66" s="101">
        <v>44972</v>
      </c>
      <c r="G66" s="90">
        <v>92664.037000000011</v>
      </c>
      <c r="H66" s="102">
        <v>-9.4317100000000007</v>
      </c>
      <c r="I66" s="90">
        <v>-8.739802926000003</v>
      </c>
      <c r="J66" s="91">
        <f t="shared" si="0"/>
        <v>5.9039020717469182E-3</v>
      </c>
      <c r="K66" s="91">
        <f>I66/'סכום נכסי הקרן'!$C$42</f>
        <v>-3.4390282197241873E-5</v>
      </c>
    </row>
    <row r="67" spans="2:11">
      <c r="B67" s="86" t="s">
        <v>2333</v>
      </c>
      <c r="C67" s="87" t="s">
        <v>2334</v>
      </c>
      <c r="D67" s="88" t="s">
        <v>681</v>
      </c>
      <c r="E67" s="88" t="s">
        <v>132</v>
      </c>
      <c r="F67" s="101">
        <v>44972</v>
      </c>
      <c r="G67" s="90">
        <v>165920.59710000004</v>
      </c>
      <c r="H67" s="102">
        <v>-9.4003630000000005</v>
      </c>
      <c r="I67" s="90">
        <v>-15.597138166000002</v>
      </c>
      <c r="J67" s="91">
        <f t="shared" si="0"/>
        <v>1.053616164017041E-2</v>
      </c>
      <c r="K67" s="91">
        <f>I67/'סכום נכסי הקרן'!$C$42</f>
        <v>-6.1373235476787168E-5</v>
      </c>
    </row>
    <row r="68" spans="2:11">
      <c r="B68" s="86" t="s">
        <v>2333</v>
      </c>
      <c r="C68" s="87" t="s">
        <v>2335</v>
      </c>
      <c r="D68" s="88" t="s">
        <v>681</v>
      </c>
      <c r="E68" s="88" t="s">
        <v>132</v>
      </c>
      <c r="F68" s="101">
        <v>44972</v>
      </c>
      <c r="G68" s="90">
        <v>125928.46912000001</v>
      </c>
      <c r="H68" s="102">
        <v>-9.4003630000000005</v>
      </c>
      <c r="I68" s="90">
        <v>-11.837733025000002</v>
      </c>
      <c r="J68" s="91">
        <f t="shared" si="0"/>
        <v>7.9966124090936289E-3</v>
      </c>
      <c r="K68" s="91">
        <f>I68/'סכום נכסי הקרן'!$C$42</f>
        <v>-4.6580338567391588E-5</v>
      </c>
    </row>
    <row r="69" spans="2:11">
      <c r="B69" s="86" t="s">
        <v>2336</v>
      </c>
      <c r="C69" s="87" t="s">
        <v>2337</v>
      </c>
      <c r="D69" s="88" t="s">
        <v>681</v>
      </c>
      <c r="E69" s="88" t="s">
        <v>132</v>
      </c>
      <c r="F69" s="101">
        <v>44972</v>
      </c>
      <c r="G69" s="90">
        <v>33189.822791999999</v>
      </c>
      <c r="H69" s="102">
        <v>-9.3815629999999999</v>
      </c>
      <c r="I69" s="90">
        <v>-3.1137242610000002</v>
      </c>
      <c r="J69" s="91">
        <f t="shared" si="0"/>
        <v>2.103379592310791E-3</v>
      </c>
      <c r="K69" s="91">
        <f>I69/'סכום נכסי הקרן'!$C$42</f>
        <v>-1.2252204875424714E-5</v>
      </c>
    </row>
    <row r="70" spans="2:11">
      <c r="B70" s="86" t="s">
        <v>2338</v>
      </c>
      <c r="C70" s="87" t="s">
        <v>2339</v>
      </c>
      <c r="D70" s="88" t="s">
        <v>681</v>
      </c>
      <c r="E70" s="88" t="s">
        <v>132</v>
      </c>
      <c r="F70" s="101">
        <v>44973</v>
      </c>
      <c r="G70" s="90">
        <v>166443.40620000003</v>
      </c>
      <c r="H70" s="102">
        <v>-9.0248799999999996</v>
      </c>
      <c r="I70" s="90">
        <v>-15.021317792000001</v>
      </c>
      <c r="J70" s="91">
        <f t="shared" si="0"/>
        <v>1.0147184093674565E-2</v>
      </c>
      <c r="K70" s="91">
        <f>I70/'סכום נכסי הקרן'!$C$42</f>
        <v>-5.9107437800975663E-5</v>
      </c>
    </row>
    <row r="71" spans="2:11">
      <c r="B71" s="86" t="s">
        <v>2340</v>
      </c>
      <c r="C71" s="87" t="s">
        <v>2341</v>
      </c>
      <c r="D71" s="88" t="s">
        <v>681</v>
      </c>
      <c r="E71" s="88" t="s">
        <v>132</v>
      </c>
      <c r="F71" s="101">
        <v>44973</v>
      </c>
      <c r="G71" s="90">
        <v>412826.79525099997</v>
      </c>
      <c r="H71" s="102">
        <v>-9.0124289999999991</v>
      </c>
      <c r="I71" s="90">
        <v>-37.205720248000006</v>
      </c>
      <c r="J71" s="91">
        <f t="shared" si="0"/>
        <v>2.5133167270802077E-2</v>
      </c>
      <c r="K71" s="91">
        <f>I71/'סכום נכסי הקרן'!$C$42</f>
        <v>-1.4640092339770404E-4</v>
      </c>
    </row>
    <row r="72" spans="2:11">
      <c r="B72" s="86" t="s">
        <v>2342</v>
      </c>
      <c r="C72" s="87" t="s">
        <v>2343</v>
      </c>
      <c r="D72" s="88" t="s">
        <v>681</v>
      </c>
      <c r="E72" s="88" t="s">
        <v>132</v>
      </c>
      <c r="F72" s="101">
        <v>44977</v>
      </c>
      <c r="G72" s="90">
        <v>290529.48451100005</v>
      </c>
      <c r="H72" s="102">
        <v>-8.6751989999999992</v>
      </c>
      <c r="I72" s="90">
        <v>-25.204009606000003</v>
      </c>
      <c r="J72" s="91">
        <f t="shared" si="0"/>
        <v>1.7025784882004853E-2</v>
      </c>
      <c r="K72" s="91">
        <f>I72/'סכום נכסי הקרן'!$C$42</f>
        <v>-9.9175348711099166E-5</v>
      </c>
    </row>
    <row r="73" spans="2:11">
      <c r="B73" s="86" t="s">
        <v>2344</v>
      </c>
      <c r="C73" s="87" t="s">
        <v>2345</v>
      </c>
      <c r="D73" s="88" t="s">
        <v>681</v>
      </c>
      <c r="E73" s="88" t="s">
        <v>132</v>
      </c>
      <c r="F73" s="101">
        <v>44977</v>
      </c>
      <c r="G73" s="90">
        <v>297907.04231400008</v>
      </c>
      <c r="H73" s="102">
        <v>-8.63809</v>
      </c>
      <c r="I73" s="90">
        <v>-25.733478697000002</v>
      </c>
      <c r="J73" s="91">
        <f t="shared" si="0"/>
        <v>1.7383451260726223E-2</v>
      </c>
      <c r="K73" s="91">
        <f>I73/'סכום נכסי הקרן'!$C$42</f>
        <v>-1.0125875855550634E-4</v>
      </c>
    </row>
    <row r="74" spans="2:11">
      <c r="B74" s="86" t="s">
        <v>2346</v>
      </c>
      <c r="C74" s="87" t="s">
        <v>2347</v>
      </c>
      <c r="D74" s="88" t="s">
        <v>681</v>
      </c>
      <c r="E74" s="88" t="s">
        <v>132</v>
      </c>
      <c r="F74" s="101">
        <v>45013</v>
      </c>
      <c r="G74" s="90">
        <v>167156.32770000002</v>
      </c>
      <c r="H74" s="102">
        <v>-8.4818820000000006</v>
      </c>
      <c r="I74" s="90">
        <v>-14.178002949000001</v>
      </c>
      <c r="J74" s="91">
        <f t="shared" si="0"/>
        <v>9.5775089773271396E-3</v>
      </c>
      <c r="K74" s="91">
        <f>I74/'סכום נכסי הקרן'!$C$42</f>
        <v>-5.5789075169981402E-5</v>
      </c>
    </row>
    <row r="75" spans="2:11">
      <c r="B75" s="86" t="s">
        <v>2346</v>
      </c>
      <c r="C75" s="87" t="s">
        <v>2348</v>
      </c>
      <c r="D75" s="88" t="s">
        <v>681</v>
      </c>
      <c r="E75" s="88" t="s">
        <v>132</v>
      </c>
      <c r="F75" s="101">
        <v>45013</v>
      </c>
      <c r="G75" s="90">
        <v>47574.88104</v>
      </c>
      <c r="H75" s="102">
        <v>-8.4818820000000006</v>
      </c>
      <c r="I75" s="90">
        <v>-4.0352454080000006</v>
      </c>
      <c r="J75" s="91">
        <f t="shared" si="0"/>
        <v>2.7258845452253202E-3</v>
      </c>
      <c r="K75" s="91">
        <f>I75/'סכום נכסי הקרן'!$C$42</f>
        <v>-1.5878301775364815E-5</v>
      </c>
    </row>
    <row r="76" spans="2:11">
      <c r="B76" s="86" t="s">
        <v>2349</v>
      </c>
      <c r="C76" s="87" t="s">
        <v>2350</v>
      </c>
      <c r="D76" s="88" t="s">
        <v>681</v>
      </c>
      <c r="E76" s="88" t="s">
        <v>132</v>
      </c>
      <c r="F76" s="101">
        <v>45013</v>
      </c>
      <c r="G76" s="90">
        <v>56881.63008000001</v>
      </c>
      <c r="H76" s="102">
        <v>-8.3894260000000003</v>
      </c>
      <c r="I76" s="90">
        <v>-4.7720423410000015</v>
      </c>
      <c r="J76" s="91">
        <f t="shared" ref="J76:J139" si="1">IFERROR(I76/$I$11,0)</f>
        <v>3.2236048000213124E-3</v>
      </c>
      <c r="K76" s="91">
        <f>I76/'סכום נכסי הקרן'!$C$42</f>
        <v>-1.8777526696392782E-5</v>
      </c>
    </row>
    <row r="77" spans="2:11">
      <c r="B77" s="86" t="s">
        <v>2351</v>
      </c>
      <c r="C77" s="87" t="s">
        <v>2352</v>
      </c>
      <c r="D77" s="88" t="s">
        <v>681</v>
      </c>
      <c r="E77" s="88" t="s">
        <v>132</v>
      </c>
      <c r="F77" s="101">
        <v>45013</v>
      </c>
      <c r="G77" s="90">
        <v>66995.609760000021</v>
      </c>
      <c r="H77" s="102">
        <v>-8.2663960000000003</v>
      </c>
      <c r="I77" s="90">
        <v>-5.5381225000000009</v>
      </c>
      <c r="J77" s="91">
        <f t="shared" si="1"/>
        <v>3.7411064274766939E-3</v>
      </c>
      <c r="K77" s="91">
        <f>I77/'סכום נכסי הקרן'!$C$42</f>
        <v>-2.1791978289499321E-5</v>
      </c>
    </row>
    <row r="78" spans="2:11">
      <c r="B78" s="86" t="s">
        <v>2353</v>
      </c>
      <c r="C78" s="87" t="s">
        <v>2354</v>
      </c>
      <c r="D78" s="88" t="s">
        <v>681</v>
      </c>
      <c r="E78" s="88" t="s">
        <v>132</v>
      </c>
      <c r="F78" s="101">
        <v>45014</v>
      </c>
      <c r="G78" s="90">
        <v>56978.587404000005</v>
      </c>
      <c r="H78" s="102">
        <v>-8.1790500000000002</v>
      </c>
      <c r="I78" s="90">
        <v>-4.6603071050000011</v>
      </c>
      <c r="J78" s="91">
        <f t="shared" si="1"/>
        <v>3.1481255361416808E-3</v>
      </c>
      <c r="K78" s="91">
        <f>I78/'סכום נכסי הקרן'!$C$42</f>
        <v>-1.8337859311447053E-5</v>
      </c>
    </row>
    <row r="79" spans="2:11">
      <c r="B79" s="86" t="s">
        <v>2353</v>
      </c>
      <c r="C79" s="87" t="s">
        <v>2355</v>
      </c>
      <c r="D79" s="88" t="s">
        <v>681</v>
      </c>
      <c r="E79" s="88" t="s">
        <v>132</v>
      </c>
      <c r="F79" s="101">
        <v>45014</v>
      </c>
      <c r="G79" s="90">
        <v>79494.375200000009</v>
      </c>
      <c r="H79" s="102">
        <v>-8.1790500000000002</v>
      </c>
      <c r="I79" s="90">
        <v>-6.5018846270000017</v>
      </c>
      <c r="J79" s="91">
        <f t="shared" si="1"/>
        <v>4.3921459607983767E-3</v>
      </c>
      <c r="K79" s="91">
        <f>I79/'סכום נכסי הקרן'!$C$42</f>
        <v>-2.558428937467768E-5</v>
      </c>
    </row>
    <row r="80" spans="2:11">
      <c r="B80" s="86" t="s">
        <v>2356</v>
      </c>
      <c r="C80" s="87" t="s">
        <v>2357</v>
      </c>
      <c r="D80" s="88" t="s">
        <v>681</v>
      </c>
      <c r="E80" s="88" t="s">
        <v>132</v>
      </c>
      <c r="F80" s="101">
        <v>45012</v>
      </c>
      <c r="G80" s="90">
        <v>234717.52185000002</v>
      </c>
      <c r="H80" s="102">
        <v>-8.1382340000000006</v>
      </c>
      <c r="I80" s="90">
        <v>-19.101860878000004</v>
      </c>
      <c r="J80" s="91">
        <f t="shared" si="1"/>
        <v>1.2903668076582164E-2</v>
      </c>
      <c r="K80" s="91">
        <f>I80/'סכום נכסי הקרן'!$C$42</f>
        <v>-7.516398157361316E-5</v>
      </c>
    </row>
    <row r="81" spans="2:11">
      <c r="B81" s="86" t="s">
        <v>2358</v>
      </c>
      <c r="C81" s="87" t="s">
        <v>2359</v>
      </c>
      <c r="D81" s="88" t="s">
        <v>681</v>
      </c>
      <c r="E81" s="88" t="s">
        <v>132</v>
      </c>
      <c r="F81" s="101">
        <v>45014</v>
      </c>
      <c r="G81" s="90">
        <v>285054.53256000002</v>
      </c>
      <c r="H81" s="102">
        <v>-8.1177240000000008</v>
      </c>
      <c r="I81" s="90">
        <v>-23.139939983000005</v>
      </c>
      <c r="J81" s="91">
        <f t="shared" si="1"/>
        <v>1.5631466837692058E-2</v>
      </c>
      <c r="K81" s="91">
        <f>I81/'סכום נכסי הקרן'!$C$42</f>
        <v>-9.1053433673569573E-5</v>
      </c>
    </row>
    <row r="82" spans="2:11">
      <c r="B82" s="86" t="s">
        <v>2360</v>
      </c>
      <c r="C82" s="87" t="s">
        <v>2361</v>
      </c>
      <c r="D82" s="88" t="s">
        <v>681</v>
      </c>
      <c r="E82" s="88" t="s">
        <v>132</v>
      </c>
      <c r="F82" s="101">
        <v>45012</v>
      </c>
      <c r="G82" s="90">
        <v>100664.51579999999</v>
      </c>
      <c r="H82" s="102">
        <v>-8.0616489999999992</v>
      </c>
      <c r="I82" s="90">
        <v>-8.1152196550000006</v>
      </c>
      <c r="J82" s="91">
        <f t="shared" si="1"/>
        <v>5.4819842666365172E-3</v>
      </c>
      <c r="K82" s="91">
        <f>I82/'סכום נכסי הקרן'!$C$42</f>
        <v>-3.1932607221360337E-5</v>
      </c>
    </row>
    <row r="83" spans="2:11">
      <c r="B83" s="86" t="s">
        <v>2362</v>
      </c>
      <c r="C83" s="87" t="s">
        <v>2363</v>
      </c>
      <c r="D83" s="88" t="s">
        <v>681</v>
      </c>
      <c r="E83" s="88" t="s">
        <v>132</v>
      </c>
      <c r="F83" s="101">
        <v>45090</v>
      </c>
      <c r="G83" s="90">
        <v>285781.71249000006</v>
      </c>
      <c r="H83" s="102">
        <v>-7.7926339999999996</v>
      </c>
      <c r="I83" s="90">
        <v>-22.269923083999998</v>
      </c>
      <c r="J83" s="91">
        <f t="shared" si="1"/>
        <v>1.504375397780818E-2</v>
      </c>
      <c r="K83" s="91">
        <f>I83/'סכום נכסי הקרן'!$C$42</f>
        <v>-8.7630001025681113E-5</v>
      </c>
    </row>
    <row r="84" spans="2:11">
      <c r="B84" s="86" t="s">
        <v>2364</v>
      </c>
      <c r="C84" s="87" t="s">
        <v>2365</v>
      </c>
      <c r="D84" s="88" t="s">
        <v>681</v>
      </c>
      <c r="E84" s="88" t="s">
        <v>132</v>
      </c>
      <c r="F84" s="101">
        <v>45090</v>
      </c>
      <c r="G84" s="90">
        <v>117841.17114000002</v>
      </c>
      <c r="H84" s="102">
        <v>-7.6404709999999998</v>
      </c>
      <c r="I84" s="90">
        <v>-9.0036199760000013</v>
      </c>
      <c r="J84" s="91">
        <f t="shared" si="1"/>
        <v>6.0821154755553268E-3</v>
      </c>
      <c r="K84" s="91">
        <f>I84/'סכום נכסי הקרן'!$C$42</f>
        <v>-3.5428376863078484E-5</v>
      </c>
    </row>
    <row r="85" spans="2:11">
      <c r="B85" s="86" t="s">
        <v>2366</v>
      </c>
      <c r="C85" s="87" t="s">
        <v>2367</v>
      </c>
      <c r="D85" s="88" t="s">
        <v>681</v>
      </c>
      <c r="E85" s="88" t="s">
        <v>132</v>
      </c>
      <c r="F85" s="101">
        <v>45090</v>
      </c>
      <c r="G85" s="90">
        <v>163962.27414000002</v>
      </c>
      <c r="H85" s="102">
        <v>-7.4887360000000003</v>
      </c>
      <c r="I85" s="90">
        <v>-12.278701902000002</v>
      </c>
      <c r="J85" s="91">
        <f t="shared" si="1"/>
        <v>8.2944952204727328E-3</v>
      </c>
      <c r="K85" s="91">
        <f>I85/'סכום נכסי הקרן'!$C$42</f>
        <v>-4.8315508599099787E-5</v>
      </c>
    </row>
    <row r="86" spans="2:11">
      <c r="B86" s="86" t="s">
        <v>2366</v>
      </c>
      <c r="C86" s="87" t="s">
        <v>2368</v>
      </c>
      <c r="D86" s="88" t="s">
        <v>681</v>
      </c>
      <c r="E86" s="88" t="s">
        <v>132</v>
      </c>
      <c r="F86" s="101">
        <v>45090</v>
      </c>
      <c r="G86" s="90">
        <v>63974.259520000007</v>
      </c>
      <c r="H86" s="102">
        <v>-7.4887360000000003</v>
      </c>
      <c r="I86" s="90">
        <v>-4.7908634229999993</v>
      </c>
      <c r="J86" s="91">
        <f t="shared" si="1"/>
        <v>3.2363187966586672E-3</v>
      </c>
      <c r="K86" s="91">
        <f>I86/'סכום נכסי הקרן'!$C$42</f>
        <v>-1.88515858401421E-5</v>
      </c>
    </row>
    <row r="87" spans="2:11">
      <c r="B87" s="86" t="s">
        <v>2369</v>
      </c>
      <c r="C87" s="87" t="s">
        <v>2370</v>
      </c>
      <c r="D87" s="88" t="s">
        <v>681</v>
      </c>
      <c r="E87" s="88" t="s">
        <v>132</v>
      </c>
      <c r="F87" s="101">
        <v>44993</v>
      </c>
      <c r="G87" s="90">
        <v>164949.95125000004</v>
      </c>
      <c r="H87" s="102">
        <v>-7.4786109999999999</v>
      </c>
      <c r="I87" s="90">
        <v>-12.335965640000001</v>
      </c>
      <c r="J87" s="91">
        <f t="shared" si="1"/>
        <v>8.3331779578612875E-3</v>
      </c>
      <c r="K87" s="91">
        <f>I87/'סכום נכסי הקרן'!$C$42</f>
        <v>-4.8540835889218695E-5</v>
      </c>
    </row>
    <row r="88" spans="2:11">
      <c r="B88" s="86" t="s">
        <v>2371</v>
      </c>
      <c r="C88" s="87" t="s">
        <v>2372</v>
      </c>
      <c r="D88" s="88" t="s">
        <v>681</v>
      </c>
      <c r="E88" s="88" t="s">
        <v>132</v>
      </c>
      <c r="F88" s="101">
        <v>45019</v>
      </c>
      <c r="G88" s="90">
        <v>287236.07235000003</v>
      </c>
      <c r="H88" s="102">
        <v>-7.2914320000000004</v>
      </c>
      <c r="I88" s="90">
        <v>-20.943622281000003</v>
      </c>
      <c r="J88" s="91">
        <f t="shared" si="1"/>
        <v>1.4147812716329982E-2</v>
      </c>
      <c r="K88" s="91">
        <f>I88/'סכום נכסי הקרן'!$C$42</f>
        <v>-8.2411135190856876E-5</v>
      </c>
    </row>
    <row r="89" spans="2:11">
      <c r="B89" s="86" t="s">
        <v>2371</v>
      </c>
      <c r="C89" s="87" t="s">
        <v>2373</v>
      </c>
      <c r="D89" s="88" t="s">
        <v>681</v>
      </c>
      <c r="E89" s="88" t="s">
        <v>132</v>
      </c>
      <c r="F89" s="101">
        <v>45019</v>
      </c>
      <c r="G89" s="90">
        <v>112207.46040000001</v>
      </c>
      <c r="H89" s="102">
        <v>-7.2914320000000004</v>
      </c>
      <c r="I89" s="90">
        <v>-8.1815304340000008</v>
      </c>
      <c r="J89" s="91">
        <f t="shared" si="1"/>
        <v>5.5267784512230602E-3</v>
      </c>
      <c r="K89" s="91">
        <f>I89/'סכום נכסי הקרן'!$C$42</f>
        <v>-3.2193533745886974E-5</v>
      </c>
    </row>
    <row r="90" spans="2:11">
      <c r="B90" s="86" t="s">
        <v>2374</v>
      </c>
      <c r="C90" s="87" t="s">
        <v>2375</v>
      </c>
      <c r="D90" s="88" t="s">
        <v>681</v>
      </c>
      <c r="E90" s="88" t="s">
        <v>132</v>
      </c>
      <c r="F90" s="101">
        <v>45019</v>
      </c>
      <c r="G90" s="90">
        <v>48113.260416000005</v>
      </c>
      <c r="H90" s="102">
        <v>-7.2371350000000003</v>
      </c>
      <c r="I90" s="90">
        <v>-3.4820213700000004</v>
      </c>
      <c r="J90" s="91">
        <f t="shared" si="1"/>
        <v>2.3521712508017298E-3</v>
      </c>
      <c r="K90" s="91">
        <f>I90/'סכום נכסי הקרן'!$C$42</f>
        <v>-1.3701418503944735E-5</v>
      </c>
    </row>
    <row r="91" spans="2:11">
      <c r="B91" s="86" t="s">
        <v>2374</v>
      </c>
      <c r="C91" s="87" t="s">
        <v>2376</v>
      </c>
      <c r="D91" s="88" t="s">
        <v>681</v>
      </c>
      <c r="E91" s="88" t="s">
        <v>132</v>
      </c>
      <c r="F91" s="101">
        <v>45019</v>
      </c>
      <c r="G91" s="90">
        <v>152236.37520000004</v>
      </c>
      <c r="H91" s="102">
        <v>-7.2371350000000003</v>
      </c>
      <c r="I91" s="90">
        <v>-11.017551236000001</v>
      </c>
      <c r="J91" s="91">
        <f t="shared" si="1"/>
        <v>7.4425641079722219E-3</v>
      </c>
      <c r="K91" s="91">
        <f>I91/'סכום נכסי הקרן'!$C$42</f>
        <v>-4.3353002274391433E-5</v>
      </c>
    </row>
    <row r="92" spans="2:11">
      <c r="B92" s="86" t="s">
        <v>2374</v>
      </c>
      <c r="C92" s="87" t="s">
        <v>2377</v>
      </c>
      <c r="D92" s="88" t="s">
        <v>681</v>
      </c>
      <c r="E92" s="88" t="s">
        <v>132</v>
      </c>
      <c r="F92" s="101">
        <v>45019</v>
      </c>
      <c r="G92" s="90">
        <v>67619.178432000015</v>
      </c>
      <c r="H92" s="102">
        <v>-7.2371350000000003</v>
      </c>
      <c r="I92" s="90">
        <v>-4.8936908930000005</v>
      </c>
      <c r="J92" s="91">
        <f t="shared" si="1"/>
        <v>3.3057806962353145E-3</v>
      </c>
      <c r="K92" s="91">
        <f>I92/'סכום נכסי הקרן'!$C$42</f>
        <v>-1.9256202024382185E-5</v>
      </c>
    </row>
    <row r="93" spans="2:11">
      <c r="B93" s="86" t="s">
        <v>2378</v>
      </c>
      <c r="C93" s="87" t="s">
        <v>2379</v>
      </c>
      <c r="D93" s="88" t="s">
        <v>681</v>
      </c>
      <c r="E93" s="88" t="s">
        <v>132</v>
      </c>
      <c r="F93" s="101">
        <v>45091</v>
      </c>
      <c r="G93" s="90">
        <v>173266.17465600002</v>
      </c>
      <c r="H93" s="102">
        <v>-7.3895689999999998</v>
      </c>
      <c r="I93" s="90">
        <v>-12.803623140999999</v>
      </c>
      <c r="J93" s="91">
        <f t="shared" si="1"/>
        <v>8.649089439206956E-3</v>
      </c>
      <c r="K93" s="91">
        <f>I93/'סכום נכסי הקרן'!$C$42</f>
        <v>-5.0381023084195597E-5</v>
      </c>
    </row>
    <row r="94" spans="2:11">
      <c r="B94" s="86" t="s">
        <v>2380</v>
      </c>
      <c r="C94" s="87" t="s">
        <v>2381</v>
      </c>
      <c r="D94" s="88" t="s">
        <v>681</v>
      </c>
      <c r="E94" s="88" t="s">
        <v>132</v>
      </c>
      <c r="F94" s="101">
        <v>45019</v>
      </c>
      <c r="G94" s="90">
        <v>33820.99596</v>
      </c>
      <c r="H94" s="102">
        <v>-7.2009670000000003</v>
      </c>
      <c r="I94" s="90">
        <v>-2.4354387020000003</v>
      </c>
      <c r="J94" s="91">
        <f t="shared" si="1"/>
        <v>1.6451848766035233E-3</v>
      </c>
      <c r="K94" s="91">
        <f>I94/'סכום נכסי הקרן'!$C$42</f>
        <v>-9.5832165719321675E-6</v>
      </c>
    </row>
    <row r="95" spans="2:11">
      <c r="B95" s="86" t="s">
        <v>2382</v>
      </c>
      <c r="C95" s="87" t="s">
        <v>2383</v>
      </c>
      <c r="D95" s="88" t="s">
        <v>681</v>
      </c>
      <c r="E95" s="88" t="s">
        <v>132</v>
      </c>
      <c r="F95" s="101">
        <v>45091</v>
      </c>
      <c r="G95" s="90">
        <v>144469.64160000003</v>
      </c>
      <c r="H95" s="102">
        <v>-7.3292380000000001</v>
      </c>
      <c r="I95" s="90">
        <v>-10.588523225000003</v>
      </c>
      <c r="J95" s="91">
        <f t="shared" si="1"/>
        <v>7.1527475772761896E-3</v>
      </c>
      <c r="K95" s="91">
        <f>I95/'סכום נכסי הקרן'!$C$42</f>
        <v>-4.1664818399567604E-5</v>
      </c>
    </row>
    <row r="96" spans="2:11">
      <c r="B96" s="86" t="s">
        <v>2382</v>
      </c>
      <c r="C96" s="87" t="s">
        <v>2384</v>
      </c>
      <c r="D96" s="88" t="s">
        <v>681</v>
      </c>
      <c r="E96" s="88" t="s">
        <v>132</v>
      </c>
      <c r="F96" s="101">
        <v>45091</v>
      </c>
      <c r="G96" s="90">
        <v>226854.30720000004</v>
      </c>
      <c r="H96" s="102">
        <v>-7.3292380000000001</v>
      </c>
      <c r="I96" s="90">
        <v>-16.626691086000001</v>
      </c>
      <c r="J96" s="91">
        <f t="shared" si="1"/>
        <v>1.1231644097707128E-2</v>
      </c>
      <c r="K96" s="91">
        <f>I96/'סכום נכסי הקרן'!$C$42</f>
        <v>-6.5424426991696885E-5</v>
      </c>
    </row>
    <row r="97" spans="2:11">
      <c r="B97" s="86" t="s">
        <v>2385</v>
      </c>
      <c r="C97" s="87" t="s">
        <v>2386</v>
      </c>
      <c r="D97" s="88" t="s">
        <v>681</v>
      </c>
      <c r="E97" s="88" t="s">
        <v>132</v>
      </c>
      <c r="F97" s="101">
        <v>45131</v>
      </c>
      <c r="G97" s="90">
        <v>189045.25600000002</v>
      </c>
      <c r="H97" s="102">
        <v>-6.7494379999999996</v>
      </c>
      <c r="I97" s="90">
        <v>-12.759492728000001</v>
      </c>
      <c r="J97" s="91">
        <f t="shared" si="1"/>
        <v>8.6192785110952193E-3</v>
      </c>
      <c r="K97" s="91">
        <f>I97/'סכום נכסי הקרן'!$C$42</f>
        <v>-5.0207374162200357E-5</v>
      </c>
    </row>
    <row r="98" spans="2:11">
      <c r="B98" s="86" t="s">
        <v>2385</v>
      </c>
      <c r="C98" s="87" t="s">
        <v>2387</v>
      </c>
      <c r="D98" s="88" t="s">
        <v>681</v>
      </c>
      <c r="E98" s="88" t="s">
        <v>132</v>
      </c>
      <c r="F98" s="101">
        <v>45131</v>
      </c>
      <c r="G98" s="90">
        <v>121824.02592000001</v>
      </c>
      <c r="H98" s="102">
        <v>-6.7494379999999996</v>
      </c>
      <c r="I98" s="90">
        <v>-8.2224373450000012</v>
      </c>
      <c r="J98" s="91">
        <f t="shared" si="1"/>
        <v>5.5544118428048316E-3</v>
      </c>
      <c r="K98" s="91">
        <f>I98/'סכום נכסי הקרן'!$C$42</f>
        <v>-3.2354498498183896E-5</v>
      </c>
    </row>
    <row r="99" spans="2:11">
      <c r="B99" s="86" t="s">
        <v>2388</v>
      </c>
      <c r="C99" s="87" t="s">
        <v>2389</v>
      </c>
      <c r="D99" s="88" t="s">
        <v>681</v>
      </c>
      <c r="E99" s="88" t="s">
        <v>132</v>
      </c>
      <c r="F99" s="101">
        <v>45019</v>
      </c>
      <c r="G99" s="90">
        <v>193787.71645000004</v>
      </c>
      <c r="H99" s="102">
        <v>-7.1317139999999997</v>
      </c>
      <c r="I99" s="90">
        <v>-13.820384967000003</v>
      </c>
      <c r="J99" s="91">
        <f t="shared" si="1"/>
        <v>9.3359312709760355E-3</v>
      </c>
      <c r="K99" s="91">
        <f>I99/'סכום נכסי הקרן'!$C$42</f>
        <v>-5.4381882876983449E-5</v>
      </c>
    </row>
    <row r="100" spans="2:11">
      <c r="B100" s="86" t="s">
        <v>2390</v>
      </c>
      <c r="C100" s="87" t="s">
        <v>2391</v>
      </c>
      <c r="D100" s="88" t="s">
        <v>681</v>
      </c>
      <c r="E100" s="88" t="s">
        <v>132</v>
      </c>
      <c r="F100" s="101">
        <v>44993</v>
      </c>
      <c r="G100" s="90">
        <v>94821.221074000016</v>
      </c>
      <c r="H100" s="102">
        <v>-7.1036210000000004</v>
      </c>
      <c r="I100" s="90">
        <v>-6.7357401260000005</v>
      </c>
      <c r="J100" s="91">
        <f t="shared" si="1"/>
        <v>4.5501197705885479E-3</v>
      </c>
      <c r="K100" s="91">
        <f>I100/'סכום נכסי הקרן'!$C$42</f>
        <v>-2.6504488224935688E-5</v>
      </c>
    </row>
    <row r="101" spans="2:11">
      <c r="B101" s="86" t="s">
        <v>2392</v>
      </c>
      <c r="C101" s="87" t="s">
        <v>2393</v>
      </c>
      <c r="D101" s="88" t="s">
        <v>681</v>
      </c>
      <c r="E101" s="88" t="s">
        <v>132</v>
      </c>
      <c r="F101" s="101">
        <v>45131</v>
      </c>
      <c r="G101" s="90">
        <v>250696.04703500003</v>
      </c>
      <c r="H101" s="102">
        <v>-6.6595570000000004</v>
      </c>
      <c r="I101" s="90">
        <v>-16.695245030000002</v>
      </c>
      <c r="J101" s="91">
        <f t="shared" si="1"/>
        <v>1.1277953582650317E-2</v>
      </c>
      <c r="K101" s="91">
        <f>I101/'סכום נכסי הקרן'!$C$42</f>
        <v>-6.5694180154308868E-5</v>
      </c>
    </row>
    <row r="102" spans="2:11">
      <c r="B102" s="86" t="s">
        <v>2394</v>
      </c>
      <c r="C102" s="87" t="s">
        <v>2395</v>
      </c>
      <c r="D102" s="88" t="s">
        <v>681</v>
      </c>
      <c r="E102" s="88" t="s">
        <v>132</v>
      </c>
      <c r="F102" s="101">
        <v>45131</v>
      </c>
      <c r="G102" s="90">
        <v>122140.79918600002</v>
      </c>
      <c r="H102" s="102">
        <v>-6.6296299999999997</v>
      </c>
      <c r="I102" s="90">
        <v>-8.0974826150000023</v>
      </c>
      <c r="J102" s="91">
        <f t="shared" si="1"/>
        <v>5.4700025608601637E-3</v>
      </c>
      <c r="K102" s="91">
        <f>I102/'סכום נכסי הקרן'!$C$42</f>
        <v>-3.1862813678404224E-5</v>
      </c>
    </row>
    <row r="103" spans="2:11">
      <c r="B103" s="86" t="s">
        <v>2396</v>
      </c>
      <c r="C103" s="87" t="s">
        <v>2397</v>
      </c>
      <c r="D103" s="88" t="s">
        <v>681</v>
      </c>
      <c r="E103" s="88" t="s">
        <v>132</v>
      </c>
      <c r="F103" s="101">
        <v>44993</v>
      </c>
      <c r="G103" s="90">
        <v>118626.33535200002</v>
      </c>
      <c r="H103" s="102">
        <v>-7.0135069999999997</v>
      </c>
      <c r="I103" s="90">
        <v>-8.3198661479999991</v>
      </c>
      <c r="J103" s="91">
        <f t="shared" si="1"/>
        <v>5.6202268407801658E-3</v>
      </c>
      <c r="K103" s="91">
        <f>I103/'סכום נכסי הקרן'!$C$42</f>
        <v>-3.2737871448086654E-5</v>
      </c>
    </row>
    <row r="104" spans="2:11">
      <c r="B104" s="86" t="s">
        <v>2398</v>
      </c>
      <c r="C104" s="87" t="s">
        <v>2399</v>
      </c>
      <c r="D104" s="88" t="s">
        <v>681</v>
      </c>
      <c r="E104" s="88" t="s">
        <v>132</v>
      </c>
      <c r="F104" s="101">
        <v>44993</v>
      </c>
      <c r="G104" s="90">
        <v>293025.23241600004</v>
      </c>
      <c r="H104" s="102">
        <v>-7.0105060000000003</v>
      </c>
      <c r="I104" s="90">
        <v>-20.542550478000006</v>
      </c>
      <c r="J104" s="91">
        <f t="shared" si="1"/>
        <v>1.3876881132551734E-2</v>
      </c>
      <c r="K104" s="91">
        <f>I104/'סכום נכסי הקרן'!$C$42</f>
        <v>-8.0832956300175727E-5</v>
      </c>
    </row>
    <row r="105" spans="2:11">
      <c r="B105" s="86" t="s">
        <v>2398</v>
      </c>
      <c r="C105" s="87" t="s">
        <v>2400</v>
      </c>
      <c r="D105" s="88" t="s">
        <v>681</v>
      </c>
      <c r="E105" s="88" t="s">
        <v>132</v>
      </c>
      <c r="F105" s="101">
        <v>44993</v>
      </c>
      <c r="G105" s="90">
        <v>279614.09665500006</v>
      </c>
      <c r="H105" s="102">
        <v>-7.0105060000000003</v>
      </c>
      <c r="I105" s="90">
        <v>-19.602362046000003</v>
      </c>
      <c r="J105" s="91">
        <f t="shared" si="1"/>
        <v>1.3241766075780339E-2</v>
      </c>
      <c r="K105" s="91">
        <f>I105/'סכום נכסי הקרן'!$C$42</f>
        <v>-7.7133405432858789E-5</v>
      </c>
    </row>
    <row r="106" spans="2:11">
      <c r="B106" s="86" t="s">
        <v>2401</v>
      </c>
      <c r="C106" s="87" t="s">
        <v>2402</v>
      </c>
      <c r="D106" s="88" t="s">
        <v>681</v>
      </c>
      <c r="E106" s="88" t="s">
        <v>132</v>
      </c>
      <c r="F106" s="101">
        <v>44986</v>
      </c>
      <c r="G106" s="90">
        <v>247274.70906600007</v>
      </c>
      <c r="H106" s="102">
        <v>-7.0262739999999999</v>
      </c>
      <c r="I106" s="90">
        <v>-17.374199744000006</v>
      </c>
      <c r="J106" s="91">
        <f t="shared" si="1"/>
        <v>1.1736600325208109E-2</v>
      </c>
      <c r="K106" s="91">
        <f>I106/'סכום נכסי הקרן'!$C$42</f>
        <v>-6.8365801518235233E-5</v>
      </c>
    </row>
    <row r="107" spans="2:11">
      <c r="B107" s="86" t="s">
        <v>2401</v>
      </c>
      <c r="C107" s="87" t="s">
        <v>2403</v>
      </c>
      <c r="D107" s="88" t="s">
        <v>681</v>
      </c>
      <c r="E107" s="88" t="s">
        <v>132</v>
      </c>
      <c r="F107" s="101">
        <v>44986</v>
      </c>
      <c r="G107" s="90">
        <v>172884.60442400002</v>
      </c>
      <c r="H107" s="102">
        <v>-7.0262739999999999</v>
      </c>
      <c r="I107" s="90">
        <v>-12.147346815999999</v>
      </c>
      <c r="J107" s="91">
        <f t="shared" si="1"/>
        <v>8.2057623770738445E-3</v>
      </c>
      <c r="K107" s="91">
        <f>I107/'סכום נכסי הקרן'!$C$42</f>
        <v>-4.7798638995307641E-5</v>
      </c>
    </row>
    <row r="108" spans="2:11">
      <c r="B108" s="86" t="s">
        <v>2404</v>
      </c>
      <c r="C108" s="87" t="s">
        <v>2405</v>
      </c>
      <c r="D108" s="88" t="s">
        <v>681</v>
      </c>
      <c r="E108" s="88" t="s">
        <v>132</v>
      </c>
      <c r="F108" s="101">
        <v>44986</v>
      </c>
      <c r="G108" s="90">
        <v>155978.85925400004</v>
      </c>
      <c r="H108" s="102">
        <v>-6.9962720000000003</v>
      </c>
      <c r="I108" s="90">
        <v>-10.912704609000002</v>
      </c>
      <c r="J108" s="91">
        <f t="shared" si="1"/>
        <v>7.3717382296770145E-3</v>
      </c>
      <c r="K108" s="91">
        <f>I108/'סכום נכסי הקרן'!$C$42</f>
        <v>-4.2940440901956789E-5</v>
      </c>
    </row>
    <row r="109" spans="2:11">
      <c r="B109" s="86" t="s">
        <v>2406</v>
      </c>
      <c r="C109" s="87" t="s">
        <v>2407</v>
      </c>
      <c r="D109" s="88" t="s">
        <v>681</v>
      </c>
      <c r="E109" s="88" t="s">
        <v>132</v>
      </c>
      <c r="F109" s="101">
        <v>44993</v>
      </c>
      <c r="G109" s="90">
        <v>203610.38040000002</v>
      </c>
      <c r="H109" s="102">
        <v>-6.8816129999999998</v>
      </c>
      <c r="I109" s="90">
        <v>-14.011679314000002</v>
      </c>
      <c r="J109" s="91">
        <f t="shared" si="1"/>
        <v>9.4651542181213282E-3</v>
      </c>
      <c r="K109" s="91">
        <f>I109/'סכום נכסי הקרן'!$C$42</f>
        <v>-5.5134607696040439E-5</v>
      </c>
    </row>
    <row r="110" spans="2:11">
      <c r="B110" s="86" t="s">
        <v>2406</v>
      </c>
      <c r="C110" s="87" t="s">
        <v>2408</v>
      </c>
      <c r="D110" s="88" t="s">
        <v>681</v>
      </c>
      <c r="E110" s="88" t="s">
        <v>132</v>
      </c>
      <c r="F110" s="101">
        <v>44993</v>
      </c>
      <c r="G110" s="90">
        <v>32194.545600000005</v>
      </c>
      <c r="H110" s="102">
        <v>-6.8816129999999998</v>
      </c>
      <c r="I110" s="90">
        <v>-2.2155041790000003</v>
      </c>
      <c r="J110" s="91">
        <f t="shared" si="1"/>
        <v>1.496614949228439E-3</v>
      </c>
      <c r="K110" s="91">
        <f>I110/'סכום נכסי הקרן'!$C$42</f>
        <v>-8.7177954205713243E-6</v>
      </c>
    </row>
    <row r="111" spans="2:11">
      <c r="B111" s="86" t="s">
        <v>2409</v>
      </c>
      <c r="C111" s="87" t="s">
        <v>2410</v>
      </c>
      <c r="D111" s="88" t="s">
        <v>681</v>
      </c>
      <c r="E111" s="88" t="s">
        <v>132</v>
      </c>
      <c r="F111" s="101">
        <v>44980</v>
      </c>
      <c r="G111" s="90">
        <v>144944.44351200003</v>
      </c>
      <c r="H111" s="102">
        <v>-6.8717079999999999</v>
      </c>
      <c r="I111" s="90">
        <v>-9.9601591380000034</v>
      </c>
      <c r="J111" s="91">
        <f t="shared" si="1"/>
        <v>6.7282757594947628E-3</v>
      </c>
      <c r="K111" s="91">
        <f>I111/'סכום נכסי הקרן'!$C$42</f>
        <v>-3.9192266277110035E-5</v>
      </c>
    </row>
    <row r="112" spans="2:11">
      <c r="B112" s="86" t="s">
        <v>2409</v>
      </c>
      <c r="C112" s="87" t="s">
        <v>2411</v>
      </c>
      <c r="D112" s="88" t="s">
        <v>681</v>
      </c>
      <c r="E112" s="88" t="s">
        <v>132</v>
      </c>
      <c r="F112" s="101">
        <v>44980</v>
      </c>
      <c r="G112" s="90">
        <v>142249.91731500003</v>
      </c>
      <c r="H112" s="102">
        <v>-6.8717079999999999</v>
      </c>
      <c r="I112" s="90">
        <v>-9.7749991620000003</v>
      </c>
      <c r="J112" s="91">
        <f t="shared" si="1"/>
        <v>6.6031966959086748E-3</v>
      </c>
      <c r="K112" s="91">
        <f>I112/'סכום נכסי הקרן'!$C$42</f>
        <v>-3.8463679616725344E-5</v>
      </c>
    </row>
    <row r="113" spans="2:11">
      <c r="B113" s="86" t="s">
        <v>2409</v>
      </c>
      <c r="C113" s="87" t="s">
        <v>2412</v>
      </c>
      <c r="D113" s="88" t="s">
        <v>681</v>
      </c>
      <c r="E113" s="88" t="s">
        <v>132</v>
      </c>
      <c r="F113" s="101">
        <v>44980</v>
      </c>
      <c r="G113" s="90">
        <v>135804.89181600002</v>
      </c>
      <c r="H113" s="102">
        <v>-6.8717079999999999</v>
      </c>
      <c r="I113" s="90">
        <v>-9.332115819000002</v>
      </c>
      <c r="J113" s="91">
        <f t="shared" si="1"/>
        <v>6.3040206265603249E-3</v>
      </c>
      <c r="K113" s="91">
        <f>I113/'סכום נכסי הקרן'!$C$42</f>
        <v>-3.6720976345817773E-5</v>
      </c>
    </row>
    <row r="114" spans="2:11">
      <c r="B114" s="86" t="s">
        <v>2413</v>
      </c>
      <c r="C114" s="87" t="s">
        <v>2414</v>
      </c>
      <c r="D114" s="88" t="s">
        <v>681</v>
      </c>
      <c r="E114" s="88" t="s">
        <v>132</v>
      </c>
      <c r="F114" s="101">
        <v>44998</v>
      </c>
      <c r="G114" s="90">
        <v>101862.22392</v>
      </c>
      <c r="H114" s="102">
        <v>-6.6408940000000003</v>
      </c>
      <c r="I114" s="90">
        <v>-6.7645622970000012</v>
      </c>
      <c r="J114" s="91">
        <f t="shared" si="1"/>
        <v>4.5695896918808146E-3</v>
      </c>
      <c r="K114" s="91">
        <f>I114/'סכום נכסי הקרן'!$C$42</f>
        <v>-2.6617900690024401E-5</v>
      </c>
    </row>
    <row r="115" spans="2:11">
      <c r="B115" s="86" t="s">
        <v>2415</v>
      </c>
      <c r="C115" s="87" t="s">
        <v>2416</v>
      </c>
      <c r="D115" s="88" t="s">
        <v>681</v>
      </c>
      <c r="E115" s="88" t="s">
        <v>132</v>
      </c>
      <c r="F115" s="101">
        <v>45126</v>
      </c>
      <c r="G115" s="90">
        <v>235151.84684800002</v>
      </c>
      <c r="H115" s="102">
        <v>-6.7910469999999998</v>
      </c>
      <c r="I115" s="90">
        <v>-15.969272517000002</v>
      </c>
      <c r="J115" s="91">
        <f t="shared" si="1"/>
        <v>1.0787545428161911E-2</v>
      </c>
      <c r="K115" s="91">
        <f>I115/'סכום נכסי הקרן'!$C$42</f>
        <v>-6.2837548282755062E-5</v>
      </c>
    </row>
    <row r="116" spans="2:11">
      <c r="B116" s="86" t="s">
        <v>2417</v>
      </c>
      <c r="C116" s="87" t="s">
        <v>2418</v>
      </c>
      <c r="D116" s="88" t="s">
        <v>681</v>
      </c>
      <c r="E116" s="88" t="s">
        <v>132</v>
      </c>
      <c r="F116" s="101">
        <v>44991</v>
      </c>
      <c r="G116" s="90">
        <v>189889.58734</v>
      </c>
      <c r="H116" s="102">
        <v>-6.7052659999999999</v>
      </c>
      <c r="I116" s="90">
        <v>-12.732601571000002</v>
      </c>
      <c r="J116" s="91">
        <f t="shared" si="1"/>
        <v>8.6011130262589799E-3</v>
      </c>
      <c r="K116" s="91">
        <f>I116/'סכום נכסי הקרן'!$C$42</f>
        <v>-5.0101560051096184E-5</v>
      </c>
    </row>
    <row r="117" spans="2:11">
      <c r="B117" s="86" t="s">
        <v>2419</v>
      </c>
      <c r="C117" s="87" t="s">
        <v>2420</v>
      </c>
      <c r="D117" s="88" t="s">
        <v>681</v>
      </c>
      <c r="E117" s="88" t="s">
        <v>132</v>
      </c>
      <c r="F117" s="101">
        <v>44991</v>
      </c>
      <c r="G117" s="90">
        <v>166343.89450000002</v>
      </c>
      <c r="H117" s="102">
        <v>-6.757466</v>
      </c>
      <c r="I117" s="90">
        <v>-11.240632263000002</v>
      </c>
      <c r="J117" s="91">
        <f t="shared" si="1"/>
        <v>7.5932595582728973E-3</v>
      </c>
      <c r="K117" s="91">
        <f>I117/'סכום נכסי הקרן'!$C$42</f>
        <v>-4.4230804615741454E-5</v>
      </c>
    </row>
    <row r="118" spans="2:11">
      <c r="B118" s="86" t="s">
        <v>2421</v>
      </c>
      <c r="C118" s="87" t="s">
        <v>2422</v>
      </c>
      <c r="D118" s="88" t="s">
        <v>681</v>
      </c>
      <c r="E118" s="88" t="s">
        <v>132</v>
      </c>
      <c r="F118" s="101">
        <v>45092</v>
      </c>
      <c r="G118" s="90">
        <v>193816.57536000002</v>
      </c>
      <c r="H118" s="102">
        <v>-6.6657080000000004</v>
      </c>
      <c r="I118" s="90">
        <v>-12.919246019000003</v>
      </c>
      <c r="J118" s="91">
        <f t="shared" si="1"/>
        <v>8.7271948787397882E-3</v>
      </c>
      <c r="K118" s="91">
        <f>I118/'סכום נכסי הקרן'!$C$42</f>
        <v>-5.0835987965731805E-5</v>
      </c>
    </row>
    <row r="119" spans="2:11">
      <c r="B119" s="86" t="s">
        <v>2423</v>
      </c>
      <c r="C119" s="87" t="s">
        <v>2424</v>
      </c>
      <c r="D119" s="88" t="s">
        <v>681</v>
      </c>
      <c r="E119" s="88" t="s">
        <v>132</v>
      </c>
      <c r="F119" s="101">
        <v>44998</v>
      </c>
      <c r="G119" s="90">
        <v>170540.32842000003</v>
      </c>
      <c r="H119" s="102">
        <v>-6.1594319999999998</v>
      </c>
      <c r="I119" s="90">
        <v>-10.504315275000003</v>
      </c>
      <c r="J119" s="91">
        <f t="shared" si="1"/>
        <v>7.0958635153960791E-3</v>
      </c>
      <c r="K119" s="91">
        <f>I119/'סכום נכסי הקרן'!$C$42</f>
        <v>-4.133346823203281E-5</v>
      </c>
    </row>
    <row r="120" spans="2:11">
      <c r="B120" s="86" t="s">
        <v>2423</v>
      </c>
      <c r="C120" s="87" t="s">
        <v>2425</v>
      </c>
      <c r="D120" s="88" t="s">
        <v>681</v>
      </c>
      <c r="E120" s="88" t="s">
        <v>132</v>
      </c>
      <c r="F120" s="101">
        <v>44998</v>
      </c>
      <c r="G120" s="90">
        <v>161793.37328000003</v>
      </c>
      <c r="H120" s="102">
        <v>-6.1594319999999998</v>
      </c>
      <c r="I120" s="90">
        <v>-9.9655525360000006</v>
      </c>
      <c r="J120" s="91">
        <f t="shared" si="1"/>
        <v>6.7319191017869802E-3</v>
      </c>
      <c r="K120" s="91">
        <f>I120/'סכום נכסי הקרן'!$C$42</f>
        <v>-3.9213488778440145E-5</v>
      </c>
    </row>
    <row r="121" spans="2:11">
      <c r="B121" s="86" t="s">
        <v>2426</v>
      </c>
      <c r="C121" s="87" t="s">
        <v>2427</v>
      </c>
      <c r="D121" s="88" t="s">
        <v>681</v>
      </c>
      <c r="E121" s="88" t="s">
        <v>132</v>
      </c>
      <c r="F121" s="101">
        <v>44987</v>
      </c>
      <c r="G121" s="90">
        <v>23862.980875000005</v>
      </c>
      <c r="H121" s="102">
        <v>-6.2355119999999999</v>
      </c>
      <c r="I121" s="90">
        <v>-1.4879791130000004</v>
      </c>
      <c r="J121" s="91">
        <f t="shared" si="1"/>
        <v>1.0051580158429811E-3</v>
      </c>
      <c r="K121" s="91">
        <f>I121/'סכום נכסי הקרן'!$C$42</f>
        <v>-5.8550544025930192E-6</v>
      </c>
    </row>
    <row r="122" spans="2:11">
      <c r="B122" s="86" t="s">
        <v>2426</v>
      </c>
      <c r="C122" s="87" t="s">
        <v>2428</v>
      </c>
      <c r="D122" s="88" t="s">
        <v>681</v>
      </c>
      <c r="E122" s="88" t="s">
        <v>132</v>
      </c>
      <c r="F122" s="101">
        <v>44987</v>
      </c>
      <c r="G122" s="90">
        <v>113469.99160000001</v>
      </c>
      <c r="H122" s="102">
        <v>-6.2355119999999999</v>
      </c>
      <c r="I122" s="90">
        <v>-7.0754352820000026</v>
      </c>
      <c r="J122" s="91">
        <f t="shared" si="1"/>
        <v>4.7795902692086677E-3</v>
      </c>
      <c r="K122" s="91">
        <f>I122/'סכום נכסי הקרן'!$C$42</f>
        <v>-2.7841155924973044E-5</v>
      </c>
    </row>
    <row r="123" spans="2:11">
      <c r="B123" s="86" t="s">
        <v>2429</v>
      </c>
      <c r="C123" s="87" t="s">
        <v>2430</v>
      </c>
      <c r="D123" s="88" t="s">
        <v>681</v>
      </c>
      <c r="E123" s="88" t="s">
        <v>132</v>
      </c>
      <c r="F123" s="101">
        <v>45097</v>
      </c>
      <c r="G123" s="90">
        <v>102546.62856000001</v>
      </c>
      <c r="H123" s="102">
        <v>-6.216475</v>
      </c>
      <c r="I123" s="90">
        <v>-6.3747856130000011</v>
      </c>
      <c r="J123" s="91">
        <f t="shared" si="1"/>
        <v>4.3062881744815604E-3</v>
      </c>
      <c r="K123" s="91">
        <f>I123/'סכום נכסי הקרן'!$C$42</f>
        <v>-2.5084167004017809E-5</v>
      </c>
    </row>
    <row r="124" spans="2:11">
      <c r="B124" s="86" t="s">
        <v>2431</v>
      </c>
      <c r="C124" s="87" t="s">
        <v>2432</v>
      </c>
      <c r="D124" s="88" t="s">
        <v>681</v>
      </c>
      <c r="E124" s="88" t="s">
        <v>132</v>
      </c>
      <c r="F124" s="101">
        <v>44987</v>
      </c>
      <c r="G124" s="90">
        <v>143217.71220000004</v>
      </c>
      <c r="H124" s="102">
        <v>-6.2059699999999998</v>
      </c>
      <c r="I124" s="90">
        <v>-8.8880476880000021</v>
      </c>
      <c r="J124" s="91">
        <f t="shared" si="1"/>
        <v>6.0040442105237235E-3</v>
      </c>
      <c r="K124" s="91">
        <f>I124/'סכום נכסי הקרן'!$C$42</f>
        <v>-3.4973611048316579E-5</v>
      </c>
    </row>
    <row r="125" spans="2:11">
      <c r="B125" s="86" t="s">
        <v>2433</v>
      </c>
      <c r="C125" s="87" t="s">
        <v>2434</v>
      </c>
      <c r="D125" s="88" t="s">
        <v>681</v>
      </c>
      <c r="E125" s="88" t="s">
        <v>132</v>
      </c>
      <c r="F125" s="101">
        <v>44987</v>
      </c>
      <c r="G125" s="90">
        <v>150652.67025600004</v>
      </c>
      <c r="H125" s="102">
        <v>-5.957471</v>
      </c>
      <c r="I125" s="90">
        <v>-8.9750889150000024</v>
      </c>
      <c r="J125" s="91">
        <f t="shared" si="1"/>
        <v>6.0628422045704714E-3</v>
      </c>
      <c r="K125" s="91">
        <f>I125/'סכום נכסי הקרן'!$C$42</f>
        <v>-3.5316109887783455E-5</v>
      </c>
    </row>
    <row r="126" spans="2:11">
      <c r="B126" s="86" t="s">
        <v>2435</v>
      </c>
      <c r="C126" s="87" t="s">
        <v>2436</v>
      </c>
      <c r="D126" s="88" t="s">
        <v>681</v>
      </c>
      <c r="E126" s="88" t="s">
        <v>132</v>
      </c>
      <c r="F126" s="101">
        <v>44987</v>
      </c>
      <c r="G126" s="90">
        <v>205435.45944000001</v>
      </c>
      <c r="H126" s="102">
        <v>-5.957471</v>
      </c>
      <c r="I126" s="90">
        <v>-12.238757611000002</v>
      </c>
      <c r="J126" s="91">
        <f t="shared" si="1"/>
        <v>8.2675120968959074E-3</v>
      </c>
      <c r="K126" s="91">
        <f>I126/'סכום נכסי הקרן'!$C$42</f>
        <v>-4.8158331663728378E-5</v>
      </c>
    </row>
    <row r="127" spans="2:11">
      <c r="B127" s="86" t="s">
        <v>2437</v>
      </c>
      <c r="C127" s="87" t="s">
        <v>2438</v>
      </c>
      <c r="D127" s="88" t="s">
        <v>681</v>
      </c>
      <c r="E127" s="88" t="s">
        <v>132</v>
      </c>
      <c r="F127" s="101">
        <v>44987</v>
      </c>
      <c r="G127" s="90">
        <v>30842.760900000008</v>
      </c>
      <c r="H127" s="102">
        <v>-5.9331389999999997</v>
      </c>
      <c r="I127" s="90">
        <v>-1.8299438910000003</v>
      </c>
      <c r="J127" s="91">
        <f t="shared" si="1"/>
        <v>1.2361616870233208E-3</v>
      </c>
      <c r="K127" s="91">
        <f>I127/'סכום נכסי הקרן'!$C$42</f>
        <v>-7.200652846460856E-6</v>
      </c>
    </row>
    <row r="128" spans="2:11">
      <c r="B128" s="86" t="s">
        <v>2439</v>
      </c>
      <c r="C128" s="87" t="s">
        <v>2440</v>
      </c>
      <c r="D128" s="88" t="s">
        <v>681</v>
      </c>
      <c r="E128" s="88" t="s">
        <v>132</v>
      </c>
      <c r="F128" s="101">
        <v>44987</v>
      </c>
      <c r="G128" s="90">
        <v>171243.74429999999</v>
      </c>
      <c r="H128" s="102">
        <v>-5.9280629999999999</v>
      </c>
      <c r="I128" s="90">
        <v>-10.151436576000002</v>
      </c>
      <c r="J128" s="91">
        <f t="shared" si="1"/>
        <v>6.8574872842909491E-3</v>
      </c>
      <c r="K128" s="91">
        <f>I128/'סכום נכסי הקרן'!$C$42</f>
        <v>-3.9944924560881653E-5</v>
      </c>
    </row>
    <row r="129" spans="2:11">
      <c r="B129" s="86" t="s">
        <v>2441</v>
      </c>
      <c r="C129" s="87" t="s">
        <v>2442</v>
      </c>
      <c r="D129" s="88" t="s">
        <v>681</v>
      </c>
      <c r="E129" s="88" t="s">
        <v>132</v>
      </c>
      <c r="F129" s="101">
        <v>44987</v>
      </c>
      <c r="G129" s="90">
        <v>232956.13046400005</v>
      </c>
      <c r="H129" s="102">
        <v>-5.8986710000000002</v>
      </c>
      <c r="I129" s="90">
        <v>-13.741315527000005</v>
      </c>
      <c r="J129" s="91">
        <f t="shared" si="1"/>
        <v>9.2825183697263832E-3</v>
      </c>
      <c r="K129" s="91">
        <f>I129/'סכום נכסי הקרן'!$C$42</f>
        <v>-5.4070752251064143E-5</v>
      </c>
    </row>
    <row r="130" spans="2:11">
      <c r="B130" s="86" t="s">
        <v>2443</v>
      </c>
      <c r="C130" s="87" t="s">
        <v>2444</v>
      </c>
      <c r="D130" s="88" t="s">
        <v>681</v>
      </c>
      <c r="E130" s="88" t="s">
        <v>132</v>
      </c>
      <c r="F130" s="101">
        <v>45033</v>
      </c>
      <c r="G130" s="90">
        <v>171296.02521000002</v>
      </c>
      <c r="H130" s="102">
        <v>-5.8957329999999999</v>
      </c>
      <c r="I130" s="90">
        <v>-10.099155666000003</v>
      </c>
      <c r="J130" s="91">
        <f t="shared" si="1"/>
        <v>6.8221705413992334E-3</v>
      </c>
      <c r="K130" s="91">
        <f>I130/'סכום נכסי הקרן'!$C$42</f>
        <v>-3.9739204218712403E-5</v>
      </c>
    </row>
    <row r="131" spans="2:11">
      <c r="B131" s="86" t="s">
        <v>2445</v>
      </c>
      <c r="C131" s="87" t="s">
        <v>2446</v>
      </c>
      <c r="D131" s="88" t="s">
        <v>681</v>
      </c>
      <c r="E131" s="88" t="s">
        <v>132</v>
      </c>
      <c r="F131" s="101">
        <v>45034</v>
      </c>
      <c r="G131" s="90">
        <v>137090.05164000002</v>
      </c>
      <c r="H131" s="102">
        <v>-5.7633029999999996</v>
      </c>
      <c r="I131" s="90">
        <v>-7.9009154520000022</v>
      </c>
      <c r="J131" s="91">
        <f t="shared" si="1"/>
        <v>5.3372177268428298E-3</v>
      </c>
      <c r="K131" s="91">
        <f>I131/'סכום נכסי הקרן'!$C$42</f>
        <v>-3.1089340836565772E-5</v>
      </c>
    </row>
    <row r="132" spans="2:11">
      <c r="B132" s="86" t="s">
        <v>2447</v>
      </c>
      <c r="C132" s="87" t="s">
        <v>2448</v>
      </c>
      <c r="D132" s="88" t="s">
        <v>681</v>
      </c>
      <c r="E132" s="88" t="s">
        <v>132</v>
      </c>
      <c r="F132" s="101">
        <v>45033</v>
      </c>
      <c r="G132" s="90">
        <v>137169.89884800004</v>
      </c>
      <c r="H132" s="102">
        <v>-5.7929950000000003</v>
      </c>
      <c r="I132" s="90">
        <v>-7.9462458520000006</v>
      </c>
      <c r="J132" s="91">
        <f t="shared" si="1"/>
        <v>5.367839268854601E-3</v>
      </c>
      <c r="K132" s="91">
        <f>I132/'סכום נכסי הקרן'!$C$42</f>
        <v>-3.126771159175479E-5</v>
      </c>
    </row>
    <row r="133" spans="2:11">
      <c r="B133" s="86" t="s">
        <v>2449</v>
      </c>
      <c r="C133" s="87" t="s">
        <v>2450</v>
      </c>
      <c r="D133" s="88" t="s">
        <v>681</v>
      </c>
      <c r="E133" s="88" t="s">
        <v>132</v>
      </c>
      <c r="F133" s="101">
        <v>45034</v>
      </c>
      <c r="G133" s="90">
        <v>133227.31747900002</v>
      </c>
      <c r="H133" s="102">
        <v>-5.6900190000000004</v>
      </c>
      <c r="I133" s="90">
        <v>-7.5806602110000014</v>
      </c>
      <c r="J133" s="91">
        <f t="shared" si="1"/>
        <v>5.1208792582484279E-3</v>
      </c>
      <c r="K133" s="91">
        <f>I133/'סכום נכסי הקרן'!$C$42</f>
        <v>-2.9829167328491441E-5</v>
      </c>
    </row>
    <row r="134" spans="2:11">
      <c r="B134" s="86" t="s">
        <v>2451</v>
      </c>
      <c r="C134" s="87" t="s">
        <v>2452</v>
      </c>
      <c r="D134" s="88" t="s">
        <v>681</v>
      </c>
      <c r="E134" s="88" t="s">
        <v>132</v>
      </c>
      <c r="F134" s="101">
        <v>45034</v>
      </c>
      <c r="G134" s="90">
        <v>171505.14885000003</v>
      </c>
      <c r="H134" s="102">
        <v>-5.6753749999999998</v>
      </c>
      <c r="I134" s="90">
        <v>-9.7335600150000001</v>
      </c>
      <c r="J134" s="91">
        <f t="shared" si="1"/>
        <v>6.5752037688488543E-3</v>
      </c>
      <c r="K134" s="91">
        <f>I134/'סכום נכסי הקרן'!$C$42</f>
        <v>-3.8300620567063776E-5</v>
      </c>
    </row>
    <row r="135" spans="2:11">
      <c r="B135" s="86" t="s">
        <v>2451</v>
      </c>
      <c r="C135" s="87" t="s">
        <v>2453</v>
      </c>
      <c r="D135" s="88" t="s">
        <v>681</v>
      </c>
      <c r="E135" s="88" t="s">
        <v>132</v>
      </c>
      <c r="F135" s="101">
        <v>45034</v>
      </c>
      <c r="G135" s="90">
        <v>195250.45008000004</v>
      </c>
      <c r="H135" s="102">
        <v>-5.6753749999999998</v>
      </c>
      <c r="I135" s="90">
        <v>-11.081194859</v>
      </c>
      <c r="J135" s="91">
        <f t="shared" si="1"/>
        <v>7.4855565782675606E-3</v>
      </c>
      <c r="K135" s="91">
        <f>I135/'סכום נכסי הקרן'!$C$42</f>
        <v>-4.3603433797110743E-5</v>
      </c>
    </row>
    <row r="136" spans="2:11">
      <c r="B136" s="86" t="s">
        <v>2454</v>
      </c>
      <c r="C136" s="87" t="s">
        <v>2455</v>
      </c>
      <c r="D136" s="88" t="s">
        <v>681</v>
      </c>
      <c r="E136" s="88" t="s">
        <v>132</v>
      </c>
      <c r="F136" s="101">
        <v>45034</v>
      </c>
      <c r="G136" s="90">
        <v>154354.63396500002</v>
      </c>
      <c r="H136" s="102">
        <v>-5.6753749999999998</v>
      </c>
      <c r="I136" s="90">
        <v>-8.7602040130000027</v>
      </c>
      <c r="J136" s="91">
        <f t="shared" si="1"/>
        <v>5.9176833916262115E-3</v>
      </c>
      <c r="K136" s="91">
        <f>I136/'סכום נכסי הקרן'!$C$42</f>
        <v>-3.4470558508389954E-5</v>
      </c>
    </row>
    <row r="137" spans="2:11">
      <c r="B137" s="86" t="s">
        <v>2456</v>
      </c>
      <c r="C137" s="87" t="s">
        <v>2457</v>
      </c>
      <c r="D137" s="88" t="s">
        <v>681</v>
      </c>
      <c r="E137" s="88" t="s">
        <v>132</v>
      </c>
      <c r="F137" s="101">
        <v>45034</v>
      </c>
      <c r="G137" s="90">
        <v>137230.73481600004</v>
      </c>
      <c r="H137" s="102">
        <v>-5.7156900000000004</v>
      </c>
      <c r="I137" s="90">
        <v>-7.8436840150000009</v>
      </c>
      <c r="J137" s="91">
        <f t="shared" si="1"/>
        <v>5.298556809390312E-3</v>
      </c>
      <c r="K137" s="91">
        <f>I137/'סכום נכסי הקרן'!$C$42</f>
        <v>-3.0864140647768776E-5</v>
      </c>
    </row>
    <row r="138" spans="2:11">
      <c r="B138" s="86" t="s">
        <v>2458</v>
      </c>
      <c r="C138" s="87" t="s">
        <v>2459</v>
      </c>
      <c r="D138" s="88" t="s">
        <v>681</v>
      </c>
      <c r="E138" s="88" t="s">
        <v>132</v>
      </c>
      <c r="F138" s="101">
        <v>45007</v>
      </c>
      <c r="G138" s="90">
        <v>199083.80415600003</v>
      </c>
      <c r="H138" s="102">
        <v>-5.4958879999999999</v>
      </c>
      <c r="I138" s="90">
        <v>-10.941422038000002</v>
      </c>
      <c r="J138" s="91">
        <f t="shared" si="1"/>
        <v>7.3911373957685029E-3</v>
      </c>
      <c r="K138" s="91">
        <f>I138/'סכום נכסי הקרן'!$C$42</f>
        <v>-4.3053441217370225E-5</v>
      </c>
    </row>
    <row r="139" spans="2:11">
      <c r="B139" s="86" t="s">
        <v>2460</v>
      </c>
      <c r="C139" s="87" t="s">
        <v>2461</v>
      </c>
      <c r="D139" s="88" t="s">
        <v>681</v>
      </c>
      <c r="E139" s="88" t="s">
        <v>132</v>
      </c>
      <c r="F139" s="101">
        <v>45007</v>
      </c>
      <c r="G139" s="90">
        <v>257507.24580000006</v>
      </c>
      <c r="H139" s="102">
        <v>-5.4666810000000003</v>
      </c>
      <c r="I139" s="90">
        <v>-14.077098416</v>
      </c>
      <c r="J139" s="91">
        <f t="shared" si="1"/>
        <v>9.5093460580403522E-3</v>
      </c>
      <c r="K139" s="91">
        <f>I139/'סכום נכסי הקרן'!$C$42</f>
        <v>-5.5392025557509289E-5</v>
      </c>
    </row>
    <row r="140" spans="2:11">
      <c r="B140" s="86" t="s">
        <v>2462</v>
      </c>
      <c r="C140" s="87" t="s">
        <v>2463</v>
      </c>
      <c r="D140" s="88" t="s">
        <v>681</v>
      </c>
      <c r="E140" s="88" t="s">
        <v>132</v>
      </c>
      <c r="F140" s="101">
        <v>45034</v>
      </c>
      <c r="G140" s="90">
        <v>171681.00282000002</v>
      </c>
      <c r="H140" s="102">
        <v>-5.6278920000000001</v>
      </c>
      <c r="I140" s="90">
        <v>-9.6620207190000009</v>
      </c>
      <c r="J140" s="91">
        <f t="shared" ref="J140:J203" si="2">IFERROR(I140/$I$11,0)</f>
        <v>6.526877622202088E-3</v>
      </c>
      <c r="K140" s="91">
        <f>I140/'סכום נכסי הקרן'!$C$42</f>
        <v>-3.8019120332051265E-5</v>
      </c>
    </row>
    <row r="141" spans="2:11">
      <c r="B141" s="86" t="s">
        <v>2464</v>
      </c>
      <c r="C141" s="87" t="s">
        <v>2465</v>
      </c>
      <c r="D141" s="88" t="s">
        <v>681</v>
      </c>
      <c r="E141" s="88" t="s">
        <v>132</v>
      </c>
      <c r="F141" s="101">
        <v>44985</v>
      </c>
      <c r="G141" s="90">
        <v>103017.15675000001</v>
      </c>
      <c r="H141" s="102">
        <v>-5.659624</v>
      </c>
      <c r="I141" s="90">
        <v>-5.8303832430000009</v>
      </c>
      <c r="J141" s="91">
        <f t="shared" si="2"/>
        <v>3.9385340835345756E-3</v>
      </c>
      <c r="K141" s="91">
        <f>I141/'סכום נכסי הקרן'!$C$42</f>
        <v>-2.2941996145971245E-5</v>
      </c>
    </row>
    <row r="142" spans="2:11">
      <c r="B142" s="86" t="s">
        <v>2464</v>
      </c>
      <c r="C142" s="87" t="s">
        <v>2466</v>
      </c>
      <c r="D142" s="88" t="s">
        <v>681</v>
      </c>
      <c r="E142" s="88" t="s">
        <v>132</v>
      </c>
      <c r="F142" s="101">
        <v>44985</v>
      </c>
      <c r="G142" s="90">
        <v>239791.42812500003</v>
      </c>
      <c r="H142" s="102">
        <v>-5.659624</v>
      </c>
      <c r="I142" s="90">
        <v>-13.571292088000002</v>
      </c>
      <c r="J142" s="91">
        <f t="shared" si="2"/>
        <v>9.1676643229867891E-3</v>
      </c>
      <c r="K142" s="91">
        <f>I142/'סכום נכסי הקרן'!$C$42</f>
        <v>-5.3401726404959424E-5</v>
      </c>
    </row>
    <row r="143" spans="2:11">
      <c r="B143" s="86" t="s">
        <v>2467</v>
      </c>
      <c r="C143" s="87" t="s">
        <v>2468</v>
      </c>
      <c r="D143" s="88" t="s">
        <v>681</v>
      </c>
      <c r="E143" s="88" t="s">
        <v>132</v>
      </c>
      <c r="F143" s="101">
        <v>44991</v>
      </c>
      <c r="G143" s="90">
        <v>143874.85687500003</v>
      </c>
      <c r="H143" s="102">
        <v>-5.6292460000000002</v>
      </c>
      <c r="I143" s="90">
        <v>-8.0990691580000025</v>
      </c>
      <c r="J143" s="91">
        <f t="shared" si="2"/>
        <v>5.4710743006446787E-3</v>
      </c>
      <c r="K143" s="91">
        <f>I143/'סכום נכסי הקרן'!$C$42</f>
        <v>-3.1869056572202864E-5</v>
      </c>
    </row>
    <row r="144" spans="2:11">
      <c r="B144" s="86" t="s">
        <v>2469</v>
      </c>
      <c r="C144" s="87" t="s">
        <v>2470</v>
      </c>
      <c r="D144" s="88" t="s">
        <v>681</v>
      </c>
      <c r="E144" s="88" t="s">
        <v>132</v>
      </c>
      <c r="F144" s="101">
        <v>44985</v>
      </c>
      <c r="G144" s="90">
        <v>48872.161608000009</v>
      </c>
      <c r="H144" s="102">
        <v>-5.6478609999999998</v>
      </c>
      <c r="I144" s="90">
        <v>-2.7602318320000006</v>
      </c>
      <c r="J144" s="91">
        <f t="shared" si="2"/>
        <v>1.8645887749902553E-3</v>
      </c>
      <c r="K144" s="91">
        <f>I144/'סכום נכסי הקרן'!$C$42</f>
        <v>-1.0861246235873066E-5</v>
      </c>
    </row>
    <row r="145" spans="2:11">
      <c r="B145" s="86" t="s">
        <v>2471</v>
      </c>
      <c r="C145" s="87" t="s">
        <v>2472</v>
      </c>
      <c r="D145" s="88" t="s">
        <v>681</v>
      </c>
      <c r="E145" s="88" t="s">
        <v>132</v>
      </c>
      <c r="F145" s="101">
        <v>44985</v>
      </c>
      <c r="G145" s="90">
        <v>103031.41518000001</v>
      </c>
      <c r="H145" s="102">
        <v>-5.6450009999999997</v>
      </c>
      <c r="I145" s="90">
        <v>-5.8161248130000009</v>
      </c>
      <c r="J145" s="91">
        <f t="shared" si="2"/>
        <v>3.9289022445641074E-3</v>
      </c>
      <c r="K145" s="91">
        <f>I145/'סכום נכסי הקרן'!$C$42</f>
        <v>-2.2885890598106901E-5</v>
      </c>
    </row>
    <row r="146" spans="2:11">
      <c r="B146" s="86" t="s">
        <v>2473</v>
      </c>
      <c r="C146" s="87" t="s">
        <v>2474</v>
      </c>
      <c r="D146" s="88" t="s">
        <v>681</v>
      </c>
      <c r="E146" s="88" t="s">
        <v>132</v>
      </c>
      <c r="F146" s="101">
        <v>44985</v>
      </c>
      <c r="G146" s="90">
        <v>391692.76019300008</v>
      </c>
      <c r="H146" s="102">
        <v>-5.5982380000000003</v>
      </c>
      <c r="I146" s="90">
        <v>-21.927891780000003</v>
      </c>
      <c r="J146" s="91">
        <f t="shared" si="2"/>
        <v>1.4812705367057402E-2</v>
      </c>
      <c r="K146" s="91">
        <f>I146/'סכום נכסי הקרן'!$C$42</f>
        <v>-8.6284140808414871E-5</v>
      </c>
    </row>
    <row r="147" spans="2:11">
      <c r="B147" s="86" t="s">
        <v>2473</v>
      </c>
      <c r="C147" s="87" t="s">
        <v>2475</v>
      </c>
      <c r="D147" s="88" t="s">
        <v>681</v>
      </c>
      <c r="E147" s="88" t="s">
        <v>132</v>
      </c>
      <c r="F147" s="101">
        <v>44985</v>
      </c>
      <c r="G147" s="90">
        <v>3259.6751970000005</v>
      </c>
      <c r="H147" s="102">
        <v>-5.5982380000000003</v>
      </c>
      <c r="I147" s="90">
        <v>-0.18248436600000001</v>
      </c>
      <c r="J147" s="91">
        <f t="shared" si="2"/>
        <v>1.2327163845808926E-4</v>
      </c>
      <c r="K147" s="91">
        <f>I147/'סכום נכסי הקרן'!$C$42</f>
        <v>-7.1805839290211571E-7</v>
      </c>
    </row>
    <row r="148" spans="2:11">
      <c r="B148" s="86" t="s">
        <v>2476</v>
      </c>
      <c r="C148" s="87" t="s">
        <v>2477</v>
      </c>
      <c r="D148" s="88" t="s">
        <v>681</v>
      </c>
      <c r="E148" s="88" t="s">
        <v>132</v>
      </c>
      <c r="F148" s="101">
        <v>44991</v>
      </c>
      <c r="G148" s="90">
        <v>130397.82956800003</v>
      </c>
      <c r="H148" s="102">
        <v>-5.5591160000000004</v>
      </c>
      <c r="I148" s="90">
        <v>-7.2489671740000015</v>
      </c>
      <c r="J148" s="91">
        <f t="shared" si="2"/>
        <v>4.8968143422647237E-3</v>
      </c>
      <c r="K148" s="91">
        <f>I148/'סכום נכסי הקרן'!$C$42</f>
        <v>-2.8523987195498339E-5</v>
      </c>
    </row>
    <row r="149" spans="2:11">
      <c r="B149" s="86" t="s">
        <v>2478</v>
      </c>
      <c r="C149" s="87" t="s">
        <v>2479</v>
      </c>
      <c r="D149" s="88" t="s">
        <v>681</v>
      </c>
      <c r="E149" s="88" t="s">
        <v>132</v>
      </c>
      <c r="F149" s="101">
        <v>45035</v>
      </c>
      <c r="G149" s="90">
        <v>457025.45679000014</v>
      </c>
      <c r="H149" s="102">
        <v>-5.4803040000000003</v>
      </c>
      <c r="I149" s="90">
        <v>-25.046385704000002</v>
      </c>
      <c r="J149" s="91">
        <f t="shared" si="2"/>
        <v>1.6919306956878395E-2</v>
      </c>
      <c r="K149" s="91">
        <f>I149/'סכום נכסי הקרן'!$C$42</f>
        <v>-9.8555113848058457E-5</v>
      </c>
    </row>
    <row r="150" spans="2:11">
      <c r="B150" s="86" t="s">
        <v>2480</v>
      </c>
      <c r="C150" s="87" t="s">
        <v>2481</v>
      </c>
      <c r="D150" s="88" t="s">
        <v>681</v>
      </c>
      <c r="E150" s="88" t="s">
        <v>132</v>
      </c>
      <c r="F150" s="101">
        <v>45035</v>
      </c>
      <c r="G150" s="90">
        <v>57464.477600000006</v>
      </c>
      <c r="H150" s="102">
        <v>-5.4511339999999997</v>
      </c>
      <c r="I150" s="90">
        <v>-3.1324655900000002</v>
      </c>
      <c r="J150" s="91">
        <f t="shared" si="2"/>
        <v>2.1160397142891969E-3</v>
      </c>
      <c r="K150" s="91">
        <f>I150/'סכום נכסי הקרן'!$C$42</f>
        <v>-1.2325950198805402E-5</v>
      </c>
    </row>
    <row r="151" spans="2:11">
      <c r="B151" s="86" t="s">
        <v>2480</v>
      </c>
      <c r="C151" s="87" t="s">
        <v>2482</v>
      </c>
      <c r="D151" s="88" t="s">
        <v>681</v>
      </c>
      <c r="E151" s="88" t="s">
        <v>132</v>
      </c>
      <c r="F151" s="101">
        <v>45035</v>
      </c>
      <c r="G151" s="90">
        <v>123816.17920000001</v>
      </c>
      <c r="H151" s="102">
        <v>-5.4511339999999997</v>
      </c>
      <c r="I151" s="90">
        <v>-6.7493856560000012</v>
      </c>
      <c r="J151" s="91">
        <f t="shared" si="2"/>
        <v>4.5593375840242978E-3</v>
      </c>
      <c r="K151" s="91">
        <f>I151/'סכום נכסי הקרן'!$C$42</f>
        <v>-2.6558182070369539E-5</v>
      </c>
    </row>
    <row r="152" spans="2:11">
      <c r="B152" s="86" t="s">
        <v>2483</v>
      </c>
      <c r="C152" s="87" t="s">
        <v>2484</v>
      </c>
      <c r="D152" s="88" t="s">
        <v>681</v>
      </c>
      <c r="E152" s="88" t="s">
        <v>132</v>
      </c>
      <c r="F152" s="101">
        <v>45035</v>
      </c>
      <c r="G152" s="90">
        <v>206420.42672000002</v>
      </c>
      <c r="H152" s="102">
        <v>-5.4511339999999997</v>
      </c>
      <c r="I152" s="90">
        <v>-11.252253753000003</v>
      </c>
      <c r="J152" s="91">
        <f t="shared" si="2"/>
        <v>7.6011100944312912E-3</v>
      </c>
      <c r="K152" s="91">
        <f>I152/'סכום נכסי הקרן'!$C$42</f>
        <v>-4.4276534058846349E-5</v>
      </c>
    </row>
    <row r="153" spans="2:11">
      <c r="B153" s="86" t="s">
        <v>2485</v>
      </c>
      <c r="C153" s="87" t="s">
        <v>2486</v>
      </c>
      <c r="D153" s="88" t="s">
        <v>681</v>
      </c>
      <c r="E153" s="88" t="s">
        <v>132</v>
      </c>
      <c r="F153" s="101">
        <v>44991</v>
      </c>
      <c r="G153" s="90">
        <v>206477.51201500001</v>
      </c>
      <c r="H153" s="102">
        <v>-5.4978300000000004</v>
      </c>
      <c r="I153" s="90">
        <v>-11.351781965000001</v>
      </c>
      <c r="J153" s="91">
        <f t="shared" si="2"/>
        <v>7.6683432828680677E-3</v>
      </c>
      <c r="K153" s="91">
        <f>I153/'סכום נכסי הקרן'!$C$42</f>
        <v>-4.4668167980829225E-5</v>
      </c>
    </row>
    <row r="154" spans="2:11">
      <c r="B154" s="86" t="s">
        <v>2487</v>
      </c>
      <c r="C154" s="87" t="s">
        <v>2488</v>
      </c>
      <c r="D154" s="88" t="s">
        <v>681</v>
      </c>
      <c r="E154" s="88" t="s">
        <v>132</v>
      </c>
      <c r="F154" s="101">
        <v>45007</v>
      </c>
      <c r="G154" s="90">
        <v>137527.31015999999</v>
      </c>
      <c r="H154" s="102">
        <v>-5.4826600000000001</v>
      </c>
      <c r="I154" s="90">
        <v>-7.5401543590000015</v>
      </c>
      <c r="J154" s="91">
        <f t="shared" si="2"/>
        <v>5.093516789601767E-3</v>
      </c>
      <c r="K154" s="91">
        <f>I154/'סכום נכסי הקרן'!$C$42</f>
        <v>-2.9669780704706635E-5</v>
      </c>
    </row>
    <row r="155" spans="2:11">
      <c r="B155" s="86" t="s">
        <v>2487</v>
      </c>
      <c r="C155" s="87" t="s">
        <v>2489</v>
      </c>
      <c r="D155" s="88" t="s">
        <v>681</v>
      </c>
      <c r="E155" s="88" t="s">
        <v>132</v>
      </c>
      <c r="F155" s="101">
        <v>45007</v>
      </c>
      <c r="G155" s="90">
        <v>72027.039075000008</v>
      </c>
      <c r="H155" s="102">
        <v>-5.4826600000000001</v>
      </c>
      <c r="I155" s="90">
        <v>-3.9489974180000007</v>
      </c>
      <c r="J155" s="91">
        <f t="shared" si="2"/>
        <v>2.6676223977654284E-3</v>
      </c>
      <c r="K155" s="91">
        <f>I155/'סכום נכסי הקרן'!$C$42</f>
        <v>-1.5538924247043085E-5</v>
      </c>
    </row>
    <row r="156" spans="2:11">
      <c r="B156" s="86" t="s">
        <v>2487</v>
      </c>
      <c r="C156" s="87" t="s">
        <v>2490</v>
      </c>
      <c r="D156" s="88" t="s">
        <v>681</v>
      </c>
      <c r="E156" s="88" t="s">
        <v>132</v>
      </c>
      <c r="F156" s="101">
        <v>45007</v>
      </c>
      <c r="G156" s="90">
        <v>61925.210200000016</v>
      </c>
      <c r="H156" s="102">
        <v>-5.4826600000000001</v>
      </c>
      <c r="I156" s="90">
        <v>-3.3951485210000012</v>
      </c>
      <c r="J156" s="91">
        <f t="shared" si="2"/>
        <v>2.2934869992765768E-3</v>
      </c>
      <c r="K156" s="91">
        <f>I156/'סכום נכסי הקרן'!$C$42</f>
        <v>-1.3359582215680086E-5</v>
      </c>
    </row>
    <row r="157" spans="2:11">
      <c r="B157" s="86" t="s">
        <v>2491</v>
      </c>
      <c r="C157" s="87" t="s">
        <v>2492</v>
      </c>
      <c r="D157" s="88" t="s">
        <v>681</v>
      </c>
      <c r="E157" s="88" t="s">
        <v>132</v>
      </c>
      <c r="F157" s="101">
        <v>45036</v>
      </c>
      <c r="G157" s="90">
        <v>275054.62031999999</v>
      </c>
      <c r="H157" s="102">
        <v>-5.4152399999999998</v>
      </c>
      <c r="I157" s="90">
        <v>-14.894867989000002</v>
      </c>
      <c r="J157" s="91">
        <f t="shared" si="2"/>
        <v>1.00617648616593E-2</v>
      </c>
      <c r="K157" s="91">
        <f>I157/'סכום נכסי הקרן'!$C$42</f>
        <v>-5.8609870013031738E-5</v>
      </c>
    </row>
    <row r="158" spans="2:11">
      <c r="B158" s="86" t="s">
        <v>2493</v>
      </c>
      <c r="C158" s="87" t="s">
        <v>2494</v>
      </c>
      <c r="D158" s="88" t="s">
        <v>681</v>
      </c>
      <c r="E158" s="88" t="s">
        <v>132</v>
      </c>
      <c r="F158" s="101">
        <v>45055</v>
      </c>
      <c r="G158" s="90">
        <v>201842.98260000002</v>
      </c>
      <c r="H158" s="102">
        <v>-5.2874759999999998</v>
      </c>
      <c r="I158" s="90">
        <v>-10.672399368000002</v>
      </c>
      <c r="J158" s="91">
        <f t="shared" si="2"/>
        <v>7.2094074972561565E-3</v>
      </c>
      <c r="K158" s="91">
        <f>I158/'סכום נכסי הקרן'!$C$42</f>
        <v>-4.1994862938535988E-5</v>
      </c>
    </row>
    <row r="159" spans="2:11">
      <c r="B159" s="86" t="s">
        <v>2495</v>
      </c>
      <c r="C159" s="87" t="s">
        <v>2496</v>
      </c>
      <c r="D159" s="88" t="s">
        <v>681</v>
      </c>
      <c r="E159" s="88" t="s">
        <v>132</v>
      </c>
      <c r="F159" s="101">
        <v>45055</v>
      </c>
      <c r="G159" s="90">
        <v>168202.48550000004</v>
      </c>
      <c r="H159" s="102">
        <v>-5.2874759999999998</v>
      </c>
      <c r="I159" s="90">
        <v>-8.8936661420000025</v>
      </c>
      <c r="J159" s="91">
        <f t="shared" si="2"/>
        <v>6.0078395823978349E-3</v>
      </c>
      <c r="K159" s="91">
        <f>I159/'סכום נכסי הקרן'!$C$42</f>
        <v>-3.499571912331647E-5</v>
      </c>
    </row>
    <row r="160" spans="2:11">
      <c r="B160" s="86" t="s">
        <v>2497</v>
      </c>
      <c r="C160" s="87" t="s">
        <v>2498</v>
      </c>
      <c r="D160" s="88" t="s">
        <v>681</v>
      </c>
      <c r="E160" s="88" t="s">
        <v>132</v>
      </c>
      <c r="F160" s="101">
        <v>45036</v>
      </c>
      <c r="G160" s="90">
        <v>137641.37760000004</v>
      </c>
      <c r="H160" s="102">
        <v>-5.3278790000000003</v>
      </c>
      <c r="I160" s="90">
        <v>-7.3333665540000021</v>
      </c>
      <c r="J160" s="91">
        <f t="shared" si="2"/>
        <v>4.9538277187281456E-3</v>
      </c>
      <c r="K160" s="91">
        <f>I160/'סכום נכסי הקרן'!$C$42</f>
        <v>-2.8856090621633678E-5</v>
      </c>
    </row>
    <row r="161" spans="2:11">
      <c r="B161" s="86" t="s">
        <v>2497</v>
      </c>
      <c r="C161" s="87" t="s">
        <v>2499</v>
      </c>
      <c r="D161" s="88" t="s">
        <v>681</v>
      </c>
      <c r="E161" s="88" t="s">
        <v>132</v>
      </c>
      <c r="F161" s="101">
        <v>45036</v>
      </c>
      <c r="G161" s="90">
        <v>96115.70600000002</v>
      </c>
      <c r="H161" s="102">
        <v>-5.3278790000000003</v>
      </c>
      <c r="I161" s="90">
        <v>-5.1209288660000007</v>
      </c>
      <c r="J161" s="91">
        <f t="shared" si="2"/>
        <v>3.4592842421314329E-3</v>
      </c>
      <c r="K161" s="91">
        <f>I161/'סכום נכסי הקרן'!$C$42</f>
        <v>-2.0150361547607942E-5</v>
      </c>
    </row>
    <row r="162" spans="2:11">
      <c r="B162" s="86" t="s">
        <v>2500</v>
      </c>
      <c r="C162" s="87" t="s">
        <v>2501</v>
      </c>
      <c r="D162" s="88" t="s">
        <v>681</v>
      </c>
      <c r="E162" s="88" t="s">
        <v>132</v>
      </c>
      <c r="F162" s="101">
        <v>45036</v>
      </c>
      <c r="G162" s="90">
        <v>120144.63250000002</v>
      </c>
      <c r="H162" s="102">
        <v>-5.3278790000000003</v>
      </c>
      <c r="I162" s="90">
        <v>-6.4011610760000011</v>
      </c>
      <c r="J162" s="91">
        <f t="shared" si="2"/>
        <v>4.3241052982734181E-3</v>
      </c>
      <c r="K162" s="91">
        <f>I162/'סכום נכסי הקרן'!$C$42</f>
        <v>-2.5187951908933057E-5</v>
      </c>
    </row>
    <row r="163" spans="2:11">
      <c r="B163" s="86" t="s">
        <v>2500</v>
      </c>
      <c r="C163" s="87" t="s">
        <v>2502</v>
      </c>
      <c r="D163" s="88" t="s">
        <v>681</v>
      </c>
      <c r="E163" s="88" t="s">
        <v>132</v>
      </c>
      <c r="F163" s="101">
        <v>45036</v>
      </c>
      <c r="G163" s="90">
        <v>172051.72200000004</v>
      </c>
      <c r="H163" s="102">
        <v>-5.3278790000000003</v>
      </c>
      <c r="I163" s="90">
        <v>-9.1667081930000016</v>
      </c>
      <c r="J163" s="91">
        <f t="shared" si="2"/>
        <v>6.1922846487479409E-3</v>
      </c>
      <c r="K163" s="91">
        <f>I163/'סכום נכסי הקרן'!$C$42</f>
        <v>-3.6070113279009544E-5</v>
      </c>
    </row>
    <row r="164" spans="2:11">
      <c r="B164" s="86" t="s">
        <v>2503</v>
      </c>
      <c r="C164" s="87" t="s">
        <v>2504</v>
      </c>
      <c r="D164" s="88" t="s">
        <v>681</v>
      </c>
      <c r="E164" s="88" t="s">
        <v>132</v>
      </c>
      <c r="F164" s="101">
        <v>45036</v>
      </c>
      <c r="G164" s="90">
        <v>137641.37760000004</v>
      </c>
      <c r="H164" s="102">
        <v>-5.3278790000000003</v>
      </c>
      <c r="I164" s="90">
        <v>-7.3333665540000021</v>
      </c>
      <c r="J164" s="91">
        <f t="shared" si="2"/>
        <v>4.9538277187281456E-3</v>
      </c>
      <c r="K164" s="91">
        <f>I164/'סכום נכסי הקרן'!$C$42</f>
        <v>-2.8856090621633678E-5</v>
      </c>
    </row>
    <row r="165" spans="2:11">
      <c r="B165" s="86" t="s">
        <v>2505</v>
      </c>
      <c r="C165" s="87" t="s">
        <v>2506</v>
      </c>
      <c r="D165" s="88" t="s">
        <v>681</v>
      </c>
      <c r="E165" s="88" t="s">
        <v>132</v>
      </c>
      <c r="F165" s="101">
        <v>45061</v>
      </c>
      <c r="G165" s="90">
        <v>216260.33850000004</v>
      </c>
      <c r="H165" s="102">
        <v>-5.3211459999999997</v>
      </c>
      <c r="I165" s="90">
        <v>-11.507527271000003</v>
      </c>
      <c r="J165" s="91">
        <f t="shared" si="2"/>
        <v>7.7735521808882779E-3</v>
      </c>
      <c r="K165" s="91">
        <f>I165/'סכום נכסי הקרן'!$C$42</f>
        <v>-4.5281010749663511E-5</v>
      </c>
    </row>
    <row r="166" spans="2:11">
      <c r="B166" s="86" t="s">
        <v>2507</v>
      </c>
      <c r="C166" s="87" t="s">
        <v>2508</v>
      </c>
      <c r="D166" s="88" t="s">
        <v>681</v>
      </c>
      <c r="E166" s="88" t="s">
        <v>132</v>
      </c>
      <c r="F166" s="101">
        <v>45055</v>
      </c>
      <c r="G166" s="90">
        <v>254776.98184500006</v>
      </c>
      <c r="H166" s="102">
        <v>-5.2583989999999998</v>
      </c>
      <c r="I166" s="90">
        <v>-13.397190633000003</v>
      </c>
      <c r="J166" s="91">
        <f t="shared" si="2"/>
        <v>9.0500554993586477E-3</v>
      </c>
      <c r="K166" s="91">
        <f>I166/'סכום נכסי הקרן'!$C$42</f>
        <v>-5.2716653958921942E-5</v>
      </c>
    </row>
    <row r="167" spans="2:11">
      <c r="B167" s="86" t="s">
        <v>2509</v>
      </c>
      <c r="C167" s="87" t="s">
        <v>2510</v>
      </c>
      <c r="D167" s="88" t="s">
        <v>681</v>
      </c>
      <c r="E167" s="88" t="s">
        <v>132</v>
      </c>
      <c r="F167" s="101">
        <v>44984</v>
      </c>
      <c r="G167" s="90">
        <v>103373.61749999999</v>
      </c>
      <c r="H167" s="102">
        <v>-5.29528</v>
      </c>
      <c r="I167" s="90">
        <v>-5.4739224929999999</v>
      </c>
      <c r="J167" s="91">
        <f t="shared" si="2"/>
        <v>3.6977381092728706E-3</v>
      </c>
      <c r="K167" s="91">
        <f>I167/'סכום נכסי הקרן'!$C$42</f>
        <v>-2.1539357449362662E-5</v>
      </c>
    </row>
    <row r="168" spans="2:11">
      <c r="B168" s="86" t="s">
        <v>2511</v>
      </c>
      <c r="C168" s="87" t="s">
        <v>2512</v>
      </c>
      <c r="D168" s="88" t="s">
        <v>681</v>
      </c>
      <c r="E168" s="88" t="s">
        <v>132</v>
      </c>
      <c r="F168" s="101">
        <v>45061</v>
      </c>
      <c r="G168" s="90">
        <v>138021.60240000003</v>
      </c>
      <c r="H168" s="102">
        <v>-5.0310050000000004</v>
      </c>
      <c r="I168" s="90">
        <v>-6.9438731660000013</v>
      </c>
      <c r="J168" s="91">
        <f t="shared" si="2"/>
        <v>4.6907175731316052E-3</v>
      </c>
      <c r="K168" s="91">
        <f>I168/'סכום נכסי הקרן'!$C$42</f>
        <v>-2.7323471678083848E-5</v>
      </c>
    </row>
    <row r="169" spans="2:11">
      <c r="B169" s="86" t="s">
        <v>2513</v>
      </c>
      <c r="C169" s="87" t="s">
        <v>2514</v>
      </c>
      <c r="D169" s="88" t="s">
        <v>681</v>
      </c>
      <c r="E169" s="88" t="s">
        <v>132</v>
      </c>
      <c r="F169" s="101">
        <v>45061</v>
      </c>
      <c r="G169" s="90">
        <v>207032.40360000002</v>
      </c>
      <c r="H169" s="102">
        <v>-5.0310050000000004</v>
      </c>
      <c r="I169" s="90">
        <v>-10.415809750000003</v>
      </c>
      <c r="J169" s="91">
        <f t="shared" si="2"/>
        <v>7.0360763603729282E-3</v>
      </c>
      <c r="K169" s="91">
        <f>I169/'סכום נכסי הקרן'!$C$42</f>
        <v>-4.098520752106068E-5</v>
      </c>
    </row>
    <row r="170" spans="2:11">
      <c r="B170" s="86" t="s">
        <v>2515</v>
      </c>
      <c r="C170" s="87" t="s">
        <v>2516</v>
      </c>
      <c r="D170" s="88" t="s">
        <v>681</v>
      </c>
      <c r="E170" s="88" t="s">
        <v>132</v>
      </c>
      <c r="F170" s="101">
        <v>45061</v>
      </c>
      <c r="G170" s="90">
        <v>240953.04750000004</v>
      </c>
      <c r="H170" s="102">
        <v>-5.0310050000000004</v>
      </c>
      <c r="I170" s="90">
        <v>-12.122358904999999</v>
      </c>
      <c r="J170" s="91">
        <f t="shared" si="2"/>
        <v>8.1888825708847767E-3</v>
      </c>
      <c r="K170" s="91">
        <f>I170/'סכום נכסי הקרן'!$C$42</f>
        <v>-4.7700313973784201E-5</v>
      </c>
    </row>
    <row r="171" spans="2:11">
      <c r="B171" s="86" t="s">
        <v>2517</v>
      </c>
      <c r="C171" s="87" t="s">
        <v>2518</v>
      </c>
      <c r="D171" s="88" t="s">
        <v>681</v>
      </c>
      <c r="E171" s="88" t="s">
        <v>132</v>
      </c>
      <c r="F171" s="101">
        <v>45061</v>
      </c>
      <c r="G171" s="90">
        <v>276172.48123200005</v>
      </c>
      <c r="H171" s="102">
        <v>-4.98184</v>
      </c>
      <c r="I171" s="90">
        <v>-13.758469901000002</v>
      </c>
      <c r="J171" s="91">
        <f t="shared" si="2"/>
        <v>9.2941064736064855E-3</v>
      </c>
      <c r="K171" s="91">
        <f>I171/'סכום נכסי הקרן'!$C$42</f>
        <v>-5.4138253059465881E-5</v>
      </c>
    </row>
    <row r="172" spans="2:11">
      <c r="B172" s="86" t="s">
        <v>2519</v>
      </c>
      <c r="C172" s="87" t="s">
        <v>2520</v>
      </c>
      <c r="D172" s="88" t="s">
        <v>681</v>
      </c>
      <c r="E172" s="88" t="s">
        <v>132</v>
      </c>
      <c r="F172" s="101">
        <v>45005</v>
      </c>
      <c r="G172" s="90">
        <v>155573.72973000002</v>
      </c>
      <c r="H172" s="102">
        <v>-4.907635</v>
      </c>
      <c r="I172" s="90">
        <v>-7.6349914550000015</v>
      </c>
      <c r="J172" s="91">
        <f t="shared" si="2"/>
        <v>5.1575810405114974E-3</v>
      </c>
      <c r="K172" s="91">
        <f>I172/'סכום נכסי הקרן'!$C$42</f>
        <v>-3.0042955537345522E-5</v>
      </c>
    </row>
    <row r="173" spans="2:11">
      <c r="B173" s="86" t="s">
        <v>2521</v>
      </c>
      <c r="C173" s="87" t="s">
        <v>2522</v>
      </c>
      <c r="D173" s="88" t="s">
        <v>681</v>
      </c>
      <c r="E173" s="88" t="s">
        <v>132</v>
      </c>
      <c r="F173" s="101">
        <v>45105</v>
      </c>
      <c r="G173" s="90">
        <v>135416.94026000003</v>
      </c>
      <c r="H173" s="102">
        <v>-4.9064059999999996</v>
      </c>
      <c r="I173" s="90">
        <v>-6.644104382000001</v>
      </c>
      <c r="J173" s="91">
        <f t="shared" si="2"/>
        <v>4.4882180934651171E-3</v>
      </c>
      <c r="K173" s="91">
        <f>I173/'סכום נכסי הקרן'!$C$42</f>
        <v>-2.6143910403879888E-5</v>
      </c>
    </row>
    <row r="174" spans="2:11">
      <c r="B174" s="86" t="s">
        <v>2523</v>
      </c>
      <c r="C174" s="87" t="s">
        <v>2524</v>
      </c>
      <c r="D174" s="88" t="s">
        <v>681</v>
      </c>
      <c r="E174" s="88" t="s">
        <v>132</v>
      </c>
      <c r="F174" s="101">
        <v>45106</v>
      </c>
      <c r="G174" s="90">
        <v>82285.133830000021</v>
      </c>
      <c r="H174" s="102">
        <v>-4.5232890000000001</v>
      </c>
      <c r="I174" s="90">
        <v>-3.7219940250000003</v>
      </c>
      <c r="J174" s="91">
        <f t="shared" si="2"/>
        <v>2.5142773150932198E-3</v>
      </c>
      <c r="K174" s="91">
        <f>I174/'סכום נכסי הקרן'!$C$42</f>
        <v>-1.4645687773509197E-5</v>
      </c>
    </row>
    <row r="175" spans="2:11">
      <c r="B175" s="86" t="s">
        <v>2525</v>
      </c>
      <c r="C175" s="87" t="s">
        <v>2526</v>
      </c>
      <c r="D175" s="88" t="s">
        <v>681</v>
      </c>
      <c r="E175" s="88" t="s">
        <v>132</v>
      </c>
      <c r="F175" s="101">
        <v>45106</v>
      </c>
      <c r="G175" s="90">
        <v>329517.07011000003</v>
      </c>
      <c r="H175" s="102">
        <v>-4.4373550000000002</v>
      </c>
      <c r="I175" s="90">
        <v>-14.621843636000003</v>
      </c>
      <c r="J175" s="91">
        <f t="shared" si="2"/>
        <v>9.8773317506427125E-3</v>
      </c>
      <c r="K175" s="91">
        <f>I175/'סכום נכסי הקרן'!$C$42</f>
        <v>-5.7535545497262985E-5</v>
      </c>
    </row>
    <row r="176" spans="2:11">
      <c r="B176" s="86" t="s">
        <v>2527</v>
      </c>
      <c r="C176" s="87" t="s">
        <v>2528</v>
      </c>
      <c r="D176" s="88" t="s">
        <v>681</v>
      </c>
      <c r="E176" s="88" t="s">
        <v>132</v>
      </c>
      <c r="F176" s="101">
        <v>45138</v>
      </c>
      <c r="G176" s="90">
        <v>260408.83630500003</v>
      </c>
      <c r="H176" s="102">
        <v>-4.0221640000000001</v>
      </c>
      <c r="I176" s="90">
        <v>-10.474071577000002</v>
      </c>
      <c r="J176" s="91">
        <f t="shared" si="2"/>
        <v>7.075433325746343E-3</v>
      </c>
      <c r="K176" s="91">
        <f>I176/'סכום נכסי הקרן'!$C$42</f>
        <v>-4.1214462195201696E-5</v>
      </c>
    </row>
    <row r="177" spans="2:11">
      <c r="B177" s="86" t="s">
        <v>2529</v>
      </c>
      <c r="C177" s="87" t="s">
        <v>2530</v>
      </c>
      <c r="D177" s="88" t="s">
        <v>681</v>
      </c>
      <c r="E177" s="88" t="s">
        <v>132</v>
      </c>
      <c r="F177" s="101">
        <v>45106</v>
      </c>
      <c r="G177" s="90">
        <v>121571.76487500001</v>
      </c>
      <c r="H177" s="102">
        <v>-4.038195</v>
      </c>
      <c r="I177" s="90">
        <v>-4.9093055000000012</v>
      </c>
      <c r="J177" s="91">
        <f t="shared" si="2"/>
        <v>3.3163286584030395E-3</v>
      </c>
      <c r="K177" s="91">
        <f>I177/'סכום נכסי הקרן'!$C$42</f>
        <v>-1.931764399803717E-5</v>
      </c>
    </row>
    <row r="178" spans="2:11">
      <c r="B178" s="86" t="s">
        <v>2531</v>
      </c>
      <c r="C178" s="87" t="s">
        <v>2532</v>
      </c>
      <c r="D178" s="88" t="s">
        <v>681</v>
      </c>
      <c r="E178" s="88" t="s">
        <v>132</v>
      </c>
      <c r="F178" s="101">
        <v>45132</v>
      </c>
      <c r="G178" s="90">
        <v>102470.09833900003</v>
      </c>
      <c r="H178" s="102">
        <v>-3.6737929999999999</v>
      </c>
      <c r="I178" s="90">
        <v>-3.7645390590000005</v>
      </c>
      <c r="J178" s="91">
        <f t="shared" si="2"/>
        <v>2.5430172897244444E-3</v>
      </c>
      <c r="K178" s="91">
        <f>I178/'סכום נכסי הקרן'!$C$42</f>
        <v>-1.4813098381933624E-5</v>
      </c>
    </row>
    <row r="179" spans="2:11">
      <c r="B179" s="86" t="s">
        <v>2533</v>
      </c>
      <c r="C179" s="87" t="s">
        <v>2534</v>
      </c>
      <c r="D179" s="88" t="s">
        <v>681</v>
      </c>
      <c r="E179" s="88" t="s">
        <v>132</v>
      </c>
      <c r="F179" s="101">
        <v>45132</v>
      </c>
      <c r="G179" s="90">
        <v>99424.332000000009</v>
      </c>
      <c r="H179" s="102">
        <v>-3.402971</v>
      </c>
      <c r="I179" s="90">
        <v>-3.3833816110000003</v>
      </c>
      <c r="J179" s="91">
        <f t="shared" si="2"/>
        <v>2.28553822915953E-3</v>
      </c>
      <c r="K179" s="91">
        <f>I179/'סכום נכסי הקרן'!$C$42</f>
        <v>-1.3313280558890352E-5</v>
      </c>
    </row>
    <row r="180" spans="2:11">
      <c r="B180" s="86" t="s">
        <v>2535</v>
      </c>
      <c r="C180" s="87" t="s">
        <v>2536</v>
      </c>
      <c r="D180" s="88" t="s">
        <v>681</v>
      </c>
      <c r="E180" s="88" t="s">
        <v>132</v>
      </c>
      <c r="F180" s="101">
        <v>45132</v>
      </c>
      <c r="G180" s="90">
        <v>254514.45611400006</v>
      </c>
      <c r="H180" s="102">
        <v>-3.3804669999999999</v>
      </c>
      <c r="I180" s="90">
        <v>-8.6037767830000007</v>
      </c>
      <c r="J180" s="91">
        <f t="shared" si="2"/>
        <v>5.8120138410546265E-3</v>
      </c>
      <c r="K180" s="91">
        <f>I180/'סכום נכסי הקרן'!$C$42</f>
        <v>-3.3855032434337504E-5</v>
      </c>
    </row>
    <row r="181" spans="2:11">
      <c r="B181" s="86" t="s">
        <v>2537</v>
      </c>
      <c r="C181" s="87" t="s">
        <v>2538</v>
      </c>
      <c r="D181" s="88" t="s">
        <v>681</v>
      </c>
      <c r="E181" s="88" t="s">
        <v>132</v>
      </c>
      <c r="F181" s="101">
        <v>45132</v>
      </c>
      <c r="G181" s="90">
        <v>139774.43872800004</v>
      </c>
      <c r="H181" s="102">
        <v>-3.3720300000000001</v>
      </c>
      <c r="I181" s="90">
        <v>-4.713236203000001</v>
      </c>
      <c r="J181" s="91">
        <f t="shared" si="2"/>
        <v>3.1838801422791113E-3</v>
      </c>
      <c r="K181" s="91">
        <f>I181/'סכום נכסי הקרן'!$C$42</f>
        <v>-1.8546130210925855E-5</v>
      </c>
    </row>
    <row r="182" spans="2:11">
      <c r="B182" s="86" t="s">
        <v>2539</v>
      </c>
      <c r="C182" s="87" t="s">
        <v>2540</v>
      </c>
      <c r="D182" s="88" t="s">
        <v>681</v>
      </c>
      <c r="E182" s="88" t="s">
        <v>132</v>
      </c>
      <c r="F182" s="101">
        <v>45133</v>
      </c>
      <c r="G182" s="90">
        <v>165526.37997300003</v>
      </c>
      <c r="H182" s="102">
        <v>-3.3246329999999999</v>
      </c>
      <c r="I182" s="90">
        <v>-5.5031445740000011</v>
      </c>
      <c r="J182" s="91">
        <f t="shared" si="2"/>
        <v>3.7174781773290306E-3</v>
      </c>
      <c r="K182" s="91">
        <f>I182/'סכום נכסי הקרן'!$C$42</f>
        <v>-2.1654343521759222E-5</v>
      </c>
    </row>
    <row r="183" spans="2:11">
      <c r="B183" s="86" t="s">
        <v>2541</v>
      </c>
      <c r="C183" s="87" t="s">
        <v>2542</v>
      </c>
      <c r="D183" s="88" t="s">
        <v>681</v>
      </c>
      <c r="E183" s="88" t="s">
        <v>132</v>
      </c>
      <c r="F183" s="101">
        <v>45132</v>
      </c>
      <c r="G183" s="90">
        <v>104944.89648600001</v>
      </c>
      <c r="H183" s="102">
        <v>-3.2596720000000001</v>
      </c>
      <c r="I183" s="90">
        <v>-3.4208597120000004</v>
      </c>
      <c r="J183" s="91">
        <f t="shared" si="2"/>
        <v>2.3108553947767084E-3</v>
      </c>
      <c r="K183" s="91">
        <f>I183/'סכום נכסי הקרן'!$C$42</f>
        <v>-1.3460753274295917E-5</v>
      </c>
    </row>
    <row r="184" spans="2:11">
      <c r="B184" s="86" t="s">
        <v>2543</v>
      </c>
      <c r="C184" s="87" t="s">
        <v>2544</v>
      </c>
      <c r="D184" s="88" t="s">
        <v>681</v>
      </c>
      <c r="E184" s="88" t="s">
        <v>132</v>
      </c>
      <c r="F184" s="101">
        <v>45110</v>
      </c>
      <c r="G184" s="90">
        <v>70227.520560000019</v>
      </c>
      <c r="H184" s="102">
        <v>-3.2179000000000002</v>
      </c>
      <c r="I184" s="90">
        <v>-2.2598515170000004</v>
      </c>
      <c r="J184" s="91">
        <f t="shared" si="2"/>
        <v>1.5265724142778817E-3</v>
      </c>
      <c r="K184" s="91">
        <f>I184/'סכום נכסי הקרן'!$C$42</f>
        <v>-8.89229792153498E-6</v>
      </c>
    </row>
    <row r="185" spans="2:11">
      <c r="B185" s="86" t="s">
        <v>2543</v>
      </c>
      <c r="C185" s="87" t="s">
        <v>2545</v>
      </c>
      <c r="D185" s="88" t="s">
        <v>681</v>
      </c>
      <c r="E185" s="88" t="s">
        <v>132</v>
      </c>
      <c r="F185" s="101">
        <v>45110</v>
      </c>
      <c r="G185" s="90">
        <v>49040.251100000016</v>
      </c>
      <c r="H185" s="102">
        <v>-3.2179000000000002</v>
      </c>
      <c r="I185" s="90">
        <v>-1.5780663330000002</v>
      </c>
      <c r="J185" s="91">
        <f t="shared" si="2"/>
        <v>1.0660136357350124E-3</v>
      </c>
      <c r="K185" s="91">
        <f>I185/'סכום נכסי הקרן'!$C$42</f>
        <v>-6.2095389309510223E-6</v>
      </c>
    </row>
    <row r="186" spans="2:11">
      <c r="B186" s="86" t="s">
        <v>2546</v>
      </c>
      <c r="C186" s="87" t="s">
        <v>2547</v>
      </c>
      <c r="D186" s="88" t="s">
        <v>681</v>
      </c>
      <c r="E186" s="88" t="s">
        <v>132</v>
      </c>
      <c r="F186" s="101">
        <v>45110</v>
      </c>
      <c r="G186" s="90">
        <v>249442.67779200003</v>
      </c>
      <c r="H186" s="102">
        <v>-3.109283</v>
      </c>
      <c r="I186" s="90">
        <v>-7.7558787970000012</v>
      </c>
      <c r="J186" s="91">
        <f t="shared" si="2"/>
        <v>5.2392427249825018E-3</v>
      </c>
      <c r="K186" s="91">
        <f>I186/'סכום נכסי הקרן'!$C$42</f>
        <v>-3.0518635577348118E-5</v>
      </c>
    </row>
    <row r="187" spans="2:11">
      <c r="B187" s="86" t="s">
        <v>2548</v>
      </c>
      <c r="C187" s="87" t="s">
        <v>2549</v>
      </c>
      <c r="D187" s="88" t="s">
        <v>681</v>
      </c>
      <c r="E187" s="88" t="s">
        <v>132</v>
      </c>
      <c r="F187" s="101">
        <v>45110</v>
      </c>
      <c r="G187" s="90">
        <v>171770.98022000003</v>
      </c>
      <c r="H187" s="102">
        <v>-3.1397219999999999</v>
      </c>
      <c r="I187" s="90">
        <v>-5.3931307890000006</v>
      </c>
      <c r="J187" s="91">
        <f t="shared" si="2"/>
        <v>3.6431617861378746E-3</v>
      </c>
      <c r="K187" s="91">
        <f>I187/'סכום נכסי הקרן'!$C$42</f>
        <v>-2.1221449880590099E-5</v>
      </c>
    </row>
    <row r="188" spans="2:11">
      <c r="B188" s="86" t="s">
        <v>2548</v>
      </c>
      <c r="C188" s="87" t="s">
        <v>2550</v>
      </c>
      <c r="D188" s="88" t="s">
        <v>681</v>
      </c>
      <c r="E188" s="88" t="s">
        <v>132</v>
      </c>
      <c r="F188" s="101">
        <v>45110</v>
      </c>
      <c r="G188" s="90">
        <v>83345.095360000021</v>
      </c>
      <c r="H188" s="102">
        <v>-3.1397219999999999</v>
      </c>
      <c r="I188" s="90">
        <v>-2.6168040670000003</v>
      </c>
      <c r="J188" s="91">
        <f t="shared" si="2"/>
        <v>1.7677006087353346E-3</v>
      </c>
      <c r="K188" s="91">
        <f>I188/'סכום נכסי הקרן'!$C$42</f>
        <v>-1.0296871803745317E-5</v>
      </c>
    </row>
    <row r="189" spans="2:11">
      <c r="B189" s="86" t="s">
        <v>2551</v>
      </c>
      <c r="C189" s="87" t="s">
        <v>2552</v>
      </c>
      <c r="D189" s="88" t="s">
        <v>681</v>
      </c>
      <c r="E189" s="88" t="s">
        <v>132</v>
      </c>
      <c r="F189" s="101">
        <v>45152</v>
      </c>
      <c r="G189" s="90">
        <v>355120.45757999999</v>
      </c>
      <c r="H189" s="102">
        <v>-2.1598039999999998</v>
      </c>
      <c r="I189" s="90">
        <v>-7.6699041710000007</v>
      </c>
      <c r="J189" s="91">
        <f t="shared" si="2"/>
        <v>5.1811652400715951E-3</v>
      </c>
      <c r="K189" s="91">
        <f>I189/'סכום נכסי הקרן'!$C$42</f>
        <v>-3.0180333710020367E-5</v>
      </c>
    </row>
    <row r="190" spans="2:11">
      <c r="B190" s="86" t="s">
        <v>2553</v>
      </c>
      <c r="C190" s="87" t="s">
        <v>2554</v>
      </c>
      <c r="D190" s="88" t="s">
        <v>681</v>
      </c>
      <c r="E190" s="88" t="s">
        <v>132</v>
      </c>
      <c r="F190" s="101">
        <v>45160</v>
      </c>
      <c r="G190" s="90">
        <v>124461.83547000002</v>
      </c>
      <c r="H190" s="102">
        <v>-1.5459579999999999</v>
      </c>
      <c r="I190" s="90">
        <v>-1.9241280760000001</v>
      </c>
      <c r="J190" s="91">
        <f t="shared" si="2"/>
        <v>1.2997848842115651E-3</v>
      </c>
      <c r="K190" s="91">
        <f>I190/'סכום נכסי הקרן'!$C$42</f>
        <v>-7.5712585372403902E-6</v>
      </c>
    </row>
    <row r="191" spans="2:11">
      <c r="B191" s="86" t="s">
        <v>2555</v>
      </c>
      <c r="C191" s="87" t="s">
        <v>2556</v>
      </c>
      <c r="D191" s="88" t="s">
        <v>681</v>
      </c>
      <c r="E191" s="88" t="s">
        <v>132</v>
      </c>
      <c r="F191" s="101">
        <v>45155</v>
      </c>
      <c r="G191" s="90">
        <v>213517.13756400003</v>
      </c>
      <c r="H191" s="102">
        <v>-1.4936449999999999</v>
      </c>
      <c r="I191" s="90">
        <v>-3.1891887409999997</v>
      </c>
      <c r="J191" s="91">
        <f t="shared" si="2"/>
        <v>2.1543572749413548E-3</v>
      </c>
      <c r="K191" s="91">
        <f>I191/'סכום נכסי הקרן'!$C$42</f>
        <v>-1.2549150331179503E-5</v>
      </c>
    </row>
    <row r="192" spans="2:11">
      <c r="B192" s="86" t="s">
        <v>2557</v>
      </c>
      <c r="C192" s="87" t="s">
        <v>2558</v>
      </c>
      <c r="D192" s="88" t="s">
        <v>681</v>
      </c>
      <c r="E192" s="88" t="s">
        <v>132</v>
      </c>
      <c r="F192" s="101">
        <v>45155</v>
      </c>
      <c r="G192" s="90">
        <v>213534.24768000003</v>
      </c>
      <c r="H192" s="102">
        <v>-1.4855130000000001</v>
      </c>
      <c r="I192" s="90">
        <v>-3.1720786250000006</v>
      </c>
      <c r="J192" s="91">
        <f t="shared" si="2"/>
        <v>2.1427990681767936E-3</v>
      </c>
      <c r="K192" s="91">
        <f>I192/'סכום נכסי הקרן'!$C$42</f>
        <v>-1.2481823673742294E-5</v>
      </c>
    </row>
    <row r="193" spans="2:11">
      <c r="B193" s="86" t="s">
        <v>2559</v>
      </c>
      <c r="C193" s="87" t="s">
        <v>2560</v>
      </c>
      <c r="D193" s="88" t="s">
        <v>681</v>
      </c>
      <c r="E193" s="88" t="s">
        <v>132</v>
      </c>
      <c r="F193" s="101">
        <v>45160</v>
      </c>
      <c r="G193" s="90">
        <v>177945.2064</v>
      </c>
      <c r="H193" s="102">
        <v>-1.464591</v>
      </c>
      <c r="I193" s="90">
        <v>-2.6061700940000003</v>
      </c>
      <c r="J193" s="91">
        <f t="shared" si="2"/>
        <v>1.7605171589759776E-3</v>
      </c>
      <c r="K193" s="91">
        <f>I193/'סכום נכסי הקרן'!$C$42</f>
        <v>-1.0255028144861441E-5</v>
      </c>
    </row>
    <row r="194" spans="2:11">
      <c r="B194" s="86" t="s">
        <v>2561</v>
      </c>
      <c r="C194" s="87" t="s">
        <v>2562</v>
      </c>
      <c r="D194" s="88" t="s">
        <v>681</v>
      </c>
      <c r="E194" s="88" t="s">
        <v>132</v>
      </c>
      <c r="F194" s="101">
        <v>45160</v>
      </c>
      <c r="G194" s="90">
        <v>177945.2064</v>
      </c>
      <c r="H194" s="102">
        <v>-1.464591</v>
      </c>
      <c r="I194" s="90">
        <v>-2.6061700940000003</v>
      </c>
      <c r="J194" s="91">
        <f t="shared" si="2"/>
        <v>1.7605171589759776E-3</v>
      </c>
      <c r="K194" s="91">
        <f>I194/'סכום נכסי הקרן'!$C$42</f>
        <v>-1.0255028144861441E-5</v>
      </c>
    </row>
    <row r="195" spans="2:11">
      <c r="B195" s="86" t="s">
        <v>2563</v>
      </c>
      <c r="C195" s="87" t="s">
        <v>2564</v>
      </c>
      <c r="D195" s="88" t="s">
        <v>681</v>
      </c>
      <c r="E195" s="88" t="s">
        <v>132</v>
      </c>
      <c r="F195" s="101">
        <v>45168</v>
      </c>
      <c r="G195" s="90">
        <v>249589.06434000004</v>
      </c>
      <c r="H195" s="102">
        <v>-1.2752410000000001</v>
      </c>
      <c r="I195" s="90">
        <v>-3.182862751</v>
      </c>
      <c r="J195" s="91">
        <f t="shared" si="2"/>
        <v>2.1500839491257642E-3</v>
      </c>
      <c r="K195" s="91">
        <f>I195/'סכום נכסי הקרן'!$C$42</f>
        <v>-1.2524258170209863E-5</v>
      </c>
    </row>
    <row r="196" spans="2:11">
      <c r="B196" s="86" t="s">
        <v>2565</v>
      </c>
      <c r="C196" s="87" t="s">
        <v>2566</v>
      </c>
      <c r="D196" s="88" t="s">
        <v>681</v>
      </c>
      <c r="E196" s="88" t="s">
        <v>132</v>
      </c>
      <c r="F196" s="101">
        <v>45174</v>
      </c>
      <c r="G196" s="90">
        <v>261438.64824000004</v>
      </c>
      <c r="H196" s="102">
        <v>-0.79428299999999996</v>
      </c>
      <c r="I196" s="90">
        <v>-2.0765623950000003</v>
      </c>
      <c r="J196" s="91">
        <f t="shared" si="2"/>
        <v>1.4027571479307106E-3</v>
      </c>
      <c r="K196" s="91">
        <f>I196/'סכום נכסי הקרן'!$C$42</f>
        <v>-8.1710728913328861E-6</v>
      </c>
    </row>
    <row r="197" spans="2:11">
      <c r="B197" s="86" t="s">
        <v>2565</v>
      </c>
      <c r="C197" s="87" t="s">
        <v>2567</v>
      </c>
      <c r="D197" s="88" t="s">
        <v>681</v>
      </c>
      <c r="E197" s="88" t="s">
        <v>132</v>
      </c>
      <c r="F197" s="101">
        <v>45174</v>
      </c>
      <c r="G197" s="90">
        <v>35788.659300000007</v>
      </c>
      <c r="H197" s="102">
        <v>-0.79428299999999996</v>
      </c>
      <c r="I197" s="90">
        <v>-0.28426319</v>
      </c>
      <c r="J197" s="91">
        <f t="shared" si="2"/>
        <v>1.9202515784077159E-4</v>
      </c>
      <c r="K197" s="91">
        <f>I197/'סכום נכסי הקרן'!$C$42</f>
        <v>-1.1185482561976228E-6</v>
      </c>
    </row>
    <row r="198" spans="2:11">
      <c r="B198" s="86" t="s">
        <v>2568</v>
      </c>
      <c r="C198" s="87" t="s">
        <v>2569</v>
      </c>
      <c r="D198" s="88" t="s">
        <v>681</v>
      </c>
      <c r="E198" s="88" t="s">
        <v>132</v>
      </c>
      <c r="F198" s="101">
        <v>45169</v>
      </c>
      <c r="G198" s="90">
        <v>107391.64307400004</v>
      </c>
      <c r="H198" s="102">
        <v>-0.801952</v>
      </c>
      <c r="I198" s="90">
        <v>-0.86122913400000012</v>
      </c>
      <c r="J198" s="91">
        <f t="shared" si="2"/>
        <v>5.817765585245879E-4</v>
      </c>
      <c r="K198" s="91">
        <f>I198/'סכום נכסי הקרן'!$C$42</f>
        <v>-3.3888536395524475E-6</v>
      </c>
    </row>
    <row r="199" spans="2:11">
      <c r="B199" s="86" t="s">
        <v>2570</v>
      </c>
      <c r="C199" s="87" t="s">
        <v>2571</v>
      </c>
      <c r="D199" s="88" t="s">
        <v>681</v>
      </c>
      <c r="E199" s="88" t="s">
        <v>132</v>
      </c>
      <c r="F199" s="101">
        <v>45174</v>
      </c>
      <c r="G199" s="90">
        <v>89566.704450000019</v>
      </c>
      <c r="H199" s="102">
        <v>-0.68731100000000001</v>
      </c>
      <c r="I199" s="90">
        <v>-0.61560177400000005</v>
      </c>
      <c r="J199" s="91">
        <f t="shared" si="2"/>
        <v>4.1585063412328903E-4</v>
      </c>
      <c r="K199" s="91">
        <f>I199/'סכום נכסי הקרן'!$C$42</f>
        <v>-2.4223336507968657E-6</v>
      </c>
    </row>
    <row r="200" spans="2:11">
      <c r="B200" s="86" t="s">
        <v>2570</v>
      </c>
      <c r="C200" s="87" t="s">
        <v>2572</v>
      </c>
      <c r="D200" s="88" t="s">
        <v>681</v>
      </c>
      <c r="E200" s="88" t="s">
        <v>132</v>
      </c>
      <c r="F200" s="101">
        <v>45174</v>
      </c>
      <c r="G200" s="90">
        <v>290373.9363</v>
      </c>
      <c r="H200" s="102">
        <v>-0.68731100000000001</v>
      </c>
      <c r="I200" s="90">
        <v>-1.9957718830000002</v>
      </c>
      <c r="J200" s="91">
        <f t="shared" si="2"/>
        <v>1.3481816300142447E-3</v>
      </c>
      <c r="K200" s="91">
        <f>I200/'סכום נכסי הקרן'!$C$42</f>
        <v>-7.853170012965436E-6</v>
      </c>
    </row>
    <row r="201" spans="2:11">
      <c r="B201" s="86" t="s">
        <v>2570</v>
      </c>
      <c r="C201" s="87" t="s">
        <v>2573</v>
      </c>
      <c r="D201" s="88" t="s">
        <v>681</v>
      </c>
      <c r="E201" s="88" t="s">
        <v>132</v>
      </c>
      <c r="F201" s="101">
        <v>45174</v>
      </c>
      <c r="G201" s="90">
        <v>3398.9143520000002</v>
      </c>
      <c r="H201" s="102">
        <v>-0.68731100000000001</v>
      </c>
      <c r="I201" s="90">
        <v>-2.3361111000000004E-2</v>
      </c>
      <c r="J201" s="91">
        <f t="shared" si="2"/>
        <v>1.5780872040135714E-5</v>
      </c>
      <c r="K201" s="91">
        <f>I201/'סכום נכסי הקרן'!$C$42</f>
        <v>-9.1923720309650748E-8</v>
      </c>
    </row>
    <row r="202" spans="2:11">
      <c r="B202" s="86" t="s">
        <v>2574</v>
      </c>
      <c r="C202" s="87" t="s">
        <v>2575</v>
      </c>
      <c r="D202" s="88" t="s">
        <v>681</v>
      </c>
      <c r="E202" s="88" t="s">
        <v>132</v>
      </c>
      <c r="F202" s="101">
        <v>45159</v>
      </c>
      <c r="G202" s="90">
        <v>290427.86619000003</v>
      </c>
      <c r="H202" s="102">
        <v>-0.79363300000000003</v>
      </c>
      <c r="I202" s="90">
        <v>-2.3049326820000005</v>
      </c>
      <c r="J202" s="91">
        <f t="shared" si="2"/>
        <v>1.5570255933362426E-3</v>
      </c>
      <c r="K202" s="91">
        <f>I202/'סכום נכסי הקרן'!$C$42</f>
        <v>-9.0696879610195415E-6</v>
      </c>
    </row>
    <row r="203" spans="2:11">
      <c r="B203" s="86" t="s">
        <v>2576</v>
      </c>
      <c r="C203" s="87" t="s">
        <v>2577</v>
      </c>
      <c r="D203" s="88" t="s">
        <v>681</v>
      </c>
      <c r="E203" s="88" t="s">
        <v>132</v>
      </c>
      <c r="F203" s="101">
        <v>45181</v>
      </c>
      <c r="G203" s="90">
        <v>135992.64640000003</v>
      </c>
      <c r="H203" s="102">
        <v>-0.62833700000000003</v>
      </c>
      <c r="I203" s="90">
        <v>-0.85449193800000012</v>
      </c>
      <c r="J203" s="91">
        <f t="shared" si="2"/>
        <v>5.7722545528359414E-4</v>
      </c>
      <c r="K203" s="91">
        <f>I203/'סכום נכסי הקרן'!$C$42</f>
        <v>-3.3623434226036348E-6</v>
      </c>
    </row>
    <row r="204" spans="2:11">
      <c r="B204" s="86" t="s">
        <v>2576</v>
      </c>
      <c r="C204" s="87" t="s">
        <v>2578</v>
      </c>
      <c r="D204" s="88" t="s">
        <v>681</v>
      </c>
      <c r="E204" s="88" t="s">
        <v>132</v>
      </c>
      <c r="F204" s="101">
        <v>45181</v>
      </c>
      <c r="G204" s="90">
        <v>78839.612280000016</v>
      </c>
      <c r="H204" s="102">
        <v>-0.62833700000000003</v>
      </c>
      <c r="I204" s="90">
        <v>-0.49537835200000008</v>
      </c>
      <c r="J204" s="91">
        <f t="shared" ref="J204:J267" si="3">IFERROR(I204/$I$11,0)</f>
        <v>3.3463744016135652E-4</v>
      </c>
      <c r="K204" s="91">
        <f>I204/'סכום נכסי הקרן'!$C$42</f>
        <v>-1.9492660720076075E-6</v>
      </c>
    </row>
    <row r="205" spans="2:11">
      <c r="B205" s="86" t="s">
        <v>2579</v>
      </c>
      <c r="C205" s="87" t="s">
        <v>2580</v>
      </c>
      <c r="D205" s="88" t="s">
        <v>681</v>
      </c>
      <c r="E205" s="88" t="s">
        <v>132</v>
      </c>
      <c r="F205" s="101">
        <v>45181</v>
      </c>
      <c r="G205" s="90">
        <v>107522.82063000002</v>
      </c>
      <c r="H205" s="102">
        <v>-0.61499300000000001</v>
      </c>
      <c r="I205" s="90">
        <v>-0.66125750500000002</v>
      </c>
      <c r="J205" s="91">
        <f t="shared" si="3"/>
        <v>4.4669194337479927E-4</v>
      </c>
      <c r="K205" s="91">
        <f>I205/'סכום נכסי הקרן'!$C$42</f>
        <v>-2.6019845521164413E-6</v>
      </c>
    </row>
    <row r="206" spans="2:11">
      <c r="B206" s="86" t="s">
        <v>2579</v>
      </c>
      <c r="C206" s="87" t="s">
        <v>2581</v>
      </c>
      <c r="D206" s="88" t="s">
        <v>681</v>
      </c>
      <c r="E206" s="88" t="s">
        <v>132</v>
      </c>
      <c r="F206" s="101">
        <v>45181</v>
      </c>
      <c r="G206" s="90">
        <v>29048.950035000005</v>
      </c>
      <c r="H206" s="102">
        <v>-0.61499300000000001</v>
      </c>
      <c r="I206" s="90">
        <v>-0.17864892399999999</v>
      </c>
      <c r="J206" s="91">
        <f t="shared" si="3"/>
        <v>1.2068072489154858E-4</v>
      </c>
      <c r="K206" s="91">
        <f>I206/'סכום נכסי הקרן'!$C$42</f>
        <v>-7.0296629828076444E-7</v>
      </c>
    </row>
    <row r="207" spans="2:11">
      <c r="B207" s="86" t="s">
        <v>2582</v>
      </c>
      <c r="C207" s="87" t="s">
        <v>2583</v>
      </c>
      <c r="D207" s="88" t="s">
        <v>681</v>
      </c>
      <c r="E207" s="88" t="s">
        <v>132</v>
      </c>
      <c r="F207" s="101">
        <v>45159</v>
      </c>
      <c r="G207" s="90">
        <v>143439.80580000003</v>
      </c>
      <c r="H207" s="102">
        <v>-0.71882299999999999</v>
      </c>
      <c r="I207" s="90">
        <v>-1.0310784040000003</v>
      </c>
      <c r="J207" s="91">
        <f t="shared" si="3"/>
        <v>6.9651295081262854E-4</v>
      </c>
      <c r="K207" s="91">
        <f>I207/'סכום נכסי הקרן'!$C$42</f>
        <v>-4.0571941474280523E-6</v>
      </c>
    </row>
    <row r="208" spans="2:11">
      <c r="B208" s="86" t="s">
        <v>2584</v>
      </c>
      <c r="C208" s="87" t="s">
        <v>2585</v>
      </c>
      <c r="D208" s="88" t="s">
        <v>681</v>
      </c>
      <c r="E208" s="88" t="s">
        <v>132</v>
      </c>
      <c r="F208" s="101">
        <v>45167</v>
      </c>
      <c r="G208" s="90">
        <v>125533.11884400001</v>
      </c>
      <c r="H208" s="102">
        <v>-0.67937800000000004</v>
      </c>
      <c r="I208" s="90">
        <v>-0.85284470200000007</v>
      </c>
      <c r="J208" s="91">
        <f t="shared" si="3"/>
        <v>5.7611271623039134E-4</v>
      </c>
      <c r="K208" s="91">
        <f>I208/'סכום נכסי הקרן'!$C$42</f>
        <v>-3.3558617076994083E-6</v>
      </c>
    </row>
    <row r="209" spans="2:11">
      <c r="B209" s="86" t="s">
        <v>2586</v>
      </c>
      <c r="C209" s="87" t="s">
        <v>2587</v>
      </c>
      <c r="D209" s="88" t="s">
        <v>681</v>
      </c>
      <c r="E209" s="88" t="s">
        <v>132</v>
      </c>
      <c r="F209" s="101">
        <v>45189</v>
      </c>
      <c r="G209" s="90">
        <v>530272.2360240001</v>
      </c>
      <c r="H209" s="102">
        <v>-0.49394500000000002</v>
      </c>
      <c r="I209" s="90">
        <v>-2.6192519940000007</v>
      </c>
      <c r="J209" s="91">
        <f t="shared" si="3"/>
        <v>1.7693542296932847E-3</v>
      </c>
      <c r="K209" s="91">
        <f>I209/'סכום נכסי הקרן'!$C$42</f>
        <v>-1.0306504160566294E-5</v>
      </c>
    </row>
    <row r="210" spans="2:11">
      <c r="B210" s="86" t="s">
        <v>2588</v>
      </c>
      <c r="C210" s="87" t="s">
        <v>2589</v>
      </c>
      <c r="D210" s="88" t="s">
        <v>681</v>
      </c>
      <c r="E210" s="88" t="s">
        <v>132</v>
      </c>
      <c r="F210" s="101">
        <v>45174</v>
      </c>
      <c r="G210" s="90">
        <v>401030.83520000003</v>
      </c>
      <c r="H210" s="102">
        <v>-0.50065499999999996</v>
      </c>
      <c r="I210" s="90">
        <v>-2.007782755</v>
      </c>
      <c r="J210" s="91">
        <f t="shared" si="3"/>
        <v>1.3562952010735341E-3</v>
      </c>
      <c r="K210" s="91">
        <f>I210/'סכום נכסי הקרן'!$C$42</f>
        <v>-7.9004316367128263E-6</v>
      </c>
    </row>
    <row r="211" spans="2:11">
      <c r="B211" s="86" t="s">
        <v>2588</v>
      </c>
      <c r="C211" s="87" t="s">
        <v>2590</v>
      </c>
      <c r="D211" s="88" t="s">
        <v>681</v>
      </c>
      <c r="E211" s="88" t="s">
        <v>132</v>
      </c>
      <c r="F211" s="101">
        <v>45174</v>
      </c>
      <c r="G211" s="90">
        <v>75375.764352000013</v>
      </c>
      <c r="H211" s="102">
        <v>-0.50065499999999996</v>
      </c>
      <c r="I211" s="90">
        <v>-0.37737287600000013</v>
      </c>
      <c r="J211" s="91">
        <f t="shared" si="3"/>
        <v>2.5492251064489197E-4</v>
      </c>
      <c r="K211" s="91">
        <f>I211/'סכום נכסי הקרן'!$C$42</f>
        <v>-1.4849258969692203E-6</v>
      </c>
    </row>
    <row r="212" spans="2:11">
      <c r="B212" s="86" t="s">
        <v>2591</v>
      </c>
      <c r="C212" s="87" t="s">
        <v>2592</v>
      </c>
      <c r="D212" s="88" t="s">
        <v>681</v>
      </c>
      <c r="E212" s="88" t="s">
        <v>132</v>
      </c>
      <c r="F212" s="101">
        <v>45167</v>
      </c>
      <c r="G212" s="90">
        <v>153235.21536000003</v>
      </c>
      <c r="H212" s="102">
        <v>-0.60472199999999998</v>
      </c>
      <c r="I212" s="90">
        <v>-0.92664694900000011</v>
      </c>
      <c r="J212" s="91">
        <f t="shared" si="3"/>
        <v>6.2596752905078718E-4</v>
      </c>
      <c r="K212" s="91">
        <f>I212/'סכום נכסי הקרן'!$C$42</f>
        <v>-3.6462664368003385E-6</v>
      </c>
    </row>
    <row r="213" spans="2:11">
      <c r="B213" s="86" t="s">
        <v>2593</v>
      </c>
      <c r="C213" s="87" t="s">
        <v>2594</v>
      </c>
      <c r="D213" s="88" t="s">
        <v>681</v>
      </c>
      <c r="E213" s="88" t="s">
        <v>132</v>
      </c>
      <c r="F213" s="101">
        <v>45189</v>
      </c>
      <c r="G213" s="90">
        <v>204346.08556800004</v>
      </c>
      <c r="H213" s="102">
        <v>-0.41411599999999998</v>
      </c>
      <c r="I213" s="90">
        <v>-0.84622957300000012</v>
      </c>
      <c r="J213" s="91">
        <f t="shared" si="3"/>
        <v>5.716440715551449E-4</v>
      </c>
      <c r="K213" s="91">
        <f>I213/'סכום נכסי הקרן'!$C$42</f>
        <v>-3.3298318126311362E-6</v>
      </c>
    </row>
    <row r="214" spans="2:11">
      <c r="B214" s="86" t="s">
        <v>2595</v>
      </c>
      <c r="C214" s="87" t="s">
        <v>2596</v>
      </c>
      <c r="D214" s="88" t="s">
        <v>681</v>
      </c>
      <c r="E214" s="88" t="s">
        <v>132</v>
      </c>
      <c r="F214" s="101">
        <v>45189</v>
      </c>
      <c r="G214" s="90">
        <v>125646.23572200003</v>
      </c>
      <c r="H214" s="102">
        <v>-0.41411599999999998</v>
      </c>
      <c r="I214" s="90">
        <v>-0.52032100400000014</v>
      </c>
      <c r="J214" s="91">
        <f t="shared" si="3"/>
        <v>3.5148667304046215E-4</v>
      </c>
      <c r="K214" s="91">
        <f>I214/'סכום נכסי הקרן'!$C$42</f>
        <v>-2.0474130037279765E-6</v>
      </c>
    </row>
    <row r="215" spans="2:11">
      <c r="B215" s="86" t="s">
        <v>2597</v>
      </c>
      <c r="C215" s="87" t="s">
        <v>2598</v>
      </c>
      <c r="D215" s="88" t="s">
        <v>681</v>
      </c>
      <c r="E215" s="88" t="s">
        <v>132</v>
      </c>
      <c r="F215" s="101">
        <v>45190</v>
      </c>
      <c r="G215" s="90">
        <v>143610.90695999999</v>
      </c>
      <c r="H215" s="102">
        <v>-0.37950800000000001</v>
      </c>
      <c r="I215" s="90">
        <v>-0.5450142280000001</v>
      </c>
      <c r="J215" s="91">
        <f t="shared" si="3"/>
        <v>3.6816741259100864E-4</v>
      </c>
      <c r="K215" s="91">
        <f>I215/'סכום נכסי הקרן'!$C$42</f>
        <v>-2.1445784603074839E-6</v>
      </c>
    </row>
    <row r="216" spans="2:11">
      <c r="B216" s="86" t="s">
        <v>2599</v>
      </c>
      <c r="C216" s="87" t="s">
        <v>2600</v>
      </c>
      <c r="D216" s="88" t="s">
        <v>681</v>
      </c>
      <c r="E216" s="88" t="s">
        <v>132</v>
      </c>
      <c r="F216" s="101">
        <v>45188</v>
      </c>
      <c r="G216" s="90">
        <v>179656.21799999999</v>
      </c>
      <c r="H216" s="102">
        <v>-0.32858700000000002</v>
      </c>
      <c r="I216" s="90">
        <v>-0.59032751900000002</v>
      </c>
      <c r="J216" s="91">
        <f t="shared" si="3"/>
        <v>3.9877739714989506E-4</v>
      </c>
      <c r="K216" s="91">
        <f>I216/'סכום נכסי הקרן'!$C$42</f>
        <v>-2.3228818932304219E-6</v>
      </c>
    </row>
    <row r="217" spans="2:11">
      <c r="B217" s="86" t="s">
        <v>2601</v>
      </c>
      <c r="C217" s="87" t="s">
        <v>2602</v>
      </c>
      <c r="D217" s="88" t="s">
        <v>681</v>
      </c>
      <c r="E217" s="88" t="s">
        <v>132</v>
      </c>
      <c r="F217" s="101">
        <v>45188</v>
      </c>
      <c r="G217" s="90">
        <v>359312.43599999999</v>
      </c>
      <c r="H217" s="102">
        <v>-0.32858700000000002</v>
      </c>
      <c r="I217" s="90">
        <v>-1.180655038</v>
      </c>
      <c r="J217" s="91">
        <f t="shared" si="3"/>
        <v>7.9755479429979013E-4</v>
      </c>
      <c r="K217" s="91">
        <f>I217/'סכום נכסי הקרן'!$C$42</f>
        <v>-4.6457637864608437E-6</v>
      </c>
    </row>
    <row r="218" spans="2:11">
      <c r="B218" s="86" t="s">
        <v>2603</v>
      </c>
      <c r="C218" s="87" t="s">
        <v>2604</v>
      </c>
      <c r="D218" s="88" t="s">
        <v>681</v>
      </c>
      <c r="E218" s="88" t="s">
        <v>132</v>
      </c>
      <c r="F218" s="101">
        <v>45190</v>
      </c>
      <c r="G218" s="90">
        <v>251518.70520000003</v>
      </c>
      <c r="H218" s="102">
        <v>-0.29984100000000002</v>
      </c>
      <c r="I218" s="90">
        <v>-0.75415688000000014</v>
      </c>
      <c r="J218" s="91">
        <f t="shared" si="3"/>
        <v>5.0944722712322995E-4</v>
      </c>
      <c r="K218" s="91">
        <f>I218/'סכום נכסי הקרן'!$C$42</f>
        <v>-2.967534639372196E-6</v>
      </c>
    </row>
    <row r="219" spans="2:11">
      <c r="B219" s="86" t="s">
        <v>2603</v>
      </c>
      <c r="C219" s="87" t="s">
        <v>2605</v>
      </c>
      <c r="D219" s="88" t="s">
        <v>681</v>
      </c>
      <c r="E219" s="88" t="s">
        <v>132</v>
      </c>
      <c r="F219" s="101">
        <v>45190</v>
      </c>
      <c r="G219" s="90">
        <v>50181.957000000009</v>
      </c>
      <c r="H219" s="102">
        <v>-0.29984100000000002</v>
      </c>
      <c r="I219" s="90">
        <v>-0.15046621700000004</v>
      </c>
      <c r="J219" s="91">
        <f t="shared" si="3"/>
        <v>1.0164277361809946E-4</v>
      </c>
      <c r="K219" s="91">
        <f>I219/'סכום נכסי הקרן'!$C$42</f>
        <v>-5.9207006240239247E-7</v>
      </c>
    </row>
    <row r="220" spans="2:11">
      <c r="B220" s="86" t="s">
        <v>2606</v>
      </c>
      <c r="C220" s="87" t="s">
        <v>2607</v>
      </c>
      <c r="D220" s="88" t="s">
        <v>681</v>
      </c>
      <c r="E220" s="88" t="s">
        <v>132</v>
      </c>
      <c r="F220" s="101">
        <v>45182</v>
      </c>
      <c r="G220" s="90">
        <v>179798.80230000004</v>
      </c>
      <c r="H220" s="102">
        <v>-0.27774799999999999</v>
      </c>
      <c r="I220" s="90">
        <v>-0.49938725200000011</v>
      </c>
      <c r="J220" s="91">
        <f t="shared" si="3"/>
        <v>3.373455278855106E-4</v>
      </c>
      <c r="K220" s="91">
        <f>I220/'סכום נכסי הקרן'!$C$42</f>
        <v>-1.9650407071415856E-6</v>
      </c>
    </row>
    <row r="221" spans="2:11">
      <c r="B221" s="86" t="s">
        <v>2608</v>
      </c>
      <c r="C221" s="87" t="s">
        <v>2609</v>
      </c>
      <c r="D221" s="88" t="s">
        <v>681</v>
      </c>
      <c r="E221" s="88" t="s">
        <v>132</v>
      </c>
      <c r="F221" s="101">
        <v>45182</v>
      </c>
      <c r="G221" s="90">
        <v>100470.11920000002</v>
      </c>
      <c r="H221" s="102">
        <v>-0.251247</v>
      </c>
      <c r="I221" s="90">
        <v>-0.25242851900000002</v>
      </c>
      <c r="J221" s="91">
        <f t="shared" si="3"/>
        <v>1.7052023585778801E-4</v>
      </c>
      <c r="K221" s="91">
        <f>I221/'סכום נכסי הקרן'!$C$42</f>
        <v>-9.9328189394482814E-7</v>
      </c>
    </row>
    <row r="222" spans="2:11">
      <c r="B222" s="86" t="s">
        <v>2610</v>
      </c>
      <c r="C222" s="87" t="s">
        <v>2611</v>
      </c>
      <c r="D222" s="88" t="s">
        <v>681</v>
      </c>
      <c r="E222" s="88" t="s">
        <v>132</v>
      </c>
      <c r="F222" s="101">
        <v>45182</v>
      </c>
      <c r="G222" s="90">
        <v>107927.76004200001</v>
      </c>
      <c r="H222" s="102">
        <v>-0.232705</v>
      </c>
      <c r="I222" s="90">
        <v>-0.25115368900000007</v>
      </c>
      <c r="J222" s="91">
        <f t="shared" si="3"/>
        <v>1.6965906409661084E-4</v>
      </c>
      <c r="K222" s="91">
        <f>I222/'סכום נכסי הקרן'!$C$42</f>
        <v>-9.8826556075920403E-7</v>
      </c>
    </row>
    <row r="223" spans="2:11">
      <c r="B223" s="86" t="s">
        <v>2610</v>
      </c>
      <c r="C223" s="87" t="s">
        <v>2612</v>
      </c>
      <c r="D223" s="88" t="s">
        <v>681</v>
      </c>
      <c r="E223" s="88" t="s">
        <v>132</v>
      </c>
      <c r="F223" s="101">
        <v>45182</v>
      </c>
      <c r="G223" s="90">
        <v>100488.70511000002</v>
      </c>
      <c r="H223" s="102">
        <v>-0.232705</v>
      </c>
      <c r="I223" s="90">
        <v>-0.23384260900000003</v>
      </c>
      <c r="J223" s="91">
        <f t="shared" si="3"/>
        <v>1.5796510235153148E-4</v>
      </c>
      <c r="K223" s="91">
        <f>I223/'סכום נכסי הקרן'!$C$42</f>
        <v>-9.201481293503129E-7</v>
      </c>
    </row>
    <row r="224" spans="2:11">
      <c r="B224" s="86" t="s">
        <v>2613</v>
      </c>
      <c r="C224" s="87" t="s">
        <v>2614</v>
      </c>
      <c r="D224" s="88" t="s">
        <v>681</v>
      </c>
      <c r="E224" s="88" t="s">
        <v>132</v>
      </c>
      <c r="F224" s="101">
        <v>45182</v>
      </c>
      <c r="G224" s="90">
        <v>143915.08680000002</v>
      </c>
      <c r="H224" s="102">
        <v>-0.22476099999999999</v>
      </c>
      <c r="I224" s="90">
        <v>-0.32346484200000003</v>
      </c>
      <c r="J224" s="91">
        <f t="shared" si="3"/>
        <v>2.1850661473611917E-4</v>
      </c>
      <c r="K224" s="91">
        <f>I224/'סכום נכסי הקרן'!$C$42</f>
        <v>-1.2728029786773997E-6</v>
      </c>
    </row>
    <row r="225" spans="2:11">
      <c r="B225" s="86" t="s">
        <v>2615</v>
      </c>
      <c r="C225" s="87" t="s">
        <v>2616</v>
      </c>
      <c r="D225" s="88" t="s">
        <v>681</v>
      </c>
      <c r="E225" s="88" t="s">
        <v>132</v>
      </c>
      <c r="F225" s="101">
        <v>45173</v>
      </c>
      <c r="G225" s="90">
        <v>341888.63454000006</v>
      </c>
      <c r="H225" s="102">
        <v>-0.26227800000000001</v>
      </c>
      <c r="I225" s="90">
        <v>-0.89669911700000016</v>
      </c>
      <c r="J225" s="91">
        <f t="shared" si="3"/>
        <v>6.0573720247635834E-4</v>
      </c>
      <c r="K225" s="91">
        <f>I225/'סכום נכסי הקרן'!$C$42</f>
        <v>-3.528424604164536E-6</v>
      </c>
    </row>
    <row r="226" spans="2:11">
      <c r="B226" s="86" t="s">
        <v>2617</v>
      </c>
      <c r="C226" s="87" t="s">
        <v>2618</v>
      </c>
      <c r="D226" s="88" t="s">
        <v>681</v>
      </c>
      <c r="E226" s="88" t="s">
        <v>132</v>
      </c>
      <c r="F226" s="101">
        <v>45173</v>
      </c>
      <c r="G226" s="90">
        <v>305900.35722000006</v>
      </c>
      <c r="H226" s="102">
        <v>-0.26227800000000001</v>
      </c>
      <c r="I226" s="90">
        <v>-0.80230973600000011</v>
      </c>
      <c r="J226" s="91">
        <f t="shared" si="3"/>
        <v>5.4197539151160513E-4</v>
      </c>
      <c r="K226" s="91">
        <f>I226/'סכום נכסי הקרן'!$C$42</f>
        <v>-3.1570114869011892E-6</v>
      </c>
    </row>
    <row r="227" spans="2:11">
      <c r="B227" s="86" t="s">
        <v>2619</v>
      </c>
      <c r="C227" s="87" t="s">
        <v>2620</v>
      </c>
      <c r="D227" s="88" t="s">
        <v>681</v>
      </c>
      <c r="E227" s="88" t="s">
        <v>132</v>
      </c>
      <c r="F227" s="101">
        <v>45173</v>
      </c>
      <c r="G227" s="90">
        <v>136623.91200000004</v>
      </c>
      <c r="H227" s="102">
        <v>-0.22256999999999999</v>
      </c>
      <c r="I227" s="90">
        <v>-0.30408424700000003</v>
      </c>
      <c r="J227" s="91">
        <f t="shared" si="3"/>
        <v>2.0541465649163783E-4</v>
      </c>
      <c r="K227" s="91">
        <f>I227/'סכום נכסי הקרן'!$C$42</f>
        <v>-1.1965422051972935E-6</v>
      </c>
    </row>
    <row r="228" spans="2:11">
      <c r="B228" s="86" t="s">
        <v>2619</v>
      </c>
      <c r="C228" s="87" t="s">
        <v>2621</v>
      </c>
      <c r="D228" s="88" t="s">
        <v>681</v>
      </c>
      <c r="E228" s="88" t="s">
        <v>132</v>
      </c>
      <c r="F228" s="101">
        <v>45173</v>
      </c>
      <c r="G228" s="90">
        <v>108007.60725000002</v>
      </c>
      <c r="H228" s="102">
        <v>-0.22256999999999999</v>
      </c>
      <c r="I228" s="90">
        <v>-0.24039285200000007</v>
      </c>
      <c r="J228" s="91">
        <f t="shared" si="3"/>
        <v>1.6238991530733633E-4</v>
      </c>
      <c r="K228" s="91">
        <f>I228/'סכום נכסי הקרן'!$C$42</f>
        <v>-9.4592270426210757E-7</v>
      </c>
    </row>
    <row r="229" spans="2:11">
      <c r="B229" s="86" t="s">
        <v>2622</v>
      </c>
      <c r="C229" s="87" t="s">
        <v>2623</v>
      </c>
      <c r="D229" s="88" t="s">
        <v>681</v>
      </c>
      <c r="E229" s="88" t="s">
        <v>132</v>
      </c>
      <c r="F229" s="101">
        <v>45195</v>
      </c>
      <c r="G229" s="90">
        <v>297420.20350600005</v>
      </c>
      <c r="H229" s="102">
        <v>-8.3234000000000002E-2</v>
      </c>
      <c r="I229" s="90">
        <v>-0.24755442400000005</v>
      </c>
      <c r="J229" s="91">
        <f t="shared" si="3"/>
        <v>1.6722769255766567E-4</v>
      </c>
      <c r="K229" s="91">
        <f>I229/'סכום נכסי הקרן'!$C$42</f>
        <v>-9.7410279987080642E-7</v>
      </c>
    </row>
    <row r="230" spans="2:11">
      <c r="B230" s="86" t="s">
        <v>2624</v>
      </c>
      <c r="C230" s="87" t="s">
        <v>2625</v>
      </c>
      <c r="D230" s="88" t="s">
        <v>681</v>
      </c>
      <c r="E230" s="88" t="s">
        <v>132</v>
      </c>
      <c r="F230" s="101">
        <v>45173</v>
      </c>
      <c r="G230" s="90">
        <v>180036.44280000002</v>
      </c>
      <c r="H230" s="102">
        <v>-0.209341</v>
      </c>
      <c r="I230" s="90">
        <v>-0.37689070400000013</v>
      </c>
      <c r="J230" s="91">
        <f t="shared" si="3"/>
        <v>2.5459679434512624E-4</v>
      </c>
      <c r="K230" s="91">
        <f>I230/'סכום נכסי הקרן'!$C$42</f>
        <v>-1.4830285966195432E-6</v>
      </c>
    </row>
    <row r="231" spans="2:11">
      <c r="B231" s="86" t="s">
        <v>2626</v>
      </c>
      <c r="C231" s="87" t="s">
        <v>2627</v>
      </c>
      <c r="D231" s="88" t="s">
        <v>681</v>
      </c>
      <c r="E231" s="88" t="s">
        <v>132</v>
      </c>
      <c r="F231" s="101">
        <v>45195</v>
      </c>
      <c r="G231" s="90">
        <v>198123.73653600004</v>
      </c>
      <c r="H231" s="102">
        <v>-4.0978000000000001E-2</v>
      </c>
      <c r="I231" s="90">
        <v>-8.1187025000000024E-2</v>
      </c>
      <c r="J231" s="91">
        <f t="shared" si="3"/>
        <v>5.4843369942649529E-5</v>
      </c>
      <c r="K231" s="91">
        <f>I231/'סכום נכסי הקרן'!$C$42</f>
        <v>-3.1946311880768955E-7</v>
      </c>
    </row>
    <row r="232" spans="2:11">
      <c r="B232" s="86" t="s">
        <v>2626</v>
      </c>
      <c r="C232" s="87" t="s">
        <v>2628</v>
      </c>
      <c r="D232" s="88" t="s">
        <v>681</v>
      </c>
      <c r="E232" s="88" t="s">
        <v>132</v>
      </c>
      <c r="F232" s="101">
        <v>45195</v>
      </c>
      <c r="G232" s="90">
        <v>68349.831936000002</v>
      </c>
      <c r="H232" s="102">
        <v>-4.0978000000000001E-2</v>
      </c>
      <c r="I232" s="90">
        <v>-2.8008353000000003E-2</v>
      </c>
      <c r="J232" s="91">
        <f t="shared" si="3"/>
        <v>1.8920171850900035E-5</v>
      </c>
      <c r="K232" s="91">
        <f>I232/'סכום נכסי הקרן'!$C$42</f>
        <v>-1.1021016969209929E-7</v>
      </c>
    </row>
    <row r="233" spans="2:11">
      <c r="B233" s="86" t="s">
        <v>2629</v>
      </c>
      <c r="C233" s="87" t="s">
        <v>2630</v>
      </c>
      <c r="D233" s="88" t="s">
        <v>681</v>
      </c>
      <c r="E233" s="88" t="s">
        <v>132</v>
      </c>
      <c r="F233" s="101">
        <v>45187</v>
      </c>
      <c r="G233" s="90">
        <v>72052.599600000016</v>
      </c>
      <c r="H233" s="102">
        <v>-6.8645999999999999E-2</v>
      </c>
      <c r="I233" s="90">
        <v>-4.9461542999999997E-2</v>
      </c>
      <c r="J233" s="91">
        <f t="shared" si="3"/>
        <v>3.3412207192999944E-5</v>
      </c>
      <c r="K233" s="91">
        <f>I233/'סכום נכסי הקרן'!$C$42</f>
        <v>-1.9462640474657915E-7</v>
      </c>
    </row>
    <row r="234" spans="2:11">
      <c r="B234" s="86" t="s">
        <v>2631</v>
      </c>
      <c r="C234" s="87" t="s">
        <v>2632</v>
      </c>
      <c r="D234" s="88" t="s">
        <v>681</v>
      </c>
      <c r="E234" s="88" t="s">
        <v>132</v>
      </c>
      <c r="F234" s="101">
        <v>45195</v>
      </c>
      <c r="G234" s="90">
        <v>378276.14790000004</v>
      </c>
      <c r="H234" s="102">
        <v>-3.0419999999999999E-2</v>
      </c>
      <c r="I234" s="90">
        <v>-0.11506980800000001</v>
      </c>
      <c r="J234" s="91">
        <f t="shared" si="3"/>
        <v>7.7731830293986646E-5</v>
      </c>
      <c r="K234" s="91">
        <f>I234/'סכום נכסי הקרן'!$C$42</f>
        <v>-4.5278860438945779E-7</v>
      </c>
    </row>
    <row r="235" spans="2:11">
      <c r="B235" s="86" t="s">
        <v>2633</v>
      </c>
      <c r="C235" s="87" t="s">
        <v>2634</v>
      </c>
      <c r="D235" s="88" t="s">
        <v>681</v>
      </c>
      <c r="E235" s="88" t="s">
        <v>132</v>
      </c>
      <c r="F235" s="101">
        <v>45175</v>
      </c>
      <c r="G235" s="90">
        <v>144105.19920000003</v>
      </c>
      <c r="H235" s="102">
        <v>-0.124905</v>
      </c>
      <c r="I235" s="90">
        <v>-0.17999461800000005</v>
      </c>
      <c r="J235" s="91">
        <f t="shared" si="3"/>
        <v>1.2158976662416049E-4</v>
      </c>
      <c r="K235" s="91">
        <f>I235/'סכום נכסי הקרן'!$C$42</f>
        <v>-7.0826147447672461E-7</v>
      </c>
    </row>
    <row r="236" spans="2:11">
      <c r="B236" s="86" t="s">
        <v>2635</v>
      </c>
      <c r="C236" s="87" t="s">
        <v>2636</v>
      </c>
      <c r="D236" s="88" t="s">
        <v>681</v>
      </c>
      <c r="E236" s="88" t="s">
        <v>132</v>
      </c>
      <c r="F236" s="101">
        <v>45173</v>
      </c>
      <c r="G236" s="90">
        <v>43233.841109000008</v>
      </c>
      <c r="H236" s="102">
        <v>-0.26594899999999999</v>
      </c>
      <c r="I236" s="90">
        <v>-0.11497998000000001</v>
      </c>
      <c r="J236" s="91">
        <f t="shared" si="3"/>
        <v>7.767114978210425E-5</v>
      </c>
      <c r="K236" s="91">
        <f>I236/'סכום נכסי הקרן'!$C$42</f>
        <v>-4.5243513986681693E-7</v>
      </c>
    </row>
    <row r="237" spans="2:11">
      <c r="B237" s="86" t="s">
        <v>2637</v>
      </c>
      <c r="C237" s="87" t="s">
        <v>2638</v>
      </c>
      <c r="D237" s="88" t="s">
        <v>681</v>
      </c>
      <c r="E237" s="88" t="s">
        <v>132</v>
      </c>
      <c r="F237" s="101">
        <v>45175</v>
      </c>
      <c r="G237" s="90">
        <v>126135.29987100001</v>
      </c>
      <c r="H237" s="102">
        <v>-9.0573000000000001E-2</v>
      </c>
      <c r="I237" s="90">
        <v>-0.11424472000000002</v>
      </c>
      <c r="J237" s="91">
        <f t="shared" si="3"/>
        <v>7.7174467754600085E-5</v>
      </c>
      <c r="K237" s="91">
        <f>I237/'סכום נכסי הקרן'!$C$42</f>
        <v>-4.4954196262901891E-7</v>
      </c>
    </row>
    <row r="238" spans="2:11">
      <c r="B238" s="86" t="s">
        <v>2639</v>
      </c>
      <c r="C238" s="87" t="s">
        <v>2640</v>
      </c>
      <c r="D238" s="88" t="s">
        <v>681</v>
      </c>
      <c r="E238" s="88" t="s">
        <v>132</v>
      </c>
      <c r="F238" s="101">
        <v>45175</v>
      </c>
      <c r="G238" s="90">
        <v>396498.42144000006</v>
      </c>
      <c r="H238" s="102">
        <v>-7.2096999999999994E-2</v>
      </c>
      <c r="I238" s="90">
        <v>-0.28586156000000007</v>
      </c>
      <c r="J238" s="91">
        <f t="shared" si="3"/>
        <v>1.9310488698733453E-4</v>
      </c>
      <c r="K238" s="91">
        <f>I238/'סכום נכסי הקרן'!$C$42</f>
        <v>-1.1248376881014112E-6</v>
      </c>
    </row>
    <row r="239" spans="2:11">
      <c r="B239" s="86" t="s">
        <v>2641</v>
      </c>
      <c r="C239" s="87" t="s">
        <v>2642</v>
      </c>
      <c r="D239" s="88" t="s">
        <v>681</v>
      </c>
      <c r="E239" s="88" t="s">
        <v>132</v>
      </c>
      <c r="F239" s="101">
        <v>45187</v>
      </c>
      <c r="G239" s="90">
        <v>140974.12735000002</v>
      </c>
      <c r="H239" s="102">
        <v>-2.6819999999999999E-3</v>
      </c>
      <c r="I239" s="90">
        <v>-3.7803740000000004E-3</v>
      </c>
      <c r="J239" s="91">
        <f t="shared" si="3"/>
        <v>2.5537140916738081E-6</v>
      </c>
      <c r="K239" s="91">
        <f>I239/'סכום נכסי הקרן'!$C$42</f>
        <v>-1.4875407348643461E-8</v>
      </c>
    </row>
    <row r="240" spans="2:11">
      <c r="B240" s="86" t="s">
        <v>2641</v>
      </c>
      <c r="C240" s="87" t="s">
        <v>2643</v>
      </c>
      <c r="D240" s="88" t="s">
        <v>681</v>
      </c>
      <c r="E240" s="88" t="s">
        <v>132</v>
      </c>
      <c r="F240" s="101">
        <v>45187</v>
      </c>
      <c r="G240" s="90">
        <v>180250.31925000006</v>
      </c>
      <c r="H240" s="102">
        <v>-2.6819999999999999E-3</v>
      </c>
      <c r="I240" s="90">
        <v>-4.8336080000000005E-3</v>
      </c>
      <c r="J240" s="91">
        <f t="shared" si="3"/>
        <v>3.2651935663580513E-6</v>
      </c>
      <c r="K240" s="91">
        <f>I240/'סכום נכסי הקרן'!$C$42</f>
        <v>-1.9019781631040162E-8</v>
      </c>
    </row>
    <row r="241" spans="2:11">
      <c r="B241" s="86" t="s">
        <v>2644</v>
      </c>
      <c r="C241" s="87" t="s">
        <v>2645</v>
      </c>
      <c r="D241" s="88" t="s">
        <v>681</v>
      </c>
      <c r="E241" s="88" t="s">
        <v>132</v>
      </c>
      <c r="F241" s="101">
        <v>45175</v>
      </c>
      <c r="G241" s="90">
        <v>450685.20825000008</v>
      </c>
      <c r="H241" s="102">
        <v>-4.5712999999999997E-2</v>
      </c>
      <c r="I241" s="90">
        <v>-0.20602243100000003</v>
      </c>
      <c r="J241" s="91">
        <f t="shared" si="3"/>
        <v>1.3917204626991795E-4</v>
      </c>
      <c r="K241" s="91">
        <f>I241/'סכום נכסי הקרן'!$C$42</f>
        <v>-8.1067841014745918E-7</v>
      </c>
    </row>
    <row r="242" spans="2:11">
      <c r="B242" s="86" t="s">
        <v>2646</v>
      </c>
      <c r="C242" s="87" t="s">
        <v>2647</v>
      </c>
      <c r="D242" s="88" t="s">
        <v>681</v>
      </c>
      <c r="E242" s="88" t="s">
        <v>132</v>
      </c>
      <c r="F242" s="101">
        <v>45187</v>
      </c>
      <c r="G242" s="90">
        <v>252423.64022400003</v>
      </c>
      <c r="H242" s="102">
        <v>2.6315000000000002E-2</v>
      </c>
      <c r="I242" s="90">
        <v>6.6426222999999993E-2</v>
      </c>
      <c r="J242" s="91">
        <f t="shared" si="3"/>
        <v>-4.4872169190605685E-5</v>
      </c>
      <c r="K242" s="91">
        <f>I242/'סכום נכסי הקרן'!$C$42</f>
        <v>2.6138078554048597E-7</v>
      </c>
    </row>
    <row r="243" spans="2:11">
      <c r="B243" s="86" t="s">
        <v>2648</v>
      </c>
      <c r="C243" s="87" t="s">
        <v>2649</v>
      </c>
      <c r="D243" s="88" t="s">
        <v>681</v>
      </c>
      <c r="E243" s="88" t="s">
        <v>132</v>
      </c>
      <c r="F243" s="101">
        <v>45175</v>
      </c>
      <c r="G243" s="90">
        <v>259842.77032000004</v>
      </c>
      <c r="H243" s="102">
        <v>-1.1436E-2</v>
      </c>
      <c r="I243" s="90">
        <v>-2.9714513000000008E-2</v>
      </c>
      <c r="J243" s="91">
        <f t="shared" si="3"/>
        <v>2.0072715179853785E-5</v>
      </c>
      <c r="K243" s="91">
        <f>I243/'סכום נכסי הקרן'!$C$42</f>
        <v>-1.1692374485740346E-7</v>
      </c>
    </row>
    <row r="244" spans="2:11">
      <c r="B244" s="86" t="s">
        <v>2650</v>
      </c>
      <c r="C244" s="87" t="s">
        <v>2651</v>
      </c>
      <c r="D244" s="88" t="s">
        <v>681</v>
      </c>
      <c r="E244" s="88" t="s">
        <v>132</v>
      </c>
      <c r="F244" s="101">
        <v>45180</v>
      </c>
      <c r="G244" s="90">
        <v>453085.37730000005</v>
      </c>
      <c r="H244" s="102">
        <v>0.50219000000000003</v>
      </c>
      <c r="I244" s="90">
        <v>2.2753483770000003</v>
      </c>
      <c r="J244" s="91">
        <f t="shared" si="3"/>
        <v>-1.5370408361215129E-3</v>
      </c>
      <c r="K244" s="91">
        <f>I244/'סכום נכסי הקרן'!$C$42</f>
        <v>8.9532765720930716E-6</v>
      </c>
    </row>
    <row r="245" spans="2:11">
      <c r="B245" s="86" t="s">
        <v>2652</v>
      </c>
      <c r="C245" s="87" t="s">
        <v>2653</v>
      </c>
      <c r="D245" s="88" t="s">
        <v>681</v>
      </c>
      <c r="E245" s="88" t="s">
        <v>132</v>
      </c>
      <c r="F245" s="101">
        <v>45180</v>
      </c>
      <c r="G245" s="90">
        <v>195868.22430000003</v>
      </c>
      <c r="H245" s="102">
        <v>0.51001700000000005</v>
      </c>
      <c r="I245" s="90">
        <v>0.99896132900000012</v>
      </c>
      <c r="J245" s="91">
        <f t="shared" si="3"/>
        <v>-6.7481725958979061E-4</v>
      </c>
      <c r="K245" s="91">
        <f>I245/'סכום נכסי הקרן'!$C$42</f>
        <v>3.9308165526525258E-6</v>
      </c>
    </row>
    <row r="246" spans="2:11">
      <c r="B246" s="86" t="s">
        <v>2654</v>
      </c>
      <c r="C246" s="87" t="s">
        <v>2655</v>
      </c>
      <c r="D246" s="88" t="s">
        <v>681</v>
      </c>
      <c r="E246" s="88" t="s">
        <v>132</v>
      </c>
      <c r="F246" s="101">
        <v>45197</v>
      </c>
      <c r="G246" s="90">
        <v>145169.82864000002</v>
      </c>
      <c r="H246" s="102">
        <v>0.609379</v>
      </c>
      <c r="I246" s="90">
        <v>0.8846348220000001</v>
      </c>
      <c r="J246" s="91">
        <f t="shared" si="3"/>
        <v>-5.9758754317079492E-4</v>
      </c>
      <c r="K246" s="91">
        <f>I246/'סכום נכסי הקרן'!$C$42</f>
        <v>3.4809527660608976E-6</v>
      </c>
    </row>
    <row r="247" spans="2:11">
      <c r="B247" s="86" t="s">
        <v>2656</v>
      </c>
      <c r="C247" s="87" t="s">
        <v>2657</v>
      </c>
      <c r="D247" s="88" t="s">
        <v>681</v>
      </c>
      <c r="E247" s="88" t="s">
        <v>132</v>
      </c>
      <c r="F247" s="101">
        <v>45090</v>
      </c>
      <c r="G247" s="90">
        <v>109048.47264000002</v>
      </c>
      <c r="H247" s="102">
        <v>7.2873749999999999</v>
      </c>
      <c r="I247" s="90">
        <v>7.9467715040000009</v>
      </c>
      <c r="J247" s="91">
        <f t="shared" si="3"/>
        <v>-5.3681943567162032E-3</v>
      </c>
      <c r="K247" s="91">
        <f>I247/'סכום נכסי הקרן'!$C$42</f>
        <v>3.126977998171399E-5</v>
      </c>
    </row>
    <row r="248" spans="2:11">
      <c r="B248" s="86" t="s">
        <v>2658</v>
      </c>
      <c r="C248" s="87" t="s">
        <v>2659</v>
      </c>
      <c r="D248" s="88" t="s">
        <v>681</v>
      </c>
      <c r="E248" s="88" t="s">
        <v>132</v>
      </c>
      <c r="F248" s="101">
        <v>45090</v>
      </c>
      <c r="G248" s="90">
        <v>109048.47264000002</v>
      </c>
      <c r="H248" s="102">
        <v>7.1618519999999997</v>
      </c>
      <c r="I248" s="90">
        <v>7.8098905760000008</v>
      </c>
      <c r="J248" s="91">
        <f t="shared" si="3"/>
        <v>-5.2757287025997088E-3</v>
      </c>
      <c r="K248" s="91">
        <f>I248/'סכום נכסי הקרן'!$C$42</f>
        <v>3.0731166722216295E-5</v>
      </c>
    </row>
    <row r="249" spans="2:11">
      <c r="B249" s="86" t="s">
        <v>2660</v>
      </c>
      <c r="C249" s="87" t="s">
        <v>2661</v>
      </c>
      <c r="D249" s="88" t="s">
        <v>681</v>
      </c>
      <c r="E249" s="88" t="s">
        <v>132</v>
      </c>
      <c r="F249" s="101">
        <v>45126</v>
      </c>
      <c r="G249" s="90">
        <v>345320.16336000001</v>
      </c>
      <c r="H249" s="102">
        <v>6.7944329999999997</v>
      </c>
      <c r="I249" s="90">
        <v>23.462545517000002</v>
      </c>
      <c r="J249" s="91">
        <f t="shared" si="3"/>
        <v>-1.5849392973631981E-2</v>
      </c>
      <c r="K249" s="91">
        <f>I249/'סכום נכסי הקרן'!$C$42</f>
        <v>9.2322855358084547E-5</v>
      </c>
    </row>
    <row r="250" spans="2:11">
      <c r="B250" s="86" t="s">
        <v>2662</v>
      </c>
      <c r="C250" s="87" t="s">
        <v>2663</v>
      </c>
      <c r="D250" s="88" t="s">
        <v>681</v>
      </c>
      <c r="E250" s="88" t="s">
        <v>132</v>
      </c>
      <c r="F250" s="101">
        <v>45089</v>
      </c>
      <c r="G250" s="90">
        <v>181747.45440000002</v>
      </c>
      <c r="H250" s="102">
        <v>6.6739730000000002</v>
      </c>
      <c r="I250" s="90">
        <v>12.129776294999999</v>
      </c>
      <c r="J250" s="91">
        <f t="shared" si="3"/>
        <v>-8.1938931580294461E-3</v>
      </c>
      <c r="K250" s="91">
        <f>I250/'סכום נכסי הקרן'!$C$42</f>
        <v>4.7729500688567914E-5</v>
      </c>
    </row>
    <row r="251" spans="2:11">
      <c r="B251" s="86" t="s">
        <v>2664</v>
      </c>
      <c r="C251" s="87" t="s">
        <v>2665</v>
      </c>
      <c r="D251" s="88" t="s">
        <v>681</v>
      </c>
      <c r="E251" s="88" t="s">
        <v>132</v>
      </c>
      <c r="F251" s="101">
        <v>45089</v>
      </c>
      <c r="G251" s="90">
        <v>290795.92704000004</v>
      </c>
      <c r="H251" s="102">
        <v>6.6847659999999998</v>
      </c>
      <c r="I251" s="90">
        <v>19.439028413000003</v>
      </c>
      <c r="J251" s="91">
        <f t="shared" si="3"/>
        <v>-1.3131431119440998E-2</v>
      </c>
      <c r="K251" s="91">
        <f>I251/'סכום נכסי הקרן'!$C$42</f>
        <v>7.6490703328620192E-5</v>
      </c>
    </row>
    <row r="252" spans="2:11">
      <c r="B252" s="86" t="s">
        <v>2666</v>
      </c>
      <c r="C252" s="87" t="s">
        <v>2667</v>
      </c>
      <c r="D252" s="88" t="s">
        <v>681</v>
      </c>
      <c r="E252" s="88" t="s">
        <v>132</v>
      </c>
      <c r="F252" s="101">
        <v>45089</v>
      </c>
      <c r="G252" s="90">
        <v>145397.96352000002</v>
      </c>
      <c r="H252" s="102">
        <v>6.6847659999999998</v>
      </c>
      <c r="I252" s="90">
        <v>9.7195142059999995</v>
      </c>
      <c r="J252" s="91">
        <f t="shared" si="3"/>
        <v>-6.5657155593827378E-3</v>
      </c>
      <c r="K252" s="91">
        <f>I252/'סכום נכסי הקרן'!$C$42</f>
        <v>3.8245351662342642E-5</v>
      </c>
    </row>
    <row r="253" spans="2:11">
      <c r="B253" s="86" t="s">
        <v>2668</v>
      </c>
      <c r="C253" s="87" t="s">
        <v>2669</v>
      </c>
      <c r="D253" s="88" t="s">
        <v>681</v>
      </c>
      <c r="E253" s="88" t="s">
        <v>132</v>
      </c>
      <c r="F253" s="101">
        <v>45126</v>
      </c>
      <c r="G253" s="90">
        <v>176766.77088000003</v>
      </c>
      <c r="H253" s="102">
        <v>6.5409379999999997</v>
      </c>
      <c r="I253" s="90">
        <v>11.562204792000003</v>
      </c>
      <c r="J253" s="91">
        <f t="shared" si="3"/>
        <v>-7.8104878798099962E-3</v>
      </c>
      <c r="K253" s="91">
        <f>I253/'סכום נכסי הקרן'!$C$42</f>
        <v>4.5496161525139434E-5</v>
      </c>
    </row>
    <row r="254" spans="2:11">
      <c r="B254" s="86" t="s">
        <v>2670</v>
      </c>
      <c r="C254" s="87" t="s">
        <v>2671</v>
      </c>
      <c r="D254" s="88" t="s">
        <v>681</v>
      </c>
      <c r="E254" s="88" t="s">
        <v>132</v>
      </c>
      <c r="F254" s="101">
        <v>45089</v>
      </c>
      <c r="G254" s="90">
        <v>181747.45440000002</v>
      </c>
      <c r="H254" s="102">
        <v>6.6128030000000004</v>
      </c>
      <c r="I254" s="90">
        <v>12.018601748000002</v>
      </c>
      <c r="J254" s="91">
        <f t="shared" si="3"/>
        <v>-8.1187926501671698E-3</v>
      </c>
      <c r="K254" s="91">
        <f>I254/'סכום נכסי הקרן'!$C$42</f>
        <v>4.7292039560799637E-5</v>
      </c>
    </row>
    <row r="255" spans="2:11">
      <c r="B255" s="86" t="s">
        <v>2672</v>
      </c>
      <c r="C255" s="87" t="s">
        <v>2673</v>
      </c>
      <c r="D255" s="88" t="s">
        <v>681</v>
      </c>
      <c r="E255" s="88" t="s">
        <v>132</v>
      </c>
      <c r="F255" s="101">
        <v>45089</v>
      </c>
      <c r="G255" s="90">
        <v>50766.085600000006</v>
      </c>
      <c r="H255" s="102">
        <v>6.4934050000000001</v>
      </c>
      <c r="I255" s="90">
        <v>3.2964474450000001</v>
      </c>
      <c r="J255" s="91">
        <f t="shared" si="3"/>
        <v>-2.2268125568418941E-3</v>
      </c>
      <c r="K255" s="91">
        <f>I255/'סכום נכסי הקרן'!$C$42</f>
        <v>1.2971202994140252E-5</v>
      </c>
    </row>
    <row r="256" spans="2:11">
      <c r="B256" s="86" t="s">
        <v>2674</v>
      </c>
      <c r="C256" s="87" t="s">
        <v>2675</v>
      </c>
      <c r="D256" s="88" t="s">
        <v>681</v>
      </c>
      <c r="E256" s="88" t="s">
        <v>132</v>
      </c>
      <c r="F256" s="101">
        <v>45126</v>
      </c>
      <c r="G256" s="90">
        <v>181747.45440000002</v>
      </c>
      <c r="H256" s="102">
        <v>6.4615090000000004</v>
      </c>
      <c r="I256" s="90">
        <v>11.743627926</v>
      </c>
      <c r="J256" s="91">
        <f t="shared" si="3"/>
        <v>-7.9330426359932246E-3</v>
      </c>
      <c r="K256" s="91">
        <f>I256/'סכום נכסי הקרן'!$C$42</f>
        <v>4.6210044072399965E-5</v>
      </c>
    </row>
    <row r="257" spans="2:11">
      <c r="B257" s="86" t="s">
        <v>2676</v>
      </c>
      <c r="C257" s="87" t="s">
        <v>2677</v>
      </c>
      <c r="D257" s="88" t="s">
        <v>681</v>
      </c>
      <c r="E257" s="88" t="s">
        <v>132</v>
      </c>
      <c r="F257" s="101">
        <v>45126</v>
      </c>
      <c r="G257" s="90">
        <v>247176.53798400002</v>
      </c>
      <c r="H257" s="102">
        <v>6.4484339999999998</v>
      </c>
      <c r="I257" s="90">
        <v>15.939014871000003</v>
      </c>
      <c r="J257" s="91">
        <f t="shared" si="3"/>
        <v>-1.076710581637454E-2</v>
      </c>
      <c r="K257" s="91">
        <f>I257/'סכום נכסי הקרן'!$C$42</f>
        <v>6.2718487361888224E-5</v>
      </c>
    </row>
    <row r="258" spans="2:11">
      <c r="B258" s="86" t="s">
        <v>2678</v>
      </c>
      <c r="C258" s="87" t="s">
        <v>2679</v>
      </c>
      <c r="D258" s="88" t="s">
        <v>681</v>
      </c>
      <c r="E258" s="88" t="s">
        <v>132</v>
      </c>
      <c r="F258" s="101">
        <v>45126</v>
      </c>
      <c r="G258" s="90">
        <v>305335.72339200007</v>
      </c>
      <c r="H258" s="102">
        <v>6.4484339999999998</v>
      </c>
      <c r="I258" s="90">
        <v>19.689371311000002</v>
      </c>
      <c r="J258" s="91">
        <f t="shared" si="3"/>
        <v>-1.3300542478891956E-2</v>
      </c>
      <c r="K258" s="91">
        <f>I258/'סכום נכסי הקרן'!$C$42</f>
        <v>7.7475778504936053E-5</v>
      </c>
    </row>
    <row r="259" spans="2:11">
      <c r="B259" s="86" t="s">
        <v>2680</v>
      </c>
      <c r="C259" s="87" t="s">
        <v>2681</v>
      </c>
      <c r="D259" s="88" t="s">
        <v>681</v>
      </c>
      <c r="E259" s="88" t="s">
        <v>132</v>
      </c>
      <c r="F259" s="101">
        <v>45089</v>
      </c>
      <c r="G259" s="90">
        <v>145397.96352000002</v>
      </c>
      <c r="H259" s="102">
        <v>6.3451050000000002</v>
      </c>
      <c r="I259" s="90">
        <v>9.2256528750000015</v>
      </c>
      <c r="J259" s="91">
        <f t="shared" si="3"/>
        <v>-6.2321028955808289E-3</v>
      </c>
      <c r="K259" s="91">
        <f>I259/'סכום נכסי הקרן'!$C$42</f>
        <v>3.6302054921764008E-5</v>
      </c>
    </row>
    <row r="260" spans="2:11">
      <c r="B260" s="86" t="s">
        <v>2682</v>
      </c>
      <c r="C260" s="87" t="s">
        <v>2683</v>
      </c>
      <c r="D260" s="88" t="s">
        <v>681</v>
      </c>
      <c r="E260" s="88" t="s">
        <v>132</v>
      </c>
      <c r="F260" s="101">
        <v>45127</v>
      </c>
      <c r="G260" s="90">
        <v>327145.41792000004</v>
      </c>
      <c r="H260" s="102">
        <v>6.3020579999999997</v>
      </c>
      <c r="I260" s="90">
        <v>20.616894160000005</v>
      </c>
      <c r="J260" s="91">
        <f t="shared" si="3"/>
        <v>-1.3927101694948553E-2</v>
      </c>
      <c r="K260" s="91">
        <f>I260/'סכום נכסי הקרן'!$C$42</f>
        <v>8.112549152381974E-5</v>
      </c>
    </row>
    <row r="261" spans="2:11">
      <c r="B261" s="86" t="s">
        <v>2684</v>
      </c>
      <c r="C261" s="87" t="s">
        <v>2685</v>
      </c>
      <c r="D261" s="88" t="s">
        <v>681</v>
      </c>
      <c r="E261" s="88" t="s">
        <v>132</v>
      </c>
      <c r="F261" s="101">
        <v>45089</v>
      </c>
      <c r="G261" s="90">
        <v>145397.96352000002</v>
      </c>
      <c r="H261" s="102">
        <v>6.3272459999999997</v>
      </c>
      <c r="I261" s="90">
        <v>9.1996873240000028</v>
      </c>
      <c r="J261" s="91">
        <f t="shared" si="3"/>
        <v>-6.2145626750929163E-3</v>
      </c>
      <c r="K261" s="91">
        <f>I261/'סכום נכסי הקרן'!$C$42</f>
        <v>3.6199882981062646E-5</v>
      </c>
    </row>
    <row r="262" spans="2:11">
      <c r="B262" s="86" t="s">
        <v>2686</v>
      </c>
      <c r="C262" s="87" t="s">
        <v>2687</v>
      </c>
      <c r="D262" s="88" t="s">
        <v>681</v>
      </c>
      <c r="E262" s="88" t="s">
        <v>132</v>
      </c>
      <c r="F262" s="101">
        <v>45127</v>
      </c>
      <c r="G262" s="90">
        <v>254446.43616000004</v>
      </c>
      <c r="H262" s="102">
        <v>6.2493780000000001</v>
      </c>
      <c r="I262" s="90">
        <v>15.901318624000002</v>
      </c>
      <c r="J262" s="91">
        <f t="shared" si="3"/>
        <v>-1.0741641289011079E-2</v>
      </c>
      <c r="K262" s="91">
        <f>I262/'סכום נכסי הקרן'!$C$42</f>
        <v>6.2570156262996919E-5</v>
      </c>
    </row>
    <row r="263" spans="2:11">
      <c r="B263" s="86" t="s">
        <v>2688</v>
      </c>
      <c r="C263" s="87" t="s">
        <v>2689</v>
      </c>
      <c r="D263" s="88" t="s">
        <v>681</v>
      </c>
      <c r="E263" s="88" t="s">
        <v>132</v>
      </c>
      <c r="F263" s="101">
        <v>45098</v>
      </c>
      <c r="G263" s="90">
        <v>483448.22870400007</v>
      </c>
      <c r="H263" s="102">
        <v>6.0960510000000001</v>
      </c>
      <c r="I263" s="90">
        <v>29.471251814000002</v>
      </c>
      <c r="J263" s="91">
        <f t="shared" si="3"/>
        <v>-1.9908387650713677E-2</v>
      </c>
      <c r="K263" s="91">
        <f>I263/'סכום נכסי הקרן'!$C$42</f>
        <v>1.1596653553529294E-4</v>
      </c>
    </row>
    <row r="264" spans="2:11">
      <c r="B264" s="86" t="s">
        <v>2690</v>
      </c>
      <c r="C264" s="87" t="s">
        <v>2691</v>
      </c>
      <c r="D264" s="88" t="s">
        <v>681</v>
      </c>
      <c r="E264" s="88" t="s">
        <v>132</v>
      </c>
      <c r="F264" s="101">
        <v>45098</v>
      </c>
      <c r="G264" s="90">
        <v>181747.45440000002</v>
      </c>
      <c r="H264" s="102">
        <v>6.1445259999999999</v>
      </c>
      <c r="I264" s="90">
        <v>11.167519245999999</v>
      </c>
      <c r="J264" s="91">
        <f t="shared" si="3"/>
        <v>-7.5438703333449691E-3</v>
      </c>
      <c r="K264" s="91">
        <f>I264/'סכום נכסי הקרן'!$C$42</f>
        <v>4.3943111940264549E-5</v>
      </c>
    </row>
    <row r="265" spans="2:11">
      <c r="B265" s="86" t="s">
        <v>2692</v>
      </c>
      <c r="C265" s="87" t="s">
        <v>2693</v>
      </c>
      <c r="D265" s="88" t="s">
        <v>681</v>
      </c>
      <c r="E265" s="88" t="s">
        <v>132</v>
      </c>
      <c r="F265" s="101">
        <v>45098</v>
      </c>
      <c r="G265" s="90">
        <v>145397.96352000002</v>
      </c>
      <c r="H265" s="102">
        <v>6.1436539999999997</v>
      </c>
      <c r="I265" s="90">
        <v>8.9327479550000017</v>
      </c>
      <c r="J265" s="91">
        <f t="shared" si="3"/>
        <v>-6.0342400857835475E-3</v>
      </c>
      <c r="K265" s="91">
        <f>I265/'סכום נכסי הקרן'!$C$42</f>
        <v>3.5149502290880972E-5</v>
      </c>
    </row>
    <row r="266" spans="2:11">
      <c r="B266" s="86" t="s">
        <v>2694</v>
      </c>
      <c r="C266" s="87" t="s">
        <v>2695</v>
      </c>
      <c r="D266" s="88" t="s">
        <v>681</v>
      </c>
      <c r="E266" s="88" t="s">
        <v>132</v>
      </c>
      <c r="F266" s="101">
        <v>45097</v>
      </c>
      <c r="G266" s="90">
        <v>290795.92704000004</v>
      </c>
      <c r="H266" s="102">
        <v>5.8281700000000001</v>
      </c>
      <c r="I266" s="90">
        <v>16.948081909000003</v>
      </c>
      <c r="J266" s="91">
        <f t="shared" si="3"/>
        <v>-1.1448749673406713E-2</v>
      </c>
      <c r="K266" s="91">
        <f>I266/'סכום נכסי הקרן'!$C$42</f>
        <v>6.6689068905497164E-5</v>
      </c>
    </row>
    <row r="267" spans="2:11">
      <c r="B267" s="86" t="s">
        <v>2696</v>
      </c>
      <c r="C267" s="87" t="s">
        <v>2697</v>
      </c>
      <c r="D267" s="88" t="s">
        <v>681</v>
      </c>
      <c r="E267" s="88" t="s">
        <v>132</v>
      </c>
      <c r="F267" s="101">
        <v>45097</v>
      </c>
      <c r="G267" s="90">
        <v>308970.67248000001</v>
      </c>
      <c r="H267" s="102">
        <v>5.821796</v>
      </c>
      <c r="I267" s="90">
        <v>17.987641274000005</v>
      </c>
      <c r="J267" s="91">
        <f t="shared" si="3"/>
        <v>-1.2150991673677582E-2</v>
      </c>
      <c r="K267" s="91">
        <f>I267/'סכום נכסי הקרן'!$C$42</f>
        <v>7.077963481709007E-5</v>
      </c>
    </row>
    <row r="268" spans="2:11">
      <c r="B268" s="86" t="s">
        <v>2698</v>
      </c>
      <c r="C268" s="87" t="s">
        <v>2699</v>
      </c>
      <c r="D268" s="88" t="s">
        <v>681</v>
      </c>
      <c r="E268" s="88" t="s">
        <v>132</v>
      </c>
      <c r="F268" s="101">
        <v>45097</v>
      </c>
      <c r="G268" s="90">
        <v>345320.16336000001</v>
      </c>
      <c r="H268" s="102">
        <v>5.821796</v>
      </c>
      <c r="I268" s="90">
        <v>20.103834375000002</v>
      </c>
      <c r="J268" s="91">
        <f t="shared" ref="J268:J331" si="4">IFERROR(I268/$I$11,0)</f>
        <v>-1.3580520112590394E-2</v>
      </c>
      <c r="K268" s="91">
        <f>I268/'סכום נכסי הקרן'!$C$42</f>
        <v>7.9106650717041758E-5</v>
      </c>
    </row>
    <row r="269" spans="2:11">
      <c r="B269" s="86" t="s">
        <v>2700</v>
      </c>
      <c r="C269" s="87" t="s">
        <v>2701</v>
      </c>
      <c r="D269" s="88" t="s">
        <v>681</v>
      </c>
      <c r="E269" s="88" t="s">
        <v>132</v>
      </c>
      <c r="F269" s="101">
        <v>45098</v>
      </c>
      <c r="G269" s="90">
        <v>172425.68960000004</v>
      </c>
      <c r="H269" s="102">
        <v>5.5939519999999998</v>
      </c>
      <c r="I269" s="90">
        <v>9.6454106960000008</v>
      </c>
      <c r="J269" s="91">
        <f t="shared" si="4"/>
        <v>-6.515657237711526E-3</v>
      </c>
      <c r="K269" s="91">
        <f>I269/'סכום נכסי הקרן'!$C$42</f>
        <v>3.7953761492371561E-5</v>
      </c>
    </row>
    <row r="270" spans="2:11">
      <c r="B270" s="86" t="s">
        <v>2702</v>
      </c>
      <c r="C270" s="87" t="s">
        <v>2703</v>
      </c>
      <c r="D270" s="88" t="s">
        <v>681</v>
      </c>
      <c r="E270" s="88" t="s">
        <v>132</v>
      </c>
      <c r="F270" s="101">
        <v>45050</v>
      </c>
      <c r="G270" s="90">
        <v>218096.94528000004</v>
      </c>
      <c r="H270" s="102">
        <v>5.392531</v>
      </c>
      <c r="I270" s="90">
        <v>11.760946215000002</v>
      </c>
      <c r="J270" s="91">
        <f t="shared" si="4"/>
        <v>-7.9447414675540666E-3</v>
      </c>
      <c r="K270" s="91">
        <f>I270/'סכום נכסי הקרן'!$C$42</f>
        <v>4.6278189870529082E-5</v>
      </c>
    </row>
    <row r="271" spans="2:11">
      <c r="B271" s="86" t="s">
        <v>2704</v>
      </c>
      <c r="C271" s="87" t="s">
        <v>2705</v>
      </c>
      <c r="D271" s="88" t="s">
        <v>681</v>
      </c>
      <c r="E271" s="88" t="s">
        <v>132</v>
      </c>
      <c r="F271" s="101">
        <v>45050</v>
      </c>
      <c r="G271" s="90">
        <v>127223.21808000002</v>
      </c>
      <c r="H271" s="102">
        <v>5.3372359999999999</v>
      </c>
      <c r="I271" s="90">
        <v>6.7902032410000013</v>
      </c>
      <c r="J271" s="91">
        <f t="shared" si="4"/>
        <v>-4.5869106342046745E-3</v>
      </c>
      <c r="K271" s="91">
        <f>I271/'סכום נכסי הקרן'!$C$42</f>
        <v>2.6718795333465435E-5</v>
      </c>
    </row>
    <row r="272" spans="2:11">
      <c r="B272" s="86" t="s">
        <v>2706</v>
      </c>
      <c r="C272" s="87" t="s">
        <v>2707</v>
      </c>
      <c r="D272" s="88" t="s">
        <v>681</v>
      </c>
      <c r="E272" s="88" t="s">
        <v>132</v>
      </c>
      <c r="F272" s="101">
        <v>45105</v>
      </c>
      <c r="G272" s="90">
        <v>340311.75584000006</v>
      </c>
      <c r="H272" s="102">
        <v>4.6741729999999997</v>
      </c>
      <c r="I272" s="90">
        <v>15.906758572000003</v>
      </c>
      <c r="J272" s="91">
        <f t="shared" si="4"/>
        <v>-1.0745316076708162E-2</v>
      </c>
      <c r="K272" s="91">
        <f>I272/'סכום נכסי הקרן'!$C$42</f>
        <v>6.2591561934090701E-5</v>
      </c>
    </row>
    <row r="273" spans="2:11">
      <c r="B273" s="86" t="s">
        <v>2708</v>
      </c>
      <c r="C273" s="87" t="s">
        <v>2709</v>
      </c>
      <c r="D273" s="88" t="s">
        <v>681</v>
      </c>
      <c r="E273" s="88" t="s">
        <v>132</v>
      </c>
      <c r="F273" s="101">
        <v>45131</v>
      </c>
      <c r="G273" s="90">
        <v>185382.40348800004</v>
      </c>
      <c r="H273" s="102">
        <v>4.2500260000000001</v>
      </c>
      <c r="I273" s="90">
        <v>7.8788006270000013</v>
      </c>
      <c r="J273" s="91">
        <f t="shared" si="4"/>
        <v>-5.3222787445523475E-3</v>
      </c>
      <c r="K273" s="91">
        <f>I273/'סכום נכסי הקרן'!$C$42</f>
        <v>3.1002321131552731E-5</v>
      </c>
    </row>
    <row r="274" spans="2:11">
      <c r="B274" s="86" t="s">
        <v>2710</v>
      </c>
      <c r="C274" s="87" t="s">
        <v>2711</v>
      </c>
      <c r="D274" s="88" t="s">
        <v>681</v>
      </c>
      <c r="E274" s="88" t="s">
        <v>132</v>
      </c>
      <c r="F274" s="101">
        <v>45147</v>
      </c>
      <c r="G274" s="90">
        <v>50766.085600000006</v>
      </c>
      <c r="H274" s="102">
        <v>3.4611719999999999</v>
      </c>
      <c r="I274" s="90">
        <v>1.7571014970000003</v>
      </c>
      <c r="J274" s="91">
        <f t="shared" si="4"/>
        <v>-1.1869552730470697E-3</v>
      </c>
      <c r="K274" s="91">
        <f>I274/'סכום נכסי הקרן'!$C$42</f>
        <v>6.9140250464071092E-6</v>
      </c>
    </row>
    <row r="275" spans="2:11">
      <c r="B275" s="86" t="s">
        <v>2712</v>
      </c>
      <c r="C275" s="87" t="s">
        <v>2713</v>
      </c>
      <c r="D275" s="88" t="s">
        <v>681</v>
      </c>
      <c r="E275" s="88" t="s">
        <v>132</v>
      </c>
      <c r="F275" s="101">
        <v>45147</v>
      </c>
      <c r="G275" s="90">
        <v>253830.42800000004</v>
      </c>
      <c r="H275" s="102">
        <v>3.4600010000000001</v>
      </c>
      <c r="I275" s="90">
        <v>8.7825347340000022</v>
      </c>
      <c r="J275" s="91">
        <f t="shared" si="4"/>
        <v>-5.9327682157454481E-3</v>
      </c>
      <c r="K275" s="91">
        <f>I275/'סכום נכסי הקרן'!$C$42</f>
        <v>3.4558427743355571E-5</v>
      </c>
    </row>
    <row r="276" spans="2:11">
      <c r="B276" s="86" t="s">
        <v>2714</v>
      </c>
      <c r="C276" s="87" t="s">
        <v>2715</v>
      </c>
      <c r="D276" s="88" t="s">
        <v>681</v>
      </c>
      <c r="E276" s="88" t="s">
        <v>132</v>
      </c>
      <c r="F276" s="101">
        <v>45082</v>
      </c>
      <c r="G276" s="90">
        <v>274136.86224000005</v>
      </c>
      <c r="H276" s="102">
        <v>2.7862040000000001</v>
      </c>
      <c r="I276" s="90">
        <v>7.638012444000001</v>
      </c>
      <c r="J276" s="91">
        <f t="shared" si="4"/>
        <v>-5.1596217756821683E-3</v>
      </c>
      <c r="K276" s="91">
        <f>I276/'סכום נכסי הקרן'!$C$42</f>
        <v>3.0054842837906463E-5</v>
      </c>
    </row>
    <row r="277" spans="2:11">
      <c r="B277" s="86" t="s">
        <v>2716</v>
      </c>
      <c r="C277" s="87" t="s">
        <v>2717</v>
      </c>
      <c r="D277" s="88" t="s">
        <v>681</v>
      </c>
      <c r="E277" s="88" t="s">
        <v>132</v>
      </c>
      <c r="F277" s="101">
        <v>45181</v>
      </c>
      <c r="G277" s="90">
        <v>163672.93600000002</v>
      </c>
      <c r="H277" s="102">
        <v>0.78202799999999995</v>
      </c>
      <c r="I277" s="90">
        <v>1.2799681570000003</v>
      </c>
      <c r="J277" s="91">
        <f t="shared" si="4"/>
        <v>-8.6464268334949222E-4</v>
      </c>
      <c r="K277" s="91">
        <f>I277/'סכום נכסי הקרן'!$C$42</f>
        <v>5.0365513382187662E-6</v>
      </c>
    </row>
    <row r="278" spans="2:11">
      <c r="B278" s="86" t="s">
        <v>2718</v>
      </c>
      <c r="C278" s="87" t="s">
        <v>2719</v>
      </c>
      <c r="D278" s="88" t="s">
        <v>681</v>
      </c>
      <c r="E278" s="88" t="s">
        <v>132</v>
      </c>
      <c r="F278" s="101">
        <v>45189</v>
      </c>
      <c r="G278" s="90">
        <v>152298.2568</v>
      </c>
      <c r="H278" s="102">
        <v>0.38976899999999998</v>
      </c>
      <c r="I278" s="90">
        <v>0.593610733</v>
      </c>
      <c r="J278" s="91">
        <f t="shared" si="4"/>
        <v>-4.0099527026450773E-4</v>
      </c>
      <c r="K278" s="91">
        <f>I278/'סכום נכסי הקרן'!$C$42</f>
        <v>2.3358010238938876E-6</v>
      </c>
    </row>
    <row r="279" spans="2:11">
      <c r="B279" s="86" t="s">
        <v>2720</v>
      </c>
      <c r="C279" s="87" t="s">
        <v>2721</v>
      </c>
      <c r="D279" s="88" t="s">
        <v>681</v>
      </c>
      <c r="E279" s="88" t="s">
        <v>132</v>
      </c>
      <c r="F279" s="101">
        <v>45169</v>
      </c>
      <c r="G279" s="90">
        <v>126915.21400000002</v>
      </c>
      <c r="H279" s="102">
        <v>0.67780099999999999</v>
      </c>
      <c r="I279" s="90">
        <v>0.86023225000000025</v>
      </c>
      <c r="J279" s="91">
        <f t="shared" si="4"/>
        <v>-5.8110314454000228E-4</v>
      </c>
      <c r="K279" s="91">
        <f>I279/'סכום נכסי הקרן'!$C$42</f>
        <v>3.3849309970892037E-6</v>
      </c>
    </row>
    <row r="280" spans="2:11">
      <c r="B280" s="86" t="s">
        <v>2722</v>
      </c>
      <c r="C280" s="87" t="s">
        <v>2723</v>
      </c>
      <c r="D280" s="88" t="s">
        <v>681</v>
      </c>
      <c r="E280" s="88" t="s">
        <v>132</v>
      </c>
      <c r="F280" s="101">
        <v>45187</v>
      </c>
      <c r="G280" s="90">
        <v>172097.03018400003</v>
      </c>
      <c r="H280" s="102">
        <v>-0.13650599999999999</v>
      </c>
      <c r="I280" s="90">
        <v>-0.23492324700000006</v>
      </c>
      <c r="J280" s="91">
        <f t="shared" si="4"/>
        <v>1.5869509374619197E-4</v>
      </c>
      <c r="K280" s="91">
        <f>I280/'סכום נכסי הקרן'!$C$42</f>
        <v>-9.2440033573159256E-7</v>
      </c>
    </row>
    <row r="281" spans="2:11">
      <c r="B281" s="86" t="s">
        <v>2724</v>
      </c>
      <c r="C281" s="87" t="s">
        <v>2725</v>
      </c>
      <c r="D281" s="88" t="s">
        <v>681</v>
      </c>
      <c r="E281" s="88" t="s">
        <v>132</v>
      </c>
      <c r="F281" s="101">
        <v>45173</v>
      </c>
      <c r="G281" s="90">
        <v>85077.938960000014</v>
      </c>
      <c r="H281" s="102">
        <v>0.29394199999999998</v>
      </c>
      <c r="I281" s="90">
        <v>0.25008013000000001</v>
      </c>
      <c r="J281" s="91">
        <f t="shared" si="4"/>
        <v>-1.6893385470025392E-4</v>
      </c>
      <c r="K281" s="91">
        <f>I281/'סכום נכסי הקרן'!$C$42</f>
        <v>9.8404120956067091E-7</v>
      </c>
    </row>
    <row r="282" spans="2:11">
      <c r="B282" s="86" t="s">
        <v>2726</v>
      </c>
      <c r="C282" s="87" t="s">
        <v>2727</v>
      </c>
      <c r="D282" s="88" t="s">
        <v>681</v>
      </c>
      <c r="E282" s="88" t="s">
        <v>132</v>
      </c>
      <c r="F282" s="101">
        <v>45187</v>
      </c>
      <c r="G282" s="90">
        <v>159972.05829900003</v>
      </c>
      <c r="H282" s="102">
        <v>-0.100825</v>
      </c>
      <c r="I282" s="90">
        <v>-0.16129216500000004</v>
      </c>
      <c r="J282" s="91">
        <f t="shared" si="4"/>
        <v>1.0895590611856843E-4</v>
      </c>
      <c r="K282" s="91">
        <f>I282/'סכום נכסי הקרן'!$C$42</f>
        <v>-6.3466912440928172E-7</v>
      </c>
    </row>
    <row r="283" spans="2:11">
      <c r="B283" s="86" t="s">
        <v>2728</v>
      </c>
      <c r="C283" s="87" t="s">
        <v>2729</v>
      </c>
      <c r="D283" s="88" t="s">
        <v>681</v>
      </c>
      <c r="E283" s="88" t="s">
        <v>132</v>
      </c>
      <c r="F283" s="101">
        <v>45176</v>
      </c>
      <c r="G283" s="90">
        <v>182309.86920000002</v>
      </c>
      <c r="H283" s="102">
        <v>-0.59739699999999996</v>
      </c>
      <c r="I283" s="90">
        <v>-1.0891128650000002</v>
      </c>
      <c r="J283" s="91">
        <f t="shared" si="4"/>
        <v>7.3571632615548985E-4</v>
      </c>
      <c r="K283" s="91">
        <f>I283/'סכום נכסי הקרן'!$C$42</f>
        <v>-4.2855541582719417E-6</v>
      </c>
    </row>
    <row r="284" spans="2:11">
      <c r="B284" s="86" t="s">
        <v>2730</v>
      </c>
      <c r="C284" s="87" t="s">
        <v>2731</v>
      </c>
      <c r="D284" s="88" t="s">
        <v>681</v>
      </c>
      <c r="E284" s="88" t="s">
        <v>132</v>
      </c>
      <c r="F284" s="101">
        <v>45040</v>
      </c>
      <c r="G284" s="90">
        <v>1991550.0000000002</v>
      </c>
      <c r="H284" s="102">
        <v>-5.2651310000000002</v>
      </c>
      <c r="I284" s="90">
        <v>-104.85772000000001</v>
      </c>
      <c r="J284" s="91">
        <f t="shared" si="4"/>
        <v>7.0833371826381858E-2</v>
      </c>
      <c r="K284" s="91">
        <f>I284/'סכום נכסי הקרן'!$C$42</f>
        <v>-4.1260502232054252E-4</v>
      </c>
    </row>
    <row r="285" spans="2:11">
      <c r="B285" s="86" t="s">
        <v>2732</v>
      </c>
      <c r="C285" s="87" t="s">
        <v>2733</v>
      </c>
      <c r="D285" s="88" t="s">
        <v>681</v>
      </c>
      <c r="E285" s="88" t="s">
        <v>132</v>
      </c>
      <c r="F285" s="101">
        <v>45040</v>
      </c>
      <c r="G285" s="90">
        <v>587718.18000000017</v>
      </c>
      <c r="H285" s="102">
        <v>-5.2273519999999998</v>
      </c>
      <c r="I285" s="90">
        <v>-30.722100000000005</v>
      </c>
      <c r="J285" s="91">
        <f t="shared" si="4"/>
        <v>2.0753359243242044E-2</v>
      </c>
      <c r="K285" s="91">
        <f>I285/'סכום נכסי הקרן'!$C$42</f>
        <v>-1.208885025941241E-4</v>
      </c>
    </row>
    <row r="286" spans="2:11">
      <c r="B286" s="86" t="s">
        <v>2734</v>
      </c>
      <c r="C286" s="87" t="s">
        <v>2735</v>
      </c>
      <c r="D286" s="88" t="s">
        <v>681</v>
      </c>
      <c r="E286" s="88" t="s">
        <v>132</v>
      </c>
      <c r="F286" s="101">
        <v>45105</v>
      </c>
      <c r="G286" s="90">
        <v>947102.00000000012</v>
      </c>
      <c r="H286" s="102">
        <v>-4.6380540000000003</v>
      </c>
      <c r="I286" s="90">
        <v>-43.927100000000003</v>
      </c>
      <c r="J286" s="91">
        <f t="shared" si="4"/>
        <v>2.967358633732126E-2</v>
      </c>
      <c r="K286" s="91">
        <f>I286/'סכום נכסי הקרן'!$C$42</f>
        <v>-1.7284890493496046E-4</v>
      </c>
    </row>
    <row r="287" spans="2:11">
      <c r="B287" s="86" t="s">
        <v>2736</v>
      </c>
      <c r="C287" s="87" t="s">
        <v>2737</v>
      </c>
      <c r="D287" s="88" t="s">
        <v>681</v>
      </c>
      <c r="E287" s="88" t="s">
        <v>132</v>
      </c>
      <c r="F287" s="101">
        <v>45169</v>
      </c>
      <c r="G287" s="90">
        <v>1100231.0000000002</v>
      </c>
      <c r="H287" s="102">
        <v>-0.46786699999999998</v>
      </c>
      <c r="I287" s="90">
        <v>-5.1476200000000008</v>
      </c>
      <c r="J287" s="91">
        <f t="shared" si="4"/>
        <v>3.4773146076504408E-3</v>
      </c>
      <c r="K287" s="91">
        <f>I287/'סכום נכסי הקרן'!$C$42</f>
        <v>-2.0255388587484745E-5</v>
      </c>
    </row>
    <row r="288" spans="2:11">
      <c r="B288" s="86" t="s">
        <v>2738</v>
      </c>
      <c r="C288" s="87" t="s">
        <v>2605</v>
      </c>
      <c r="D288" s="88" t="s">
        <v>681</v>
      </c>
      <c r="E288" s="88" t="s">
        <v>132</v>
      </c>
      <c r="F288" s="101">
        <v>45043</v>
      </c>
      <c r="G288" s="90">
        <v>229440.00000000003</v>
      </c>
      <c r="H288" s="102">
        <v>5.4720279999999999</v>
      </c>
      <c r="I288" s="90">
        <v>12.555020000000003</v>
      </c>
      <c r="J288" s="91">
        <f t="shared" si="4"/>
        <v>-8.4811533184934867E-3</v>
      </c>
      <c r="K288" s="91">
        <f>I288/'סכום נכסי הקרן'!$C$42</f>
        <v>4.9402793684002071E-5</v>
      </c>
    </row>
    <row r="289" spans="2:11">
      <c r="B289" s="86" t="s">
        <v>2739</v>
      </c>
      <c r="C289" s="87" t="s">
        <v>2740</v>
      </c>
      <c r="D289" s="88" t="s">
        <v>681</v>
      </c>
      <c r="E289" s="88" t="s">
        <v>132</v>
      </c>
      <c r="F289" s="101">
        <v>45063</v>
      </c>
      <c r="G289" s="90">
        <v>321216.00000000006</v>
      </c>
      <c r="H289" s="102">
        <v>5.1216100000000004</v>
      </c>
      <c r="I289" s="90">
        <v>16.451430000000006</v>
      </c>
      <c r="J289" s="91">
        <f t="shared" si="4"/>
        <v>-1.1113251921419744E-2</v>
      </c>
      <c r="K289" s="91">
        <f>I289/'סכום נכסי הקרן'!$C$42</f>
        <v>6.4734791509436248E-5</v>
      </c>
    </row>
    <row r="290" spans="2:11">
      <c r="B290" s="86" t="s">
        <v>2741</v>
      </c>
      <c r="C290" s="87" t="s">
        <v>2742</v>
      </c>
      <c r="D290" s="88" t="s">
        <v>681</v>
      </c>
      <c r="E290" s="88" t="s">
        <v>132</v>
      </c>
      <c r="F290" s="101">
        <v>45145</v>
      </c>
      <c r="G290" s="90">
        <v>688320.00000000012</v>
      </c>
      <c r="H290" s="102">
        <v>4.1226570000000002</v>
      </c>
      <c r="I290" s="90">
        <v>28.377070000000003</v>
      </c>
      <c r="J290" s="91">
        <f t="shared" si="4"/>
        <v>-1.9169247153698037E-2</v>
      </c>
      <c r="K290" s="91">
        <f>I290/'סכום נכסי הקרן'!$C$42</f>
        <v>1.1166103555123645E-4</v>
      </c>
    </row>
    <row r="291" spans="2:11">
      <c r="B291" s="86" t="s">
        <v>2743</v>
      </c>
      <c r="C291" s="87" t="s">
        <v>2744</v>
      </c>
      <c r="D291" s="88" t="s">
        <v>681</v>
      </c>
      <c r="E291" s="88" t="s">
        <v>132</v>
      </c>
      <c r="F291" s="101">
        <v>45162</v>
      </c>
      <c r="G291" s="90">
        <v>267680.00000000006</v>
      </c>
      <c r="H291" s="102">
        <v>1.4186829999999999</v>
      </c>
      <c r="I291" s="90">
        <v>3.7975300000000005</v>
      </c>
      <c r="J291" s="91">
        <f t="shared" si="4"/>
        <v>-2.5653032939476454E-3</v>
      </c>
      <c r="K291" s="91">
        <f>I291/'סכום נכסי הקרן'!$C$42</f>
        <v>1.4942914555198508E-5</v>
      </c>
    </row>
    <row r="292" spans="2:11">
      <c r="B292" s="92"/>
      <c r="C292" s="87"/>
      <c r="D292" s="87"/>
      <c r="E292" s="87"/>
      <c r="F292" s="87"/>
      <c r="G292" s="90"/>
      <c r="H292" s="102"/>
      <c r="I292" s="87"/>
      <c r="J292" s="91"/>
      <c r="K292" s="87"/>
    </row>
    <row r="293" spans="2:11">
      <c r="B293" s="85" t="s">
        <v>195</v>
      </c>
      <c r="C293" s="80"/>
      <c r="D293" s="81"/>
      <c r="E293" s="81"/>
      <c r="F293" s="99"/>
      <c r="G293" s="83"/>
      <c r="H293" s="100"/>
      <c r="I293" s="83">
        <v>318.03392431100008</v>
      </c>
      <c r="J293" s="84">
        <f t="shared" si="4"/>
        <v>-0.21483792718480291</v>
      </c>
      <c r="K293" s="84">
        <f>I293/'סכום נכסי הקרן'!$C$42</f>
        <v>1.2514328409871003E-3</v>
      </c>
    </row>
    <row r="294" spans="2:11">
      <c r="B294" s="86" t="s">
        <v>2745</v>
      </c>
      <c r="C294" s="87" t="s">
        <v>2746</v>
      </c>
      <c r="D294" s="88" t="s">
        <v>681</v>
      </c>
      <c r="E294" s="88" t="s">
        <v>136</v>
      </c>
      <c r="F294" s="101">
        <v>45166</v>
      </c>
      <c r="G294" s="90">
        <v>23549.222988000005</v>
      </c>
      <c r="H294" s="102">
        <v>0.86027900000000002</v>
      </c>
      <c r="I294" s="90">
        <v>0.20258898300000003</v>
      </c>
      <c r="J294" s="91">
        <f t="shared" si="4"/>
        <v>-1.3685268724865994E-4</v>
      </c>
      <c r="K294" s="91">
        <f>I294/'סכום נכסי הקרן'!$C$42</f>
        <v>7.9716812317310543E-7</v>
      </c>
    </row>
    <row r="295" spans="2:11">
      <c r="B295" s="86" t="s">
        <v>2747</v>
      </c>
      <c r="C295" s="87" t="s">
        <v>2748</v>
      </c>
      <c r="D295" s="88" t="s">
        <v>681</v>
      </c>
      <c r="E295" s="88" t="s">
        <v>136</v>
      </c>
      <c r="F295" s="101">
        <v>45166</v>
      </c>
      <c r="G295" s="90">
        <v>30613.989884000002</v>
      </c>
      <c r="H295" s="102">
        <v>0.70592299999999997</v>
      </c>
      <c r="I295" s="90">
        <v>0.21611133500000002</v>
      </c>
      <c r="J295" s="91">
        <f t="shared" si="4"/>
        <v>-1.4598729161716248E-4</v>
      </c>
      <c r="K295" s="91">
        <f>I295/'סכום נכסי הקרן'!$C$42</f>
        <v>8.503772750484869E-7</v>
      </c>
    </row>
    <row r="296" spans="2:11">
      <c r="B296" s="86" t="s">
        <v>2749</v>
      </c>
      <c r="C296" s="87" t="s">
        <v>2750</v>
      </c>
      <c r="D296" s="88" t="s">
        <v>681</v>
      </c>
      <c r="E296" s="88" t="s">
        <v>136</v>
      </c>
      <c r="F296" s="101">
        <v>45168</v>
      </c>
      <c r="G296" s="90">
        <v>145671.362785</v>
      </c>
      <c r="H296" s="102">
        <v>9.9307000000000006E-2</v>
      </c>
      <c r="I296" s="90">
        <v>0.14466163700000004</v>
      </c>
      <c r="J296" s="91">
        <f t="shared" si="4"/>
        <v>-9.7721670112930933E-5</v>
      </c>
      <c r="K296" s="91">
        <f>I296/'סכום נכסי הקרן'!$C$42</f>
        <v>5.6922959953078536E-7</v>
      </c>
    </row>
    <row r="297" spans="2:11">
      <c r="B297" s="86" t="s">
        <v>2751</v>
      </c>
      <c r="C297" s="87" t="s">
        <v>2752</v>
      </c>
      <c r="D297" s="88" t="s">
        <v>681</v>
      </c>
      <c r="E297" s="88" t="s">
        <v>136</v>
      </c>
      <c r="F297" s="101">
        <v>45168</v>
      </c>
      <c r="G297" s="90">
        <v>30613.989884000002</v>
      </c>
      <c r="H297" s="102">
        <v>-0.54898599999999997</v>
      </c>
      <c r="I297" s="90">
        <v>-0.16806643400000001</v>
      </c>
      <c r="J297" s="91">
        <f t="shared" si="4"/>
        <v>1.1353205287179681E-4</v>
      </c>
      <c r="K297" s="91">
        <f>I297/'סכום נכסי הקרן'!$C$42</f>
        <v>-6.6132522004010746E-7</v>
      </c>
    </row>
    <row r="298" spans="2:11">
      <c r="B298" s="86" t="s">
        <v>2753</v>
      </c>
      <c r="C298" s="87" t="s">
        <v>2754</v>
      </c>
      <c r="D298" s="88" t="s">
        <v>681</v>
      </c>
      <c r="E298" s="88" t="s">
        <v>132</v>
      </c>
      <c r="F298" s="101">
        <v>45166</v>
      </c>
      <c r="G298" s="90">
        <v>114293.436116</v>
      </c>
      <c r="H298" s="102">
        <v>1.032483</v>
      </c>
      <c r="I298" s="90">
        <v>1.1800603950000002</v>
      </c>
      <c r="J298" s="91">
        <f t="shared" si="4"/>
        <v>-7.9715310171365582E-4</v>
      </c>
      <c r="K298" s="91">
        <f>I298/'סכום נכסי הקרן'!$C$42</f>
        <v>4.6434239235657917E-6</v>
      </c>
    </row>
    <row r="299" spans="2:11">
      <c r="B299" s="86" t="s">
        <v>2755</v>
      </c>
      <c r="C299" s="87" t="s">
        <v>2756</v>
      </c>
      <c r="D299" s="88" t="s">
        <v>681</v>
      </c>
      <c r="E299" s="88" t="s">
        <v>132</v>
      </c>
      <c r="F299" s="101">
        <v>45167</v>
      </c>
      <c r="G299" s="90">
        <v>81005.135100000014</v>
      </c>
      <c r="H299" s="102">
        <v>1.312535</v>
      </c>
      <c r="I299" s="90">
        <v>1.0632209350000004</v>
      </c>
      <c r="J299" s="91">
        <f t="shared" si="4"/>
        <v>-7.182258380446227E-4</v>
      </c>
      <c r="K299" s="91">
        <f>I299/'סכום נכסי הקרן'!$C$42</f>
        <v>4.1836719091102031E-6</v>
      </c>
    </row>
    <row r="300" spans="2:11">
      <c r="B300" s="86" t="s">
        <v>2757</v>
      </c>
      <c r="C300" s="87" t="s">
        <v>2758</v>
      </c>
      <c r="D300" s="88" t="s">
        <v>681</v>
      </c>
      <c r="E300" s="88" t="s">
        <v>134</v>
      </c>
      <c r="F300" s="101">
        <v>45117</v>
      </c>
      <c r="G300" s="90">
        <v>43716.647432000005</v>
      </c>
      <c r="H300" s="102">
        <v>-3.8557950000000001</v>
      </c>
      <c r="I300" s="90">
        <v>-1.6856241500000004</v>
      </c>
      <c r="J300" s="91">
        <f t="shared" si="4"/>
        <v>1.1386709741207312E-3</v>
      </c>
      <c r="K300" s="91">
        <f>I300/'סכום נכסי הקרן'!$C$42</f>
        <v>-6.6327685747391379E-6</v>
      </c>
    </row>
    <row r="301" spans="2:11">
      <c r="B301" s="86" t="s">
        <v>2759</v>
      </c>
      <c r="C301" s="87" t="s">
        <v>2760</v>
      </c>
      <c r="D301" s="88" t="s">
        <v>681</v>
      </c>
      <c r="E301" s="88" t="s">
        <v>135</v>
      </c>
      <c r="F301" s="101">
        <v>45167</v>
      </c>
      <c r="G301" s="90">
        <v>82893.967353000015</v>
      </c>
      <c r="H301" s="102">
        <v>-2.7175989999999999</v>
      </c>
      <c r="I301" s="90">
        <v>-2.2527254140000004</v>
      </c>
      <c r="J301" s="91">
        <f t="shared" si="4"/>
        <v>1.5217585970074689E-3</v>
      </c>
      <c r="K301" s="91">
        <f>I301/'סכום נכסי הקרן'!$C$42</f>
        <v>-8.8642573930228825E-6</v>
      </c>
    </row>
    <row r="302" spans="2:11">
      <c r="B302" s="86" t="s">
        <v>2761</v>
      </c>
      <c r="C302" s="87" t="s">
        <v>2762</v>
      </c>
      <c r="D302" s="88" t="s">
        <v>681</v>
      </c>
      <c r="E302" s="88" t="s">
        <v>132</v>
      </c>
      <c r="F302" s="101">
        <v>45127</v>
      </c>
      <c r="G302" s="90">
        <v>65612.922275000004</v>
      </c>
      <c r="H302" s="102">
        <v>-7.8614119999999996</v>
      </c>
      <c r="I302" s="90">
        <v>-5.1581019940000008</v>
      </c>
      <c r="J302" s="91">
        <f t="shared" si="4"/>
        <v>3.4843953927226694E-3</v>
      </c>
      <c r="K302" s="91">
        <f>I302/'סכום נכסי הקרן'!$C$42</f>
        <v>-2.0296634223650913E-5</v>
      </c>
    </row>
    <row r="303" spans="2:11">
      <c r="B303" s="86" t="s">
        <v>2763</v>
      </c>
      <c r="C303" s="87" t="s">
        <v>2764</v>
      </c>
      <c r="D303" s="88" t="s">
        <v>681</v>
      </c>
      <c r="E303" s="88" t="s">
        <v>132</v>
      </c>
      <c r="F303" s="101">
        <v>45127</v>
      </c>
      <c r="G303" s="90">
        <v>170737.50729800004</v>
      </c>
      <c r="H303" s="102">
        <v>-7.8351649999999999</v>
      </c>
      <c r="I303" s="90">
        <v>-13.377565772000002</v>
      </c>
      <c r="J303" s="91">
        <f t="shared" si="4"/>
        <v>9.036798534814176E-3</v>
      </c>
      <c r="K303" s="91">
        <f>I303/'סכום נכסי הקרן'!$C$42</f>
        <v>-5.2639432022273474E-5</v>
      </c>
    </row>
    <row r="304" spans="2:11">
      <c r="B304" s="86" t="s">
        <v>2765</v>
      </c>
      <c r="C304" s="87" t="s">
        <v>2766</v>
      </c>
      <c r="D304" s="88" t="s">
        <v>681</v>
      </c>
      <c r="E304" s="88" t="s">
        <v>132</v>
      </c>
      <c r="F304" s="101">
        <v>45127</v>
      </c>
      <c r="G304" s="90">
        <v>148934.01613800004</v>
      </c>
      <c r="H304" s="102">
        <v>-7.8288039999999999</v>
      </c>
      <c r="I304" s="90">
        <v>-11.659752711000001</v>
      </c>
      <c r="J304" s="91">
        <f t="shared" si="4"/>
        <v>7.8763833428948E-3</v>
      </c>
      <c r="K304" s="91">
        <f>I304/'סכום נכסי הקרן'!$C$42</f>
        <v>-4.5880003185022146E-5</v>
      </c>
    </row>
    <row r="305" spans="2:11">
      <c r="B305" s="86" t="s">
        <v>2767</v>
      </c>
      <c r="C305" s="87" t="s">
        <v>2768</v>
      </c>
      <c r="D305" s="88" t="s">
        <v>681</v>
      </c>
      <c r="E305" s="88" t="s">
        <v>132</v>
      </c>
      <c r="F305" s="101">
        <v>45168</v>
      </c>
      <c r="G305" s="90">
        <v>48782.841840000001</v>
      </c>
      <c r="H305" s="102">
        <v>-2.2661950000000002</v>
      </c>
      <c r="I305" s="90">
        <v>-1.1055144800000003</v>
      </c>
      <c r="J305" s="91">
        <f t="shared" si="4"/>
        <v>7.467959271028323E-4</v>
      </c>
      <c r="K305" s="91">
        <f>I305/'סכום נכסי הקרן'!$C$42</f>
        <v>-4.3500929325574022E-6</v>
      </c>
    </row>
    <row r="306" spans="2:11">
      <c r="B306" s="86" t="s">
        <v>2769</v>
      </c>
      <c r="C306" s="87" t="s">
        <v>2770</v>
      </c>
      <c r="D306" s="88" t="s">
        <v>681</v>
      </c>
      <c r="E306" s="88" t="s">
        <v>132</v>
      </c>
      <c r="F306" s="101">
        <v>45166</v>
      </c>
      <c r="G306" s="90">
        <v>97565.683680000002</v>
      </c>
      <c r="H306" s="102">
        <v>-2.2033010000000002</v>
      </c>
      <c r="I306" s="90">
        <v>-2.1496656590000001</v>
      </c>
      <c r="J306" s="91">
        <f t="shared" si="4"/>
        <v>1.4521397845227912E-3</v>
      </c>
      <c r="K306" s="91">
        <f>I306/'סכום נכסי הקרן'!$C$42</f>
        <v>-8.458727189694746E-6</v>
      </c>
    </row>
    <row r="307" spans="2:11">
      <c r="B307" s="86" t="s">
        <v>2771</v>
      </c>
      <c r="C307" s="87" t="s">
        <v>2772</v>
      </c>
      <c r="D307" s="88" t="s">
        <v>681</v>
      </c>
      <c r="E307" s="88" t="s">
        <v>132</v>
      </c>
      <c r="F307" s="101">
        <v>45166</v>
      </c>
      <c r="G307" s="90">
        <v>29269.705104000004</v>
      </c>
      <c r="H307" s="102">
        <v>-2.166172</v>
      </c>
      <c r="I307" s="90">
        <v>-0.63403229700000008</v>
      </c>
      <c r="J307" s="91">
        <f t="shared" si="4"/>
        <v>4.2830080077400093E-4</v>
      </c>
      <c r="K307" s="91">
        <f>I307/'סכום נכסי הקרן'!$C$42</f>
        <v>-2.4948559825221245E-6</v>
      </c>
    </row>
    <row r="308" spans="2:11">
      <c r="B308" s="86" t="s">
        <v>2773</v>
      </c>
      <c r="C308" s="87" t="s">
        <v>2774</v>
      </c>
      <c r="D308" s="88" t="s">
        <v>681</v>
      </c>
      <c r="E308" s="88" t="s">
        <v>132</v>
      </c>
      <c r="F308" s="101">
        <v>45168</v>
      </c>
      <c r="G308" s="90">
        <v>39026.273472000008</v>
      </c>
      <c r="H308" s="102">
        <v>-2.162604</v>
      </c>
      <c r="I308" s="90">
        <v>-0.84398369600000023</v>
      </c>
      <c r="J308" s="91">
        <f t="shared" si="4"/>
        <v>5.7012693919123965E-4</v>
      </c>
      <c r="K308" s="91">
        <f>I308/'סכום נכסי הקרן'!$C$42</f>
        <v>-3.3209945030871738E-6</v>
      </c>
    </row>
    <row r="309" spans="2:11">
      <c r="B309" s="86" t="s">
        <v>2775</v>
      </c>
      <c r="C309" s="87" t="s">
        <v>2776</v>
      </c>
      <c r="D309" s="88" t="s">
        <v>681</v>
      </c>
      <c r="E309" s="88" t="s">
        <v>132</v>
      </c>
      <c r="F309" s="101">
        <v>45189</v>
      </c>
      <c r="G309" s="90">
        <v>36587.131380000006</v>
      </c>
      <c r="H309" s="102">
        <v>-0.74099099999999996</v>
      </c>
      <c r="I309" s="90">
        <v>-0.27110727900000009</v>
      </c>
      <c r="J309" s="91">
        <f t="shared" si="4"/>
        <v>1.8313809129404731E-4</v>
      </c>
      <c r="K309" s="91">
        <f>I309/'סכום נכסי הקרן'!$C$42</f>
        <v>-1.066781014340733E-6</v>
      </c>
    </row>
    <row r="310" spans="2:11">
      <c r="B310" s="86" t="s">
        <v>2777</v>
      </c>
      <c r="C310" s="87" t="s">
        <v>2778</v>
      </c>
      <c r="D310" s="88" t="s">
        <v>681</v>
      </c>
      <c r="E310" s="88" t="s">
        <v>132</v>
      </c>
      <c r="F310" s="101">
        <v>45189</v>
      </c>
      <c r="G310" s="90">
        <v>36587.131380000006</v>
      </c>
      <c r="H310" s="102">
        <v>-0.70283700000000005</v>
      </c>
      <c r="I310" s="90">
        <v>-0.25714774300000004</v>
      </c>
      <c r="J310" s="91">
        <f t="shared" si="4"/>
        <v>1.7370816087011889E-4</v>
      </c>
      <c r="K310" s="91">
        <f>I310/'סכום נכסי הקרן'!$C$42</f>
        <v>-1.0118515855598628E-6</v>
      </c>
    </row>
    <row r="311" spans="2:11">
      <c r="B311" s="86" t="s">
        <v>2779</v>
      </c>
      <c r="C311" s="87" t="s">
        <v>2780</v>
      </c>
      <c r="D311" s="88" t="s">
        <v>681</v>
      </c>
      <c r="E311" s="88" t="s">
        <v>132</v>
      </c>
      <c r="F311" s="101">
        <v>45195</v>
      </c>
      <c r="G311" s="90">
        <v>36587.131380000006</v>
      </c>
      <c r="H311" s="102">
        <v>-3.2599999999999997E-2</v>
      </c>
      <c r="I311" s="90">
        <v>-1.1927500000000002E-2</v>
      </c>
      <c r="J311" s="91">
        <f t="shared" si="4"/>
        <v>8.0572516974350543E-6</v>
      </c>
      <c r="K311" s="91">
        <f>I311/'סכום נכסי הקרן'!$C$42</f>
        <v>-4.6933562962538868E-8</v>
      </c>
    </row>
    <row r="312" spans="2:11">
      <c r="B312" s="86" t="s">
        <v>2781</v>
      </c>
      <c r="C312" s="87" t="s">
        <v>2782</v>
      </c>
      <c r="D312" s="88" t="s">
        <v>681</v>
      </c>
      <c r="E312" s="88" t="s">
        <v>132</v>
      </c>
      <c r="F312" s="101">
        <v>45196</v>
      </c>
      <c r="G312" s="90">
        <v>36587.131380000006</v>
      </c>
      <c r="H312" s="102">
        <v>0.25872400000000001</v>
      </c>
      <c r="I312" s="90">
        <v>9.4659588000000031E-2</v>
      </c>
      <c r="J312" s="91">
        <f t="shared" si="4"/>
        <v>-6.3944340900566168E-5</v>
      </c>
      <c r="K312" s="91">
        <f>I312/'סכום נכסי הקרן'!$C$42</f>
        <v>3.7247635576658888E-7</v>
      </c>
    </row>
    <row r="313" spans="2:11">
      <c r="B313" s="86" t="s">
        <v>2783</v>
      </c>
      <c r="C313" s="87" t="s">
        <v>2784</v>
      </c>
      <c r="D313" s="88" t="s">
        <v>681</v>
      </c>
      <c r="E313" s="88" t="s">
        <v>136</v>
      </c>
      <c r="F313" s="101">
        <v>45176</v>
      </c>
      <c r="G313" s="90">
        <v>58154.641722000008</v>
      </c>
      <c r="H313" s="102">
        <v>-1.6319030000000001</v>
      </c>
      <c r="I313" s="90">
        <v>-0.94902749800000019</v>
      </c>
      <c r="J313" s="91">
        <f t="shared" si="4"/>
        <v>6.4108601292584726E-4</v>
      </c>
      <c r="K313" s="91">
        <f>I313/'סכום נכסי הקרן'!$C$42</f>
        <v>-3.7343317401436787E-6</v>
      </c>
    </row>
    <row r="314" spans="2:11">
      <c r="B314" s="86" t="s">
        <v>2785</v>
      </c>
      <c r="C314" s="87" t="s">
        <v>2786</v>
      </c>
      <c r="D314" s="88" t="s">
        <v>681</v>
      </c>
      <c r="E314" s="88" t="s">
        <v>136</v>
      </c>
      <c r="F314" s="101">
        <v>45161</v>
      </c>
      <c r="G314" s="90">
        <v>331951.14048800006</v>
      </c>
      <c r="H314" s="102">
        <v>-0.84712500000000002</v>
      </c>
      <c r="I314" s="90">
        <v>-2.8120419940000008</v>
      </c>
      <c r="J314" s="91">
        <f t="shared" si="4"/>
        <v>1.8995875187101368E-3</v>
      </c>
      <c r="K314" s="91">
        <f>I314/'סכום נכסי הקרן'!$C$42</f>
        <v>-1.1065114230031636E-5</v>
      </c>
    </row>
    <row r="315" spans="2:11">
      <c r="B315" s="86" t="s">
        <v>2787</v>
      </c>
      <c r="C315" s="87" t="s">
        <v>2788</v>
      </c>
      <c r="D315" s="88" t="s">
        <v>681</v>
      </c>
      <c r="E315" s="88" t="s">
        <v>136</v>
      </c>
      <c r="F315" s="101">
        <v>45180</v>
      </c>
      <c r="G315" s="90">
        <v>30543.786546000003</v>
      </c>
      <c r="H315" s="102">
        <v>-0.62245499999999998</v>
      </c>
      <c r="I315" s="90">
        <v>-0.19012144900000005</v>
      </c>
      <c r="J315" s="91">
        <f t="shared" si="4"/>
        <v>1.2843063237678157E-4</v>
      </c>
      <c r="K315" s="91">
        <f>I315/'סכום נכסי הקרן'!$C$42</f>
        <v>-7.4810957846745948E-7</v>
      </c>
    </row>
    <row r="316" spans="2:11">
      <c r="B316" s="86" t="s">
        <v>2789</v>
      </c>
      <c r="C316" s="87" t="s">
        <v>2790</v>
      </c>
      <c r="D316" s="88" t="s">
        <v>681</v>
      </c>
      <c r="E316" s="88" t="s">
        <v>136</v>
      </c>
      <c r="F316" s="101">
        <v>45127</v>
      </c>
      <c r="G316" s="90">
        <v>154461.78927600002</v>
      </c>
      <c r="H316" s="102">
        <v>5.3215859999999999</v>
      </c>
      <c r="I316" s="90">
        <v>8.2198169430000014</v>
      </c>
      <c r="J316" s="91">
        <f t="shared" si="4"/>
        <v>-5.5526417117243484E-3</v>
      </c>
      <c r="K316" s="91">
        <f>I316/'סכום נכסי הקרן'!$C$42</f>
        <v>3.2344187468860552E-5</v>
      </c>
    </row>
    <row r="317" spans="2:11">
      <c r="B317" s="86" t="s">
        <v>2791</v>
      </c>
      <c r="C317" s="87" t="s">
        <v>2792</v>
      </c>
      <c r="D317" s="88" t="s">
        <v>681</v>
      </c>
      <c r="E317" s="88" t="s">
        <v>132</v>
      </c>
      <c r="F317" s="101">
        <v>45127</v>
      </c>
      <c r="G317" s="90">
        <v>267380.28052199999</v>
      </c>
      <c r="H317" s="102">
        <v>2.4769519999999998</v>
      </c>
      <c r="I317" s="90">
        <v>6.6228811360000002</v>
      </c>
      <c r="J317" s="91">
        <f t="shared" si="4"/>
        <v>-4.4738813896412991E-3</v>
      </c>
      <c r="K317" s="91">
        <f>I317/'סכום נכסי הקרן'!$C$42</f>
        <v>2.6060398976304076E-5</v>
      </c>
    </row>
    <row r="318" spans="2:11">
      <c r="B318" s="86" t="s">
        <v>2793</v>
      </c>
      <c r="C318" s="87" t="s">
        <v>2794</v>
      </c>
      <c r="D318" s="88" t="s">
        <v>681</v>
      </c>
      <c r="E318" s="88" t="s">
        <v>132</v>
      </c>
      <c r="F318" s="101">
        <v>45127</v>
      </c>
      <c r="G318" s="90">
        <v>111018.77840000001</v>
      </c>
      <c r="H318" s="102">
        <v>2.4546519999999998</v>
      </c>
      <c r="I318" s="90">
        <v>2.7251246960000004</v>
      </c>
      <c r="J318" s="91">
        <f t="shared" si="4"/>
        <v>-1.8408732410453311E-3</v>
      </c>
      <c r="K318" s="91">
        <f>I318/'סכום נכסי הקרן'!$C$42</f>
        <v>1.0723103039235847E-5</v>
      </c>
    </row>
    <row r="319" spans="2:11">
      <c r="B319" s="86" t="s">
        <v>2795</v>
      </c>
      <c r="C319" s="87" t="s">
        <v>2796</v>
      </c>
      <c r="D319" s="88" t="s">
        <v>681</v>
      </c>
      <c r="E319" s="88" t="s">
        <v>132</v>
      </c>
      <c r="F319" s="101">
        <v>45127</v>
      </c>
      <c r="G319" s="90">
        <v>83234.84894500002</v>
      </c>
      <c r="H319" s="102">
        <v>2.4204590000000001</v>
      </c>
      <c r="I319" s="90">
        <v>2.0146651990000004</v>
      </c>
      <c r="J319" s="91">
        <f t="shared" si="4"/>
        <v>-1.3609444220839305E-3</v>
      </c>
      <c r="K319" s="91">
        <f>I319/'סכום נכסי הקרן'!$C$42</f>
        <v>7.9275133905430637E-6</v>
      </c>
    </row>
    <row r="320" spans="2:11">
      <c r="B320" s="86" t="s">
        <v>2797</v>
      </c>
      <c r="C320" s="87" t="s">
        <v>2798</v>
      </c>
      <c r="D320" s="88" t="s">
        <v>681</v>
      </c>
      <c r="E320" s="88" t="s">
        <v>134</v>
      </c>
      <c r="F320" s="101">
        <v>45195</v>
      </c>
      <c r="G320" s="90">
        <v>77551.638792000012</v>
      </c>
      <c r="H320" s="102">
        <v>-0.11927400000000001</v>
      </c>
      <c r="I320" s="90">
        <v>-9.2498913000000016E-2</v>
      </c>
      <c r="J320" s="91">
        <f t="shared" si="4"/>
        <v>6.2484764098104999E-5</v>
      </c>
      <c r="K320" s="91">
        <f>I320/'סכום נכסי הקרן'!$C$42</f>
        <v>-3.6397430788110707E-7</v>
      </c>
    </row>
    <row r="321" spans="2:11">
      <c r="B321" s="86" t="s">
        <v>2799</v>
      </c>
      <c r="C321" s="87" t="s">
        <v>2800</v>
      </c>
      <c r="D321" s="88" t="s">
        <v>681</v>
      </c>
      <c r="E321" s="88" t="s">
        <v>134</v>
      </c>
      <c r="F321" s="101">
        <v>45195</v>
      </c>
      <c r="G321" s="90">
        <v>77569.813538000017</v>
      </c>
      <c r="H321" s="102">
        <v>-9.5815999999999998E-2</v>
      </c>
      <c r="I321" s="90">
        <v>-7.432416700000001E-2</v>
      </c>
      <c r="J321" s="91">
        <f t="shared" si="4"/>
        <v>5.0207379645457679E-5</v>
      </c>
      <c r="K321" s="91">
        <f>I321/'סכום נכסי הקרן'!$C$42</f>
        <v>-2.9245843399981164E-7</v>
      </c>
    </row>
    <row r="322" spans="2:11">
      <c r="B322" s="86" t="s">
        <v>2801</v>
      </c>
      <c r="C322" s="87" t="s">
        <v>2802</v>
      </c>
      <c r="D322" s="88" t="s">
        <v>681</v>
      </c>
      <c r="E322" s="88" t="s">
        <v>134</v>
      </c>
      <c r="F322" s="101">
        <v>45078</v>
      </c>
      <c r="G322" s="90">
        <v>383262.48893000005</v>
      </c>
      <c r="H322" s="102">
        <v>1.3257589999999999</v>
      </c>
      <c r="I322" s="90">
        <v>5.0811383349999995</v>
      </c>
      <c r="J322" s="91">
        <f t="shared" si="4"/>
        <v>-3.4324049863408983E-3</v>
      </c>
      <c r="K322" s="91">
        <f>I322/'סכום נכסי הקרן'!$C$42</f>
        <v>1.9993789643017593E-5</v>
      </c>
    </row>
    <row r="323" spans="2:11">
      <c r="B323" s="86" t="s">
        <v>2801</v>
      </c>
      <c r="C323" s="87" t="s">
        <v>2803</v>
      </c>
      <c r="D323" s="88" t="s">
        <v>681</v>
      </c>
      <c r="E323" s="88" t="s">
        <v>134</v>
      </c>
      <c r="F323" s="101">
        <v>45078</v>
      </c>
      <c r="G323" s="90">
        <v>158395.77134100004</v>
      </c>
      <c r="H323" s="102">
        <v>1.3257589999999999</v>
      </c>
      <c r="I323" s="90">
        <v>2.0999467780000005</v>
      </c>
      <c r="J323" s="91">
        <f t="shared" si="4"/>
        <v>-1.4185537406467218E-3</v>
      </c>
      <c r="K323" s="91">
        <f>I323/'סכום נכסי הקרן'!$C$42</f>
        <v>8.2630881847196503E-6</v>
      </c>
    </row>
    <row r="324" spans="2:11">
      <c r="B324" s="86" t="s">
        <v>2804</v>
      </c>
      <c r="C324" s="87" t="s">
        <v>2805</v>
      </c>
      <c r="D324" s="88" t="s">
        <v>681</v>
      </c>
      <c r="E324" s="88" t="s">
        <v>134</v>
      </c>
      <c r="F324" s="101">
        <v>45078</v>
      </c>
      <c r="G324" s="90">
        <v>97771.043094000022</v>
      </c>
      <c r="H324" s="102">
        <v>1.3257589999999999</v>
      </c>
      <c r="I324" s="90">
        <v>1.2962087570000003</v>
      </c>
      <c r="J324" s="91">
        <f t="shared" si="4"/>
        <v>-8.7561351562091242E-4</v>
      </c>
      <c r="K324" s="91">
        <f>I324/'סכום נכסי הקרן'!$C$42</f>
        <v>5.1004565339973791E-6</v>
      </c>
    </row>
    <row r="325" spans="2:11">
      <c r="B325" s="86" t="s">
        <v>2806</v>
      </c>
      <c r="C325" s="87" t="s">
        <v>2807</v>
      </c>
      <c r="D325" s="88" t="s">
        <v>681</v>
      </c>
      <c r="E325" s="88" t="s">
        <v>134</v>
      </c>
      <c r="F325" s="101">
        <v>45181</v>
      </c>
      <c r="G325" s="90">
        <v>216185.87079700004</v>
      </c>
      <c r="H325" s="102">
        <v>1.2325010000000001</v>
      </c>
      <c r="I325" s="90">
        <v>2.6644921109999999</v>
      </c>
      <c r="J325" s="91">
        <f t="shared" si="4"/>
        <v>-1.7999147838320736E-3</v>
      </c>
      <c r="K325" s="91">
        <f>I325/'סכום נכסי הקרן'!$C$42</f>
        <v>1.0484519660851526E-5</v>
      </c>
    </row>
    <row r="326" spans="2:11">
      <c r="B326" s="86" t="s">
        <v>2808</v>
      </c>
      <c r="C326" s="87" t="s">
        <v>2809</v>
      </c>
      <c r="D326" s="88" t="s">
        <v>681</v>
      </c>
      <c r="E326" s="88" t="s">
        <v>134</v>
      </c>
      <c r="F326" s="101">
        <v>45181</v>
      </c>
      <c r="G326" s="90">
        <v>78627.583723000018</v>
      </c>
      <c r="H326" s="102">
        <v>1.2507649999999999</v>
      </c>
      <c r="I326" s="90">
        <v>0.98344601700000012</v>
      </c>
      <c r="J326" s="91">
        <f t="shared" si="4"/>
        <v>-6.6433637307138907E-4</v>
      </c>
      <c r="K326" s="91">
        <f>I326/'סכום נכסי הקרן'!$C$42</f>
        <v>3.8697652952527824E-6</v>
      </c>
    </row>
    <row r="327" spans="2:11">
      <c r="B327" s="86" t="s">
        <v>2810</v>
      </c>
      <c r="C327" s="87" t="s">
        <v>2811</v>
      </c>
      <c r="D327" s="88" t="s">
        <v>681</v>
      </c>
      <c r="E327" s="88" t="s">
        <v>134</v>
      </c>
      <c r="F327" s="101">
        <v>45176</v>
      </c>
      <c r="G327" s="90">
        <v>353840.48402200005</v>
      </c>
      <c r="H327" s="102">
        <v>1.188712</v>
      </c>
      <c r="I327" s="90">
        <v>4.2061452820000014</v>
      </c>
      <c r="J327" s="91">
        <f t="shared" si="4"/>
        <v>-2.8413306403733346E-3</v>
      </c>
      <c r="K327" s="91">
        <f>I327/'סכום נכסי הקרן'!$C$42</f>
        <v>1.6550776308726289E-5</v>
      </c>
    </row>
    <row r="328" spans="2:11">
      <c r="B328" s="86" t="s">
        <v>2812</v>
      </c>
      <c r="C328" s="87" t="s">
        <v>2813</v>
      </c>
      <c r="D328" s="88" t="s">
        <v>681</v>
      </c>
      <c r="E328" s="88" t="s">
        <v>134</v>
      </c>
      <c r="F328" s="101">
        <v>45181</v>
      </c>
      <c r="G328" s="90">
        <v>318484.59163799998</v>
      </c>
      <c r="H328" s="102">
        <v>1.2598940000000001</v>
      </c>
      <c r="I328" s="90">
        <v>4.0125687170000006</v>
      </c>
      <c r="J328" s="91">
        <f t="shared" si="4"/>
        <v>-2.7105660118317372E-3</v>
      </c>
      <c r="K328" s="91">
        <f>I328/'סכום נכסי הקרן'!$C$42</f>
        <v>1.5789071181792771E-5</v>
      </c>
    </row>
    <row r="329" spans="2:11">
      <c r="B329" s="86" t="s">
        <v>2812</v>
      </c>
      <c r="C329" s="87" t="s">
        <v>2814</v>
      </c>
      <c r="D329" s="88" t="s">
        <v>681</v>
      </c>
      <c r="E329" s="88" t="s">
        <v>134</v>
      </c>
      <c r="F329" s="101">
        <v>45181</v>
      </c>
      <c r="G329" s="90">
        <v>8710.2121000000025</v>
      </c>
      <c r="H329" s="102">
        <v>1.2598940000000001</v>
      </c>
      <c r="I329" s="90">
        <v>0.10973945100000003</v>
      </c>
      <c r="J329" s="91">
        <f t="shared" si="4"/>
        <v>-7.4131073388835969E-5</v>
      </c>
      <c r="K329" s="91">
        <f>I329/'סכום נכסי הקרן'!$C$42</f>
        <v>4.3181416331862914E-7</v>
      </c>
    </row>
    <row r="330" spans="2:11">
      <c r="B330" s="86" t="s">
        <v>2815</v>
      </c>
      <c r="C330" s="87" t="s">
        <v>2816</v>
      </c>
      <c r="D330" s="88" t="s">
        <v>681</v>
      </c>
      <c r="E330" s="88" t="s">
        <v>134</v>
      </c>
      <c r="F330" s="101">
        <v>45176</v>
      </c>
      <c r="G330" s="90">
        <v>111853.92997700002</v>
      </c>
      <c r="H330" s="102">
        <v>1.2069799999999999</v>
      </c>
      <c r="I330" s="90">
        <v>1.3500548060000004</v>
      </c>
      <c r="J330" s="91">
        <f t="shared" si="4"/>
        <v>-9.1198753949057673E-4</v>
      </c>
      <c r="K330" s="91">
        <f>I330/'סכום נכסי הקרן'!$C$42</f>
        <v>5.3123355472881321E-6</v>
      </c>
    </row>
    <row r="331" spans="2:11">
      <c r="B331" s="86" t="s">
        <v>2817</v>
      </c>
      <c r="C331" s="87" t="s">
        <v>2818</v>
      </c>
      <c r="D331" s="88" t="s">
        <v>681</v>
      </c>
      <c r="E331" s="88" t="s">
        <v>134</v>
      </c>
      <c r="F331" s="101">
        <v>45176</v>
      </c>
      <c r="G331" s="90">
        <v>137296.87850500003</v>
      </c>
      <c r="H331" s="102">
        <v>1.2069799999999999</v>
      </c>
      <c r="I331" s="90">
        <v>1.6571461670000003</v>
      </c>
      <c r="J331" s="91">
        <f t="shared" si="4"/>
        <v>-1.1194335583281278E-3</v>
      </c>
      <c r="K331" s="91">
        <f>I331/'סכום נכסי הקרן'!$C$42</f>
        <v>6.5207104562585991E-6</v>
      </c>
    </row>
    <row r="332" spans="2:11">
      <c r="B332" s="86" t="s">
        <v>2819</v>
      </c>
      <c r="C332" s="87" t="s">
        <v>2820</v>
      </c>
      <c r="D332" s="88" t="s">
        <v>681</v>
      </c>
      <c r="E332" s="88" t="s">
        <v>134</v>
      </c>
      <c r="F332" s="101">
        <v>45175</v>
      </c>
      <c r="G332" s="90">
        <v>120950.80813500001</v>
      </c>
      <c r="H332" s="102">
        <v>1.4078489999999999</v>
      </c>
      <c r="I332" s="90">
        <v>1.7028051240000004</v>
      </c>
      <c r="J332" s="91">
        <f t="shared" ref="J332:J391" si="5">IFERROR(I332/$I$11,0)</f>
        <v>-1.1502770468036143E-3</v>
      </c>
      <c r="K332" s="91">
        <f>I332/'סכום נכסי הקרן'!$C$42</f>
        <v>6.7003740515772625E-6</v>
      </c>
    </row>
    <row r="333" spans="2:11">
      <c r="B333" s="86" t="s">
        <v>2821</v>
      </c>
      <c r="C333" s="87" t="s">
        <v>2822</v>
      </c>
      <c r="D333" s="88" t="s">
        <v>681</v>
      </c>
      <c r="E333" s="88" t="s">
        <v>134</v>
      </c>
      <c r="F333" s="101">
        <v>45183</v>
      </c>
      <c r="G333" s="90">
        <v>561599.52504800016</v>
      </c>
      <c r="H333" s="102">
        <v>1.324182</v>
      </c>
      <c r="I333" s="90">
        <v>7.4365972930000019</v>
      </c>
      <c r="J333" s="91">
        <f t="shared" si="5"/>
        <v>-5.0235620341366749E-3</v>
      </c>
      <c r="K333" s="91">
        <f>I333/'סכום נכסי הקרן'!$C$42</f>
        <v>2.9262293630522876E-5</v>
      </c>
    </row>
    <row r="334" spans="2:11">
      <c r="B334" s="86" t="s">
        <v>2821</v>
      </c>
      <c r="C334" s="87" t="s">
        <v>2823</v>
      </c>
      <c r="D334" s="88" t="s">
        <v>681</v>
      </c>
      <c r="E334" s="88" t="s">
        <v>134</v>
      </c>
      <c r="F334" s="101">
        <v>45183</v>
      </c>
      <c r="G334" s="90">
        <v>132556.06221800004</v>
      </c>
      <c r="H334" s="102">
        <v>1.324182</v>
      </c>
      <c r="I334" s="90">
        <v>1.7552829190000003</v>
      </c>
      <c r="J334" s="91">
        <f t="shared" si="5"/>
        <v>-1.1857267892342491E-3</v>
      </c>
      <c r="K334" s="91">
        <f>I334/'סכום נכסי הקרן'!$C$42</f>
        <v>6.9068691172463218E-6</v>
      </c>
    </row>
    <row r="335" spans="2:11">
      <c r="B335" s="86" t="s">
        <v>2824</v>
      </c>
      <c r="C335" s="87" t="s">
        <v>2825</v>
      </c>
      <c r="D335" s="88" t="s">
        <v>681</v>
      </c>
      <c r="E335" s="88" t="s">
        <v>134</v>
      </c>
      <c r="F335" s="101">
        <v>45183</v>
      </c>
      <c r="G335" s="90">
        <v>86188.941705000005</v>
      </c>
      <c r="H335" s="102">
        <v>1.324182</v>
      </c>
      <c r="I335" s="90">
        <v>1.1412980589999999</v>
      </c>
      <c r="J335" s="91">
        <f t="shared" si="5"/>
        <v>-7.7096841108003191E-4</v>
      </c>
      <c r="K335" s="91">
        <f>I335/'סכום נכסי הקרן'!$C$42</f>
        <v>4.4908978672060268E-6</v>
      </c>
    </row>
    <row r="336" spans="2:11">
      <c r="B336" s="86" t="s">
        <v>2826</v>
      </c>
      <c r="C336" s="87" t="s">
        <v>2827</v>
      </c>
      <c r="D336" s="88" t="s">
        <v>681</v>
      </c>
      <c r="E336" s="88" t="s">
        <v>134</v>
      </c>
      <c r="F336" s="101">
        <v>45183</v>
      </c>
      <c r="G336" s="90">
        <v>485240.79810500005</v>
      </c>
      <c r="H336" s="102">
        <v>1.328735</v>
      </c>
      <c r="I336" s="90">
        <v>6.4475648890000015</v>
      </c>
      <c r="J336" s="91">
        <f t="shared" si="5"/>
        <v>-4.3554519510557877E-3</v>
      </c>
      <c r="K336" s="91">
        <f>I336/'סכום נכסי הקרן'!$C$42</f>
        <v>2.5370546440824683E-5</v>
      </c>
    </row>
    <row r="337" spans="2:11">
      <c r="B337" s="86" t="s">
        <v>2828</v>
      </c>
      <c r="C337" s="87" t="s">
        <v>2829</v>
      </c>
      <c r="D337" s="88" t="s">
        <v>681</v>
      </c>
      <c r="E337" s="88" t="s">
        <v>134</v>
      </c>
      <c r="F337" s="101">
        <v>45161</v>
      </c>
      <c r="G337" s="90">
        <v>99225.022730000026</v>
      </c>
      <c r="H337" s="102">
        <v>2.2150789999999998</v>
      </c>
      <c r="I337" s="90">
        <v>2.1979124030000001</v>
      </c>
      <c r="J337" s="91">
        <f t="shared" si="5"/>
        <v>-1.4847313720297889E-3</v>
      </c>
      <c r="K337" s="91">
        <f>I337/'סכום נכסי הקרן'!$C$42</f>
        <v>8.6485734774550895E-6</v>
      </c>
    </row>
    <row r="338" spans="2:11">
      <c r="B338" s="86" t="s">
        <v>2830</v>
      </c>
      <c r="C338" s="87" t="s">
        <v>2831</v>
      </c>
      <c r="D338" s="88" t="s">
        <v>681</v>
      </c>
      <c r="E338" s="88" t="s">
        <v>134</v>
      </c>
      <c r="F338" s="101">
        <v>45099</v>
      </c>
      <c r="G338" s="90">
        <v>304508.48520800006</v>
      </c>
      <c r="H338" s="102">
        <v>4.0834000000000001</v>
      </c>
      <c r="I338" s="90">
        <v>12.434298433</v>
      </c>
      <c r="J338" s="91">
        <f t="shared" si="5"/>
        <v>-8.3996036181683727E-3</v>
      </c>
      <c r="K338" s="91">
        <f>I338/'סכום נכסי הקרן'!$C$42</f>
        <v>4.8927765952647561E-5</v>
      </c>
    </row>
    <row r="339" spans="2:11">
      <c r="B339" s="86" t="s">
        <v>2830</v>
      </c>
      <c r="C339" s="87" t="s">
        <v>2832</v>
      </c>
      <c r="D339" s="88" t="s">
        <v>681</v>
      </c>
      <c r="E339" s="88" t="s">
        <v>134</v>
      </c>
      <c r="F339" s="101">
        <v>45099</v>
      </c>
      <c r="G339" s="90">
        <v>136191.79700000002</v>
      </c>
      <c r="H339" s="102">
        <v>4.0834000000000001</v>
      </c>
      <c r="I339" s="90">
        <v>5.5612553589999996</v>
      </c>
      <c r="J339" s="91">
        <f t="shared" si="5"/>
        <v>-3.7567331109765274E-3</v>
      </c>
      <c r="K339" s="91">
        <f>I339/'סכום נכסי הקרן'!$C$42</f>
        <v>2.1883003860187225E-5</v>
      </c>
    </row>
    <row r="340" spans="2:11">
      <c r="B340" s="86" t="s">
        <v>2830</v>
      </c>
      <c r="C340" s="87" t="s">
        <v>2833</v>
      </c>
      <c r="D340" s="88" t="s">
        <v>681</v>
      </c>
      <c r="E340" s="88" t="s">
        <v>134</v>
      </c>
      <c r="F340" s="101">
        <v>45099</v>
      </c>
      <c r="G340" s="90">
        <v>77103.252699000019</v>
      </c>
      <c r="H340" s="102">
        <v>4.0834000000000001</v>
      </c>
      <c r="I340" s="90">
        <v>3.1484339570000008</v>
      </c>
      <c r="J340" s="91">
        <f t="shared" si="5"/>
        <v>-2.1268266480235104E-3</v>
      </c>
      <c r="K340" s="91">
        <f>I340/'סכום נכסי הקרן'!$C$42</f>
        <v>1.2388784183966036E-5</v>
      </c>
    </row>
    <row r="341" spans="2:11">
      <c r="B341" s="86" t="s">
        <v>2834</v>
      </c>
      <c r="C341" s="87" t="s">
        <v>2835</v>
      </c>
      <c r="D341" s="88" t="s">
        <v>681</v>
      </c>
      <c r="E341" s="88" t="s">
        <v>134</v>
      </c>
      <c r="F341" s="101">
        <v>45148</v>
      </c>
      <c r="G341" s="90">
        <v>70689.579069000014</v>
      </c>
      <c r="H341" s="102">
        <v>4.1136619999999997</v>
      </c>
      <c r="I341" s="90">
        <v>2.9079300920000004</v>
      </c>
      <c r="J341" s="91">
        <f t="shared" si="5"/>
        <v>-1.9643617413363634E-3</v>
      </c>
      <c r="K341" s="91">
        <f>I341/'סכום נכסי הקרן'!$C$42</f>
        <v>1.1442424654248035E-5</v>
      </c>
    </row>
    <row r="342" spans="2:11">
      <c r="B342" s="86" t="s">
        <v>2836</v>
      </c>
      <c r="C342" s="87" t="s">
        <v>2837</v>
      </c>
      <c r="D342" s="88" t="s">
        <v>681</v>
      </c>
      <c r="E342" s="88" t="s">
        <v>134</v>
      </c>
      <c r="F342" s="101">
        <v>45148</v>
      </c>
      <c r="G342" s="90">
        <v>81060.091652000017</v>
      </c>
      <c r="H342" s="102">
        <v>4.2417959999999999</v>
      </c>
      <c r="I342" s="90">
        <v>3.4384033890000003</v>
      </c>
      <c r="J342" s="91">
        <f t="shared" si="5"/>
        <v>-2.3227064801917157E-3</v>
      </c>
      <c r="K342" s="91">
        <f>I342/'סכום נכסי הקרן'!$C$42</f>
        <v>1.3529785952482792E-5</v>
      </c>
    </row>
    <row r="343" spans="2:11">
      <c r="B343" s="86" t="s">
        <v>2836</v>
      </c>
      <c r="C343" s="87" t="s">
        <v>2838</v>
      </c>
      <c r="D343" s="88" t="s">
        <v>681</v>
      </c>
      <c r="E343" s="88" t="s">
        <v>134</v>
      </c>
      <c r="F343" s="101">
        <v>45148</v>
      </c>
      <c r="G343" s="90">
        <v>56604.693105000006</v>
      </c>
      <c r="H343" s="102">
        <v>4.2417959999999999</v>
      </c>
      <c r="I343" s="90">
        <v>2.4010553799999999</v>
      </c>
      <c r="J343" s="91">
        <f t="shared" si="5"/>
        <v>-1.6219582926967565E-3</v>
      </c>
      <c r="K343" s="91">
        <f>I343/'סכום נכסי הקרן'!$C$42</f>
        <v>9.4479215136258771E-6</v>
      </c>
    </row>
    <row r="344" spans="2:11">
      <c r="B344" s="86" t="s">
        <v>2839</v>
      </c>
      <c r="C344" s="87" t="s">
        <v>2840</v>
      </c>
      <c r="D344" s="88" t="s">
        <v>681</v>
      </c>
      <c r="E344" s="88" t="s">
        <v>134</v>
      </c>
      <c r="F344" s="101">
        <v>45133</v>
      </c>
      <c r="G344" s="90">
        <v>121818.04878600001</v>
      </c>
      <c r="H344" s="102">
        <v>4.4818499999999997</v>
      </c>
      <c r="I344" s="90">
        <v>5.4597020760000001</v>
      </c>
      <c r="J344" s="91">
        <f t="shared" si="5"/>
        <v>-3.688131948802405E-3</v>
      </c>
      <c r="K344" s="91">
        <f>I344/'סכום נכסי הקרן'!$C$42</f>
        <v>2.148340147898974E-5</v>
      </c>
    </row>
    <row r="345" spans="2:11">
      <c r="B345" s="86" t="s">
        <v>2841</v>
      </c>
      <c r="C345" s="87" t="s">
        <v>2842</v>
      </c>
      <c r="D345" s="88" t="s">
        <v>681</v>
      </c>
      <c r="E345" s="88" t="s">
        <v>134</v>
      </c>
      <c r="F345" s="101">
        <v>45133</v>
      </c>
      <c r="G345" s="90">
        <v>518344.36516200006</v>
      </c>
      <c r="H345" s="102">
        <v>4.5245829999999998</v>
      </c>
      <c r="I345" s="90">
        <v>23.452923529000003</v>
      </c>
      <c r="J345" s="91">
        <f t="shared" si="5"/>
        <v>-1.5842893138868143E-2</v>
      </c>
      <c r="K345" s="91">
        <f>I345/'סכום נכסי הקרן'!$C$42</f>
        <v>9.2284993762643532E-5</v>
      </c>
    </row>
    <row r="346" spans="2:11">
      <c r="B346" s="86" t="s">
        <v>2843</v>
      </c>
      <c r="C346" s="87" t="s">
        <v>2844</v>
      </c>
      <c r="D346" s="88" t="s">
        <v>681</v>
      </c>
      <c r="E346" s="88" t="s">
        <v>134</v>
      </c>
      <c r="F346" s="101">
        <v>45133</v>
      </c>
      <c r="G346" s="90">
        <v>170208.53180000003</v>
      </c>
      <c r="H346" s="102">
        <v>4.5245829999999998</v>
      </c>
      <c r="I346" s="90">
        <v>7.7012271200000004</v>
      </c>
      <c r="J346" s="91">
        <f t="shared" si="5"/>
        <v>-5.2023244841712737E-3</v>
      </c>
      <c r="K346" s="91">
        <f>I346/'סכום נכסי הקרן'!$C$42</f>
        <v>3.0303586495521427E-5</v>
      </c>
    </row>
    <row r="347" spans="2:11">
      <c r="B347" s="86" t="s">
        <v>2845</v>
      </c>
      <c r="C347" s="87" t="s">
        <v>2846</v>
      </c>
      <c r="D347" s="88" t="s">
        <v>681</v>
      </c>
      <c r="E347" s="88" t="s">
        <v>134</v>
      </c>
      <c r="F347" s="101">
        <v>45133</v>
      </c>
      <c r="G347" s="90">
        <v>226948.77035300003</v>
      </c>
      <c r="H347" s="102">
        <v>4.5262919999999998</v>
      </c>
      <c r="I347" s="90">
        <v>10.272364114000002</v>
      </c>
      <c r="J347" s="91">
        <f t="shared" si="5"/>
        <v>-6.9391761219197183E-3</v>
      </c>
      <c r="K347" s="91">
        <f>I347/'סכום נכסי הקרן'!$C$42</f>
        <v>4.0420762768270281E-5</v>
      </c>
    </row>
    <row r="348" spans="2:11">
      <c r="B348" s="86" t="s">
        <v>2847</v>
      </c>
      <c r="C348" s="87" t="s">
        <v>2848</v>
      </c>
      <c r="D348" s="88" t="s">
        <v>681</v>
      </c>
      <c r="E348" s="88" t="s">
        <v>134</v>
      </c>
      <c r="F348" s="101">
        <v>45127</v>
      </c>
      <c r="G348" s="90">
        <v>165402.51325300004</v>
      </c>
      <c r="H348" s="102">
        <v>5.743957</v>
      </c>
      <c r="I348" s="90">
        <v>9.5006486840000015</v>
      </c>
      <c r="J348" s="91">
        <f t="shared" si="5"/>
        <v>-6.4178677623888585E-3</v>
      </c>
      <c r="K348" s="91">
        <f>I348/'סכום נכסי הקרן'!$C$42</f>
        <v>3.7384136926889626E-5</v>
      </c>
    </row>
    <row r="349" spans="2:11">
      <c r="B349" s="86" t="s">
        <v>2847</v>
      </c>
      <c r="C349" s="87" t="s">
        <v>2849</v>
      </c>
      <c r="D349" s="88" t="s">
        <v>681</v>
      </c>
      <c r="E349" s="88" t="s">
        <v>134</v>
      </c>
      <c r="F349" s="101">
        <v>45127</v>
      </c>
      <c r="G349" s="90">
        <v>328363.97649200005</v>
      </c>
      <c r="H349" s="102">
        <v>5.743957</v>
      </c>
      <c r="I349" s="90">
        <v>18.861084527000003</v>
      </c>
      <c r="J349" s="91">
        <f t="shared" si="5"/>
        <v>-1.2741019100451627E-2</v>
      </c>
      <c r="K349" s="91">
        <f>I349/'סכום נכסי הקרן'!$C$42</f>
        <v>7.421654983774655E-5</v>
      </c>
    </row>
    <row r="350" spans="2:11">
      <c r="B350" s="86" t="s">
        <v>2850</v>
      </c>
      <c r="C350" s="87" t="s">
        <v>2851</v>
      </c>
      <c r="D350" s="88" t="s">
        <v>681</v>
      </c>
      <c r="E350" s="88" t="s">
        <v>134</v>
      </c>
      <c r="F350" s="101">
        <v>45127</v>
      </c>
      <c r="G350" s="90">
        <v>37527.955918000007</v>
      </c>
      <c r="H350" s="102">
        <v>5.743957</v>
      </c>
      <c r="I350" s="90">
        <v>2.1555895230000006</v>
      </c>
      <c r="J350" s="91">
        <f t="shared" si="5"/>
        <v>-1.4561414666246046E-3</v>
      </c>
      <c r="K350" s="91">
        <f>I350/'סכום נכסי הקרן'!$C$42</f>
        <v>8.482037023610114E-6</v>
      </c>
    </row>
    <row r="351" spans="2:11">
      <c r="B351" s="86" t="s">
        <v>2852</v>
      </c>
      <c r="C351" s="87" t="s">
        <v>2853</v>
      </c>
      <c r="D351" s="88" t="s">
        <v>681</v>
      </c>
      <c r="E351" s="88" t="s">
        <v>134</v>
      </c>
      <c r="F351" s="101">
        <v>45127</v>
      </c>
      <c r="G351" s="90">
        <v>287829.80858400004</v>
      </c>
      <c r="H351" s="102">
        <v>5.7772860000000001</v>
      </c>
      <c r="I351" s="90">
        <v>16.628751936000004</v>
      </c>
      <c r="J351" s="91">
        <f t="shared" si="5"/>
        <v>-1.1233036240835251E-2</v>
      </c>
      <c r="K351" s="91">
        <f>I351/'סכום נכסי הקרן'!$C$42</f>
        <v>6.5432536237828223E-5</v>
      </c>
    </row>
    <row r="352" spans="2:11">
      <c r="B352" s="86" t="s">
        <v>2854</v>
      </c>
      <c r="C352" s="87" t="s">
        <v>2855</v>
      </c>
      <c r="D352" s="88" t="s">
        <v>681</v>
      </c>
      <c r="E352" s="88" t="s">
        <v>135</v>
      </c>
      <c r="F352" s="101">
        <v>45195</v>
      </c>
      <c r="G352" s="90">
        <v>66523.385007000019</v>
      </c>
      <c r="H352" s="102">
        <v>-0.37175000000000002</v>
      </c>
      <c r="I352" s="90">
        <v>-0.24730061500000003</v>
      </c>
      <c r="J352" s="91">
        <f t="shared" si="5"/>
        <v>1.6705623978079923E-4</v>
      </c>
      <c r="K352" s="91">
        <f>I352/'סכום נכסי הקרן'!$C$42</f>
        <v>-9.7310408591717315E-7</v>
      </c>
    </row>
    <row r="353" spans="2:11">
      <c r="B353" s="86" t="s">
        <v>2856</v>
      </c>
      <c r="C353" s="87" t="s">
        <v>2857</v>
      </c>
      <c r="D353" s="88" t="s">
        <v>681</v>
      </c>
      <c r="E353" s="88" t="s">
        <v>135</v>
      </c>
      <c r="F353" s="101">
        <v>45153</v>
      </c>
      <c r="G353" s="90">
        <v>276742.12338100007</v>
      </c>
      <c r="H353" s="102">
        <v>3.4994689999999999</v>
      </c>
      <c r="I353" s="90">
        <v>9.6845056540000023</v>
      </c>
      <c r="J353" s="91">
        <f t="shared" si="5"/>
        <v>-6.542066620793199E-3</v>
      </c>
      <c r="K353" s="91">
        <f>I353/'סכום נכסי הקרן'!$C$42</f>
        <v>3.8107596384244194E-5</v>
      </c>
    </row>
    <row r="354" spans="2:11">
      <c r="B354" s="86" t="s">
        <v>2858</v>
      </c>
      <c r="C354" s="87" t="s">
        <v>2859</v>
      </c>
      <c r="D354" s="88" t="s">
        <v>681</v>
      </c>
      <c r="E354" s="88" t="s">
        <v>135</v>
      </c>
      <c r="F354" s="101">
        <v>45153</v>
      </c>
      <c r="G354" s="90">
        <v>92255.007853000017</v>
      </c>
      <c r="H354" s="102">
        <v>3.5074540000000001</v>
      </c>
      <c r="I354" s="90">
        <v>3.2358019450000004</v>
      </c>
      <c r="J354" s="91">
        <f t="shared" si="5"/>
        <v>-2.1858453753020248E-3</v>
      </c>
      <c r="K354" s="91">
        <f>I354/'סכום נכסי הקרן'!$C$42</f>
        <v>1.2732568796475641E-5</v>
      </c>
    </row>
    <row r="355" spans="2:11">
      <c r="B355" s="86" t="s">
        <v>2860</v>
      </c>
      <c r="C355" s="87" t="s">
        <v>2861</v>
      </c>
      <c r="D355" s="88" t="s">
        <v>681</v>
      </c>
      <c r="E355" s="88" t="s">
        <v>135</v>
      </c>
      <c r="F355" s="101">
        <v>45152</v>
      </c>
      <c r="G355" s="90">
        <v>99096.901762000009</v>
      </c>
      <c r="H355" s="102">
        <v>3.5135830000000001</v>
      </c>
      <c r="I355" s="90">
        <v>3.4818515490000004</v>
      </c>
      <c r="J355" s="91">
        <f t="shared" si="5"/>
        <v>-2.352056533506361E-3</v>
      </c>
      <c r="K355" s="91">
        <f>I355/'סכום נכסי הקרן'!$C$42</f>
        <v>1.3700750274676585E-5</v>
      </c>
    </row>
    <row r="356" spans="2:11">
      <c r="B356" s="86" t="s">
        <v>2862</v>
      </c>
      <c r="C356" s="87" t="s">
        <v>2863</v>
      </c>
      <c r="D356" s="88" t="s">
        <v>681</v>
      </c>
      <c r="E356" s="88" t="s">
        <v>135</v>
      </c>
      <c r="F356" s="101">
        <v>45153</v>
      </c>
      <c r="G356" s="90">
        <v>198379.52744700003</v>
      </c>
      <c r="H356" s="102">
        <v>3.522659</v>
      </c>
      <c r="I356" s="90">
        <v>6.9882347450000015</v>
      </c>
      <c r="J356" s="91">
        <f t="shared" si="5"/>
        <v>-4.7206846582457246E-3</v>
      </c>
      <c r="K356" s="91">
        <f>I356/'סכום נכסי הקרן'!$C$42</f>
        <v>2.7498030216009999E-5</v>
      </c>
    </row>
    <row r="357" spans="2:11">
      <c r="B357" s="86" t="s">
        <v>2864</v>
      </c>
      <c r="C357" s="87" t="s">
        <v>2865</v>
      </c>
      <c r="D357" s="88" t="s">
        <v>681</v>
      </c>
      <c r="E357" s="88" t="s">
        <v>135</v>
      </c>
      <c r="F357" s="101">
        <v>45113</v>
      </c>
      <c r="G357" s="90">
        <v>23433.343258000001</v>
      </c>
      <c r="H357" s="102">
        <v>3.643138</v>
      </c>
      <c r="I357" s="90">
        <v>0.85370908700000014</v>
      </c>
      <c r="J357" s="91">
        <f t="shared" si="5"/>
        <v>-5.766966246360495E-4</v>
      </c>
      <c r="K357" s="91">
        <f>I357/'סכום נכסי הקרן'!$C$42</f>
        <v>3.3592629793675177E-6</v>
      </c>
    </row>
    <row r="358" spans="2:11">
      <c r="B358" s="86" t="s">
        <v>2864</v>
      </c>
      <c r="C358" s="87" t="s">
        <v>2866</v>
      </c>
      <c r="D358" s="88" t="s">
        <v>681</v>
      </c>
      <c r="E358" s="88" t="s">
        <v>135</v>
      </c>
      <c r="F358" s="101">
        <v>45113</v>
      </c>
      <c r="G358" s="90">
        <v>220619.65781700003</v>
      </c>
      <c r="H358" s="102">
        <v>3.643138</v>
      </c>
      <c r="I358" s="90">
        <v>8.0374790820000008</v>
      </c>
      <c r="J358" s="91">
        <f t="shared" si="5"/>
        <v>-5.4294690401629209E-3</v>
      </c>
      <c r="K358" s="91">
        <f>I358/'סכום נכסי הקרן'!$C$42</f>
        <v>3.1626705559013712E-5</v>
      </c>
    </row>
    <row r="359" spans="2:11">
      <c r="B359" s="86" t="s">
        <v>2867</v>
      </c>
      <c r="C359" s="87" t="s">
        <v>2868</v>
      </c>
      <c r="D359" s="88" t="s">
        <v>681</v>
      </c>
      <c r="E359" s="88" t="s">
        <v>135</v>
      </c>
      <c r="F359" s="101">
        <v>45113</v>
      </c>
      <c r="G359" s="90">
        <v>230959.21262800004</v>
      </c>
      <c r="H359" s="102">
        <v>3.659062</v>
      </c>
      <c r="I359" s="90">
        <v>8.4509398450000024</v>
      </c>
      <c r="J359" s="91">
        <f t="shared" si="5"/>
        <v>-5.7087696005908859E-3</v>
      </c>
      <c r="K359" s="91">
        <f>I359/'סכום נכסי הקרן'!$C$42</f>
        <v>3.3253633813283251E-5</v>
      </c>
    </row>
    <row r="360" spans="2:11">
      <c r="B360" s="86" t="s">
        <v>2869</v>
      </c>
      <c r="C360" s="87" t="s">
        <v>2870</v>
      </c>
      <c r="D360" s="88" t="s">
        <v>681</v>
      </c>
      <c r="E360" s="88" t="s">
        <v>135</v>
      </c>
      <c r="F360" s="101">
        <v>45113</v>
      </c>
      <c r="G360" s="90">
        <v>323426.86500300007</v>
      </c>
      <c r="H360" s="102">
        <v>3.6840730000000002</v>
      </c>
      <c r="I360" s="90">
        <v>11.915283102000002</v>
      </c>
      <c r="J360" s="91">
        <f t="shared" si="5"/>
        <v>-8.0489989519185682E-3</v>
      </c>
      <c r="K360" s="91">
        <f>I360/'סכום נכסי הקרן'!$C$42</f>
        <v>4.6885490646337655E-5</v>
      </c>
    </row>
    <row r="361" spans="2:11">
      <c r="B361" s="86" t="s">
        <v>2871</v>
      </c>
      <c r="C361" s="87" t="s">
        <v>2872</v>
      </c>
      <c r="D361" s="88" t="s">
        <v>681</v>
      </c>
      <c r="E361" s="88" t="s">
        <v>132</v>
      </c>
      <c r="F361" s="101">
        <v>45141</v>
      </c>
      <c r="G361" s="90">
        <v>147725.63475600004</v>
      </c>
      <c r="H361" s="102">
        <v>4.7432480000000004</v>
      </c>
      <c r="I361" s="90">
        <v>7.0069929930000008</v>
      </c>
      <c r="J361" s="91">
        <f t="shared" si="5"/>
        <v>-4.7333562093284237E-3</v>
      </c>
      <c r="K361" s="91">
        <f>I361/'סכום נכסי הקרן'!$C$42</f>
        <v>2.7571842114025079E-5</v>
      </c>
    </row>
    <row r="362" spans="2:11">
      <c r="B362" s="86" t="s">
        <v>2873</v>
      </c>
      <c r="C362" s="87" t="s">
        <v>2874</v>
      </c>
      <c r="D362" s="88" t="s">
        <v>681</v>
      </c>
      <c r="E362" s="88" t="s">
        <v>136</v>
      </c>
      <c r="F362" s="101">
        <v>45127</v>
      </c>
      <c r="G362" s="90">
        <v>48037.240000000013</v>
      </c>
      <c r="H362" s="102">
        <v>5.2526120000000001</v>
      </c>
      <c r="I362" s="90">
        <v>2.5232100000000006</v>
      </c>
      <c r="J362" s="91">
        <f t="shared" si="5"/>
        <v>-1.7044760474101953E-3</v>
      </c>
      <c r="K362" s="91">
        <f>I362/'סכום נכסי הקרן'!$C$42</f>
        <v>9.9285881704219403E-6</v>
      </c>
    </row>
    <row r="363" spans="2:11">
      <c r="B363" s="86" t="s">
        <v>2789</v>
      </c>
      <c r="C363" s="87" t="s">
        <v>2875</v>
      </c>
      <c r="D363" s="88" t="s">
        <v>681</v>
      </c>
      <c r="E363" s="88" t="s">
        <v>136</v>
      </c>
      <c r="F363" s="101">
        <v>45127</v>
      </c>
      <c r="G363" s="90">
        <v>170748.29000000004</v>
      </c>
      <c r="H363" s="102">
        <v>5.3215880000000002</v>
      </c>
      <c r="I363" s="90">
        <v>9.0865200000000002</v>
      </c>
      <c r="J363" s="91">
        <f t="shared" si="5"/>
        <v>-6.1381160087006963E-3</v>
      </c>
      <c r="K363" s="91">
        <f>I363/'סכום נכסי הקרן'!$C$42</f>
        <v>3.5754580467857351E-5</v>
      </c>
    </row>
    <row r="364" spans="2:11">
      <c r="B364" s="86" t="s">
        <v>2876</v>
      </c>
      <c r="C364" s="87" t="s">
        <v>2877</v>
      </c>
      <c r="D364" s="88" t="s">
        <v>681</v>
      </c>
      <c r="E364" s="88" t="s">
        <v>134</v>
      </c>
      <c r="F364" s="101">
        <v>45197</v>
      </c>
      <c r="G364" s="90">
        <v>226504.39000000004</v>
      </c>
      <c r="H364" s="102">
        <v>-0.88475099999999995</v>
      </c>
      <c r="I364" s="90">
        <v>-2.0040000000000004</v>
      </c>
      <c r="J364" s="91">
        <f t="shared" si="5"/>
        <v>1.3537398785713561E-3</v>
      </c>
      <c r="K364" s="91">
        <f>I364/'סכום נכסי הקרן'!$C$42</f>
        <v>-7.8855468603586578E-6</v>
      </c>
    </row>
    <row r="365" spans="2:11">
      <c r="B365" s="86" t="s">
        <v>2878</v>
      </c>
      <c r="C365" s="87" t="s">
        <v>2879</v>
      </c>
      <c r="D365" s="88" t="s">
        <v>681</v>
      </c>
      <c r="E365" s="88" t="s">
        <v>134</v>
      </c>
      <c r="F365" s="101">
        <v>45196</v>
      </c>
      <c r="G365" s="90">
        <v>37785.9</v>
      </c>
      <c r="H365" s="102">
        <v>-0.43087500000000001</v>
      </c>
      <c r="I365" s="90">
        <v>-0.16281000000000004</v>
      </c>
      <c r="J365" s="91">
        <f t="shared" si="5"/>
        <v>1.0998123235040044E-4</v>
      </c>
      <c r="K365" s="91">
        <f>I365/'סכום נכסי הקרן'!$C$42</f>
        <v>-6.406416588497969E-7</v>
      </c>
    </row>
    <row r="366" spans="2:11">
      <c r="B366" s="86" t="s">
        <v>2880</v>
      </c>
      <c r="C366" s="87" t="s">
        <v>2881</v>
      </c>
      <c r="D366" s="88" t="s">
        <v>681</v>
      </c>
      <c r="E366" s="88" t="s">
        <v>134</v>
      </c>
      <c r="F366" s="101">
        <v>45145</v>
      </c>
      <c r="G366" s="90">
        <v>304143.48000000004</v>
      </c>
      <c r="H366" s="102">
        <v>3.8581690000000002</v>
      </c>
      <c r="I366" s="90">
        <v>11.734370000000002</v>
      </c>
      <c r="J366" s="91">
        <f t="shared" si="5"/>
        <v>-7.9267887319916987E-3</v>
      </c>
      <c r="K366" s="91">
        <f>I366/'סכום נכסי הקרן'!$C$42</f>
        <v>4.6173615025841724E-5</v>
      </c>
    </row>
    <row r="367" spans="2:11">
      <c r="B367" s="86" t="s">
        <v>2882</v>
      </c>
      <c r="C367" s="87" t="s">
        <v>2883</v>
      </c>
      <c r="D367" s="88" t="s">
        <v>681</v>
      </c>
      <c r="E367" s="88" t="s">
        <v>134</v>
      </c>
      <c r="F367" s="101">
        <v>45145</v>
      </c>
      <c r="G367" s="90">
        <v>1616213.2900000003</v>
      </c>
      <c r="H367" s="102">
        <v>3.8581699999999999</v>
      </c>
      <c r="I367" s="90">
        <v>62.356260000000006</v>
      </c>
      <c r="J367" s="91">
        <f t="shared" si="5"/>
        <v>-4.2122832255770411E-2</v>
      </c>
      <c r="K367" s="91">
        <f>I367/'סכום נכסי הקרן'!$C$42</f>
        <v>2.4536587338658088E-4</v>
      </c>
    </row>
    <row r="368" spans="2:11">
      <c r="B368" s="86" t="s">
        <v>2884</v>
      </c>
      <c r="C368" s="87" t="s">
        <v>2885</v>
      </c>
      <c r="D368" s="88" t="s">
        <v>681</v>
      </c>
      <c r="E368" s="88" t="s">
        <v>135</v>
      </c>
      <c r="F368" s="101">
        <v>45197</v>
      </c>
      <c r="G368" s="90">
        <v>279047.21999999997</v>
      </c>
      <c r="H368" s="102">
        <v>-0.66285899999999998</v>
      </c>
      <c r="I368" s="90">
        <v>-1.8496900000000003</v>
      </c>
      <c r="J368" s="91">
        <f t="shared" si="5"/>
        <v>1.2495005568835585E-3</v>
      </c>
      <c r="K368" s="91">
        <f>I368/'סכום נכסי הקרן'!$C$42</f>
        <v>-7.2783518823037945E-6</v>
      </c>
    </row>
    <row r="369" spans="2:11">
      <c r="B369" s="86" t="s">
        <v>2864</v>
      </c>
      <c r="C369" s="87" t="s">
        <v>2886</v>
      </c>
      <c r="D369" s="88" t="s">
        <v>681</v>
      </c>
      <c r="E369" s="88" t="s">
        <v>135</v>
      </c>
      <c r="F369" s="101">
        <v>45113</v>
      </c>
      <c r="G369" s="90">
        <v>291517.29000000004</v>
      </c>
      <c r="H369" s="102">
        <v>3.6431390000000001</v>
      </c>
      <c r="I369" s="90">
        <v>10.620379999999999</v>
      </c>
      <c r="J369" s="91">
        <f t="shared" si="5"/>
        <v>-7.1742674309289694E-3</v>
      </c>
      <c r="K369" s="91">
        <f>I369/'סכום נכסי הקרן'!$C$42</f>
        <v>4.1790171738930068E-5</v>
      </c>
    </row>
    <row r="370" spans="2:11">
      <c r="B370" s="86" t="s">
        <v>2867</v>
      </c>
      <c r="C370" s="87" t="s">
        <v>2887</v>
      </c>
      <c r="D370" s="88" t="s">
        <v>681</v>
      </c>
      <c r="E370" s="88" t="s">
        <v>135</v>
      </c>
      <c r="F370" s="101">
        <v>45113</v>
      </c>
      <c r="G370" s="90">
        <v>131204.46000000002</v>
      </c>
      <c r="H370" s="102">
        <v>3.6590600000000002</v>
      </c>
      <c r="I370" s="90">
        <v>4.8008500000000014</v>
      </c>
      <c r="J370" s="91">
        <f t="shared" si="5"/>
        <v>-3.2430649181832811E-3</v>
      </c>
      <c r="K370" s="91">
        <f>I370/'סכום נכסי הקרן'!$C$42</f>
        <v>1.8890882058160111E-5</v>
      </c>
    </row>
    <row r="371" spans="2:11">
      <c r="B371" s="86" t="s">
        <v>2888</v>
      </c>
      <c r="C371" s="87" t="s">
        <v>2889</v>
      </c>
      <c r="D371" s="88" t="s">
        <v>681</v>
      </c>
      <c r="E371" s="88" t="s">
        <v>132</v>
      </c>
      <c r="F371" s="101">
        <v>45127</v>
      </c>
      <c r="G371" s="90">
        <v>205829.40000000002</v>
      </c>
      <c r="H371" s="102">
        <v>7.1247160000000003</v>
      </c>
      <c r="I371" s="90">
        <v>14.664760000000003</v>
      </c>
      <c r="J371" s="91">
        <f t="shared" si="5"/>
        <v>-9.9063225657076252E-3</v>
      </c>
      <c r="K371" s="91">
        <f>I371/'סכום נכסי הקרן'!$C$42</f>
        <v>5.7704417253449716E-5</v>
      </c>
    </row>
    <row r="372" spans="2:11">
      <c r="B372" s="92"/>
      <c r="C372" s="87"/>
      <c r="D372" s="87"/>
      <c r="E372" s="87"/>
      <c r="F372" s="87"/>
      <c r="G372" s="90"/>
      <c r="H372" s="102"/>
      <c r="I372" s="87"/>
      <c r="J372" s="91"/>
      <c r="K372" s="87"/>
    </row>
    <row r="373" spans="2:11">
      <c r="B373" s="85" t="s">
        <v>193</v>
      </c>
      <c r="C373" s="80"/>
      <c r="D373" s="81"/>
      <c r="E373" s="81"/>
      <c r="F373" s="99"/>
      <c r="G373" s="83"/>
      <c r="H373" s="100"/>
      <c r="I373" s="83">
        <v>-9.5869396720000015</v>
      </c>
      <c r="J373" s="84">
        <f t="shared" si="5"/>
        <v>6.4761589558104769E-3</v>
      </c>
      <c r="K373" s="84">
        <f>I373/'סכום נכסי הקרן'!$C$42</f>
        <v>-3.7723683648197336E-5</v>
      </c>
    </row>
    <row r="374" spans="2:11">
      <c r="B374" s="86" t="s">
        <v>2890</v>
      </c>
      <c r="C374" s="87" t="s">
        <v>2891</v>
      </c>
      <c r="D374" s="88" t="s">
        <v>681</v>
      </c>
      <c r="E374" s="88" t="s">
        <v>133</v>
      </c>
      <c r="F374" s="101">
        <v>45119</v>
      </c>
      <c r="G374" s="90">
        <v>257176.30000000005</v>
      </c>
      <c r="H374" s="102">
        <v>-2.4624030000000001</v>
      </c>
      <c r="I374" s="90">
        <v>-6.3327169260000007</v>
      </c>
      <c r="J374" s="91">
        <f t="shared" si="5"/>
        <v>4.2778699812525004E-3</v>
      </c>
      <c r="K374" s="91">
        <f>I374/'סכום נכסי הקרן'!$C$42</f>
        <v>-2.4918630775129453E-5</v>
      </c>
    </row>
    <row r="375" spans="2:11">
      <c r="B375" s="86" t="s">
        <v>2892</v>
      </c>
      <c r="C375" s="87" t="s">
        <v>2893</v>
      </c>
      <c r="D375" s="88" t="s">
        <v>681</v>
      </c>
      <c r="E375" s="88" t="s">
        <v>133</v>
      </c>
      <c r="F375" s="101">
        <v>45196</v>
      </c>
      <c r="G375" s="90">
        <v>128588.15000000002</v>
      </c>
      <c r="H375" s="102">
        <v>-1.4406319999999999</v>
      </c>
      <c r="I375" s="90">
        <v>-1.8524820370000001</v>
      </c>
      <c r="J375" s="91">
        <f t="shared" si="5"/>
        <v>1.2513866306506976E-3</v>
      </c>
      <c r="K375" s="91">
        <f>I375/'סכום נכסי הקרן'!$C$42</f>
        <v>-7.289338278810458E-6</v>
      </c>
    </row>
    <row r="376" spans="2:11">
      <c r="B376" s="86" t="s">
        <v>2894</v>
      </c>
      <c r="C376" s="87" t="s">
        <v>2895</v>
      </c>
      <c r="D376" s="88" t="s">
        <v>681</v>
      </c>
      <c r="E376" s="88" t="s">
        <v>133</v>
      </c>
      <c r="F376" s="101">
        <v>45196</v>
      </c>
      <c r="G376" s="90">
        <v>128588.15000000002</v>
      </c>
      <c r="H376" s="102">
        <v>-1.090101</v>
      </c>
      <c r="I376" s="90">
        <v>-1.4017407090000003</v>
      </c>
      <c r="J376" s="91">
        <f t="shared" si="5"/>
        <v>9.4690234390727864E-4</v>
      </c>
      <c r="K376" s="91">
        <f>I376/'סכום נכסי הקרן'!$C$42</f>
        <v>-5.515714594257419E-6</v>
      </c>
    </row>
    <row r="377" spans="2:11">
      <c r="B377" s="92"/>
      <c r="C377" s="87"/>
      <c r="D377" s="87"/>
      <c r="E377" s="87"/>
      <c r="F377" s="87"/>
      <c r="G377" s="90"/>
      <c r="H377" s="102"/>
      <c r="I377" s="87"/>
      <c r="J377" s="91"/>
      <c r="K377" s="87"/>
    </row>
    <row r="378" spans="2:11">
      <c r="B378" s="79" t="s">
        <v>204</v>
      </c>
      <c r="C378" s="80"/>
      <c r="D378" s="81"/>
      <c r="E378" s="81"/>
      <c r="F378" s="99"/>
      <c r="G378" s="83"/>
      <c r="H378" s="100"/>
      <c r="I378" s="83">
        <v>136.27216855300003</v>
      </c>
      <c r="J378" s="84">
        <f t="shared" si="5"/>
        <v>-9.2054425603589618E-2</v>
      </c>
      <c r="K378" s="84">
        <f>I378/'סכום נכסי הקרן'!$C$42</f>
        <v>5.3621784974419912E-4</v>
      </c>
    </row>
    <row r="379" spans="2:11">
      <c r="B379" s="85" t="s">
        <v>192</v>
      </c>
      <c r="C379" s="80"/>
      <c r="D379" s="81"/>
      <c r="E379" s="81"/>
      <c r="F379" s="99"/>
      <c r="G379" s="83"/>
      <c r="H379" s="100"/>
      <c r="I379" s="83">
        <v>141.19324323500004</v>
      </c>
      <c r="J379" s="84">
        <f t="shared" si="5"/>
        <v>-9.5378704566888656E-2</v>
      </c>
      <c r="K379" s="84">
        <f>I379/'סכום נכסי הקרן'!$C$42</f>
        <v>5.5558180433912707E-4</v>
      </c>
    </row>
    <row r="380" spans="2:11">
      <c r="B380" s="86" t="s">
        <v>2896</v>
      </c>
      <c r="C380" s="87" t="s">
        <v>2897</v>
      </c>
      <c r="D380" s="88" t="s">
        <v>681</v>
      </c>
      <c r="E380" s="88" t="s">
        <v>132</v>
      </c>
      <c r="F380" s="101">
        <v>45068</v>
      </c>
      <c r="G380" s="90">
        <v>182342.06762300004</v>
      </c>
      <c r="H380" s="102">
        <v>4.9135770000000001</v>
      </c>
      <c r="I380" s="90">
        <v>8.9595173500000023</v>
      </c>
      <c r="J380" s="91">
        <f t="shared" si="5"/>
        <v>-6.0523233180873048E-3</v>
      </c>
      <c r="K380" s="91">
        <f>I380/'סכום נכסי הקרן'!$C$42</f>
        <v>3.525483728025021E-5</v>
      </c>
    </row>
    <row r="381" spans="2:11">
      <c r="B381" s="86" t="s">
        <v>2898</v>
      </c>
      <c r="C381" s="87" t="s">
        <v>2899</v>
      </c>
      <c r="D381" s="88" t="s">
        <v>681</v>
      </c>
      <c r="E381" s="88" t="s">
        <v>141</v>
      </c>
      <c r="F381" s="101">
        <v>44909</v>
      </c>
      <c r="G381" s="90">
        <v>633205.22375999996</v>
      </c>
      <c r="H381" s="102">
        <v>15.957428</v>
      </c>
      <c r="I381" s="90">
        <v>101.04326495700002</v>
      </c>
      <c r="J381" s="91">
        <f t="shared" si="5"/>
        <v>-6.8256635345979311E-2</v>
      </c>
      <c r="K381" s="91">
        <f>I381/'סכום נכסי הקרן'!$C$42</f>
        <v>3.9759550935232501E-4</v>
      </c>
    </row>
    <row r="382" spans="2:11">
      <c r="B382" s="86" t="s">
        <v>2900</v>
      </c>
      <c r="C382" s="87" t="s">
        <v>2901</v>
      </c>
      <c r="D382" s="88" t="s">
        <v>681</v>
      </c>
      <c r="E382" s="88" t="s">
        <v>132</v>
      </c>
      <c r="F382" s="101">
        <v>44868</v>
      </c>
      <c r="G382" s="90">
        <v>409189.54510900006</v>
      </c>
      <c r="H382" s="102">
        <v>-4.7118099999999998</v>
      </c>
      <c r="I382" s="90">
        <v>-19.280234369000002</v>
      </c>
      <c r="J382" s="91">
        <f t="shared" si="5"/>
        <v>1.3024162741276119E-2</v>
      </c>
      <c r="K382" s="91">
        <f>I382/'סכום נכסי הקרן'!$C$42</f>
        <v>-7.5865864069584336E-5</v>
      </c>
    </row>
    <row r="383" spans="2:11">
      <c r="B383" s="86" t="s">
        <v>2902</v>
      </c>
      <c r="C383" s="87" t="s">
        <v>2903</v>
      </c>
      <c r="D383" s="88" t="s">
        <v>681</v>
      </c>
      <c r="E383" s="88" t="s">
        <v>132</v>
      </c>
      <c r="F383" s="101">
        <v>44972</v>
      </c>
      <c r="G383" s="90">
        <v>1811749.7973590002</v>
      </c>
      <c r="H383" s="102">
        <v>-4.1344789999999998</v>
      </c>
      <c r="I383" s="90">
        <v>-74.906409612000019</v>
      </c>
      <c r="J383" s="91">
        <f t="shared" si="5"/>
        <v>5.0600695535112344E-2</v>
      </c>
      <c r="K383" s="91">
        <f>I383/'סכום נכסי הקרן'!$C$42</f>
        <v>-2.947495025631967E-4</v>
      </c>
    </row>
    <row r="384" spans="2:11">
      <c r="B384" s="86" t="s">
        <v>2902</v>
      </c>
      <c r="C384" s="87" t="s">
        <v>2904</v>
      </c>
      <c r="D384" s="88" t="s">
        <v>681</v>
      </c>
      <c r="E384" s="88" t="s">
        <v>132</v>
      </c>
      <c r="F384" s="101">
        <v>45069</v>
      </c>
      <c r="G384" s="90">
        <v>1438029.9147960003</v>
      </c>
      <c r="H384" s="102">
        <v>2.166995</v>
      </c>
      <c r="I384" s="90">
        <v>31.162037803000004</v>
      </c>
      <c r="J384" s="91">
        <f t="shared" si="5"/>
        <v>-2.1050545544645322E-2</v>
      </c>
      <c r="K384" s="91">
        <f>I384/'סכום נכסי הקרן'!$C$42</f>
        <v>1.2261961544901418E-4</v>
      </c>
    </row>
    <row r="385" spans="2:11">
      <c r="B385" s="86" t="s">
        <v>2902</v>
      </c>
      <c r="C385" s="87" t="s">
        <v>2905</v>
      </c>
      <c r="D385" s="88" t="s">
        <v>681</v>
      </c>
      <c r="E385" s="88" t="s">
        <v>132</v>
      </c>
      <c r="F385" s="101">
        <v>45153</v>
      </c>
      <c r="G385" s="90">
        <v>1928354.9317130002</v>
      </c>
      <c r="H385" s="102">
        <v>-3.882339</v>
      </c>
      <c r="I385" s="90">
        <v>-74.865277245000016</v>
      </c>
      <c r="J385" s="91">
        <f t="shared" si="5"/>
        <v>5.0572909843741118E-2</v>
      </c>
      <c r="K385" s="91">
        <f>I385/'סכום נכסי הקרן'!$C$42</f>
        <v>-2.9458765066326856E-4</v>
      </c>
    </row>
    <row r="386" spans="2:11">
      <c r="B386" s="86" t="s">
        <v>2906</v>
      </c>
      <c r="C386" s="87" t="s">
        <v>2907</v>
      </c>
      <c r="D386" s="88" t="s">
        <v>681</v>
      </c>
      <c r="E386" s="88" t="s">
        <v>132</v>
      </c>
      <c r="F386" s="101">
        <v>45126</v>
      </c>
      <c r="G386" s="90">
        <v>245723.12038800004</v>
      </c>
      <c r="H386" s="102">
        <v>-6.9081549999999998</v>
      </c>
      <c r="I386" s="90">
        <v>-16.974933802000002</v>
      </c>
      <c r="J386" s="91">
        <f t="shared" si="5"/>
        <v>1.1466888634668805E-2</v>
      </c>
      <c r="K386" s="91">
        <f>I386/'סכום נכסי הקרן'!$C$42</f>
        <v>-6.6794728516545481E-5</v>
      </c>
    </row>
    <row r="387" spans="2:11">
      <c r="B387" s="86" t="s">
        <v>2908</v>
      </c>
      <c r="C387" s="87" t="s">
        <v>2909</v>
      </c>
      <c r="D387" s="88" t="s">
        <v>681</v>
      </c>
      <c r="E387" s="88" t="s">
        <v>141</v>
      </c>
      <c r="F387" s="101">
        <v>45082</v>
      </c>
      <c r="G387" s="90">
        <v>447057.67684400006</v>
      </c>
      <c r="H387" s="102">
        <v>5.7461880000000001</v>
      </c>
      <c r="I387" s="90">
        <v>25.688775409000005</v>
      </c>
      <c r="J387" s="91">
        <f t="shared" si="5"/>
        <v>-1.7353253344723801E-2</v>
      </c>
      <c r="K387" s="91">
        <f>I387/'סכום נכסי הקרן'!$C$42</f>
        <v>1.0108285542559812E-4</v>
      </c>
    </row>
    <row r="388" spans="2:11">
      <c r="B388" s="86" t="s">
        <v>2908</v>
      </c>
      <c r="C388" s="87" t="s">
        <v>2910</v>
      </c>
      <c r="D388" s="88" t="s">
        <v>681</v>
      </c>
      <c r="E388" s="88" t="s">
        <v>141</v>
      </c>
      <c r="F388" s="101">
        <v>44972</v>
      </c>
      <c r="G388" s="90">
        <v>856676.83422900026</v>
      </c>
      <c r="H388" s="102">
        <v>18.719602999999999</v>
      </c>
      <c r="I388" s="90">
        <v>160.36650274400003</v>
      </c>
      <c r="J388" s="91">
        <f t="shared" si="5"/>
        <v>-0.10833060376825129</v>
      </c>
      <c r="K388" s="91">
        <f>I388/'סכום נכסי הקרן'!$C$42</f>
        <v>6.3102673264453458E-4</v>
      </c>
    </row>
    <row r="389" spans="2:11">
      <c r="B389" s="92"/>
      <c r="C389" s="87"/>
      <c r="D389" s="87"/>
      <c r="E389" s="87"/>
      <c r="F389" s="87"/>
      <c r="G389" s="90"/>
      <c r="H389" s="102"/>
      <c r="I389" s="87"/>
      <c r="J389" s="91"/>
      <c r="K389" s="87"/>
    </row>
    <row r="390" spans="2:11">
      <c r="B390" s="92" t="s">
        <v>193</v>
      </c>
      <c r="C390" s="87"/>
      <c r="D390" s="88"/>
      <c r="E390" s="88"/>
      <c r="F390" s="101"/>
      <c r="G390" s="90"/>
      <c r="H390" s="102"/>
      <c r="I390" s="90">
        <v>-4.9210746820000013</v>
      </c>
      <c r="J390" s="91">
        <f t="shared" si="5"/>
        <v>3.3242789632990295E-3</v>
      </c>
      <c r="K390" s="91">
        <f>I390/'סכום נכסי הקרן'!$C$42</f>
        <v>-1.9363954594927936E-5</v>
      </c>
    </row>
    <row r="391" spans="2:11">
      <c r="B391" s="86" t="s">
        <v>2911</v>
      </c>
      <c r="C391" s="87" t="s">
        <v>2740</v>
      </c>
      <c r="D391" s="88" t="s">
        <v>681</v>
      </c>
      <c r="E391" s="88" t="s">
        <v>132</v>
      </c>
      <c r="F391" s="101">
        <v>45195</v>
      </c>
      <c r="G391" s="90">
        <v>759313.31993100012</v>
      </c>
      <c r="H391" s="102">
        <v>-0.64809499999999998</v>
      </c>
      <c r="I391" s="90">
        <v>-4.9210746820000013</v>
      </c>
      <c r="J391" s="91">
        <f t="shared" si="5"/>
        <v>3.3242789632990295E-3</v>
      </c>
      <c r="K391" s="91">
        <f>I391/'סכום נכסי הקרן'!$C$42</f>
        <v>-1.9363954594927936E-5</v>
      </c>
    </row>
    <row r="392" spans="2:11">
      <c r="B392" s="93"/>
      <c r="C392" s="94"/>
      <c r="D392" s="94"/>
      <c r="E392" s="94"/>
      <c r="F392" s="94"/>
      <c r="G392" s="94"/>
      <c r="H392" s="94"/>
      <c r="I392" s="94"/>
      <c r="J392" s="94"/>
      <c r="K392" s="94"/>
    </row>
    <row r="393" spans="2:11">
      <c r="B393" s="93"/>
      <c r="C393" s="94"/>
      <c r="D393" s="94"/>
      <c r="E393" s="94"/>
      <c r="F393" s="94"/>
      <c r="G393" s="94"/>
      <c r="H393" s="94"/>
      <c r="I393" s="94"/>
      <c r="J393" s="94"/>
      <c r="K393" s="94"/>
    </row>
    <row r="394" spans="2:11">
      <c r="B394" s="93"/>
      <c r="C394" s="94"/>
      <c r="D394" s="94"/>
      <c r="E394" s="94"/>
      <c r="F394" s="94"/>
      <c r="G394" s="94"/>
      <c r="H394" s="94"/>
      <c r="I394" s="94"/>
      <c r="J394" s="94"/>
      <c r="K394" s="94"/>
    </row>
    <row r="395" spans="2:11">
      <c r="B395" s="111" t="s">
        <v>223</v>
      </c>
      <c r="C395" s="94"/>
      <c r="D395" s="94"/>
      <c r="E395" s="94"/>
      <c r="F395" s="94"/>
      <c r="G395" s="94"/>
      <c r="H395" s="94"/>
      <c r="I395" s="94"/>
      <c r="J395" s="94"/>
      <c r="K395" s="94"/>
    </row>
    <row r="396" spans="2:11">
      <c r="B396" s="111" t="s">
        <v>112</v>
      </c>
      <c r="C396" s="94"/>
      <c r="D396" s="94"/>
      <c r="E396" s="94"/>
      <c r="F396" s="94"/>
      <c r="G396" s="94"/>
      <c r="H396" s="94"/>
      <c r="I396" s="94"/>
      <c r="J396" s="94"/>
      <c r="K396" s="94"/>
    </row>
    <row r="397" spans="2:11">
      <c r="B397" s="111" t="s">
        <v>206</v>
      </c>
      <c r="C397" s="94"/>
      <c r="D397" s="94"/>
      <c r="E397" s="94"/>
      <c r="F397" s="94"/>
      <c r="G397" s="94"/>
      <c r="H397" s="94"/>
      <c r="I397" s="94"/>
      <c r="J397" s="94"/>
      <c r="K397" s="94"/>
    </row>
    <row r="398" spans="2:11">
      <c r="B398" s="111" t="s">
        <v>214</v>
      </c>
      <c r="C398" s="94"/>
      <c r="D398" s="94"/>
      <c r="E398" s="94"/>
      <c r="F398" s="94"/>
      <c r="G398" s="94"/>
      <c r="H398" s="94"/>
      <c r="I398" s="94"/>
      <c r="J398" s="94"/>
      <c r="K398" s="94"/>
    </row>
    <row r="399" spans="2:11">
      <c r="B399" s="93"/>
      <c r="C399" s="94"/>
      <c r="D399" s="94"/>
      <c r="E399" s="94"/>
      <c r="F399" s="94"/>
      <c r="G399" s="94"/>
      <c r="H399" s="94"/>
      <c r="I399" s="94"/>
      <c r="J399" s="94"/>
      <c r="K399" s="94"/>
    </row>
    <row r="400" spans="2:11">
      <c r="B400" s="93"/>
      <c r="C400" s="94"/>
      <c r="D400" s="94"/>
      <c r="E400" s="94"/>
      <c r="F400" s="94"/>
      <c r="G400" s="94"/>
      <c r="H400" s="94"/>
      <c r="I400" s="94"/>
      <c r="J400" s="94"/>
      <c r="K400" s="94"/>
    </row>
    <row r="401" spans="2:11">
      <c r="B401" s="93"/>
      <c r="C401" s="94"/>
      <c r="D401" s="94"/>
      <c r="E401" s="94"/>
      <c r="F401" s="94"/>
      <c r="G401" s="94"/>
      <c r="H401" s="94"/>
      <c r="I401" s="94"/>
      <c r="J401" s="94"/>
      <c r="K401" s="94"/>
    </row>
    <row r="402" spans="2:11">
      <c r="B402" s="93"/>
      <c r="C402" s="94"/>
      <c r="D402" s="94"/>
      <c r="E402" s="94"/>
      <c r="F402" s="94"/>
      <c r="G402" s="94"/>
      <c r="H402" s="94"/>
      <c r="I402" s="94"/>
      <c r="J402" s="94"/>
      <c r="K402" s="94"/>
    </row>
    <row r="403" spans="2:11">
      <c r="B403" s="93"/>
      <c r="C403" s="94"/>
      <c r="D403" s="94"/>
      <c r="E403" s="94"/>
      <c r="F403" s="94"/>
      <c r="G403" s="94"/>
      <c r="H403" s="94"/>
      <c r="I403" s="94"/>
      <c r="J403" s="94"/>
      <c r="K403" s="94"/>
    </row>
    <row r="404" spans="2:11">
      <c r="B404" s="93"/>
      <c r="C404" s="94"/>
      <c r="D404" s="94"/>
      <c r="E404" s="94"/>
      <c r="F404" s="94"/>
      <c r="G404" s="94"/>
      <c r="H404" s="94"/>
      <c r="I404" s="94"/>
      <c r="J404" s="94"/>
      <c r="K404" s="94"/>
    </row>
    <row r="405" spans="2:11">
      <c r="B405" s="93"/>
      <c r="C405" s="94"/>
      <c r="D405" s="94"/>
      <c r="E405" s="94"/>
      <c r="F405" s="94"/>
      <c r="G405" s="94"/>
      <c r="H405" s="94"/>
      <c r="I405" s="94"/>
      <c r="J405" s="94"/>
      <c r="K405" s="94"/>
    </row>
    <row r="406" spans="2:11">
      <c r="B406" s="93"/>
      <c r="C406" s="94"/>
      <c r="D406" s="94"/>
      <c r="E406" s="94"/>
      <c r="F406" s="94"/>
      <c r="G406" s="94"/>
      <c r="H406" s="94"/>
      <c r="I406" s="94"/>
      <c r="J406" s="94"/>
      <c r="K406" s="94"/>
    </row>
    <row r="407" spans="2:11">
      <c r="B407" s="93"/>
      <c r="C407" s="94"/>
      <c r="D407" s="94"/>
      <c r="E407" s="94"/>
      <c r="F407" s="94"/>
      <c r="G407" s="94"/>
      <c r="H407" s="94"/>
      <c r="I407" s="94"/>
      <c r="J407" s="94"/>
      <c r="K407" s="94"/>
    </row>
    <row r="408" spans="2:11">
      <c r="B408" s="93"/>
      <c r="C408" s="94"/>
      <c r="D408" s="94"/>
      <c r="E408" s="94"/>
      <c r="F408" s="94"/>
      <c r="G408" s="94"/>
      <c r="H408" s="94"/>
      <c r="I408" s="94"/>
      <c r="J408" s="94"/>
      <c r="K408" s="94"/>
    </row>
    <row r="409" spans="2:11">
      <c r="B409" s="93"/>
      <c r="C409" s="94"/>
      <c r="D409" s="94"/>
      <c r="E409" s="94"/>
      <c r="F409" s="94"/>
      <c r="G409" s="94"/>
      <c r="H409" s="94"/>
      <c r="I409" s="94"/>
      <c r="J409" s="94"/>
      <c r="K409" s="94"/>
    </row>
    <row r="410" spans="2:11">
      <c r="B410" s="93"/>
      <c r="C410" s="94"/>
      <c r="D410" s="94"/>
      <c r="E410" s="94"/>
      <c r="F410" s="94"/>
      <c r="G410" s="94"/>
      <c r="H410" s="94"/>
      <c r="I410" s="94"/>
      <c r="J410" s="94"/>
      <c r="K410" s="94"/>
    </row>
    <row r="411" spans="2:11">
      <c r="B411" s="93"/>
      <c r="C411" s="94"/>
      <c r="D411" s="94"/>
      <c r="E411" s="94"/>
      <c r="F411" s="94"/>
      <c r="G411" s="94"/>
      <c r="H411" s="94"/>
      <c r="I411" s="94"/>
      <c r="J411" s="94"/>
      <c r="K411" s="94"/>
    </row>
    <row r="412" spans="2:11">
      <c r="B412" s="93"/>
      <c r="C412" s="94"/>
      <c r="D412" s="94"/>
      <c r="E412" s="94"/>
      <c r="F412" s="94"/>
      <c r="G412" s="94"/>
      <c r="H412" s="94"/>
      <c r="I412" s="94"/>
      <c r="J412" s="94"/>
      <c r="K412" s="94"/>
    </row>
    <row r="413" spans="2:11">
      <c r="B413" s="93"/>
      <c r="C413" s="94"/>
      <c r="D413" s="94"/>
      <c r="E413" s="94"/>
      <c r="F413" s="94"/>
      <c r="G413" s="94"/>
      <c r="H413" s="94"/>
      <c r="I413" s="94"/>
      <c r="J413" s="94"/>
      <c r="K413" s="94"/>
    </row>
    <row r="414" spans="2:11">
      <c r="B414" s="93"/>
      <c r="C414" s="94"/>
      <c r="D414" s="94"/>
      <c r="E414" s="94"/>
      <c r="F414" s="94"/>
      <c r="G414" s="94"/>
      <c r="H414" s="94"/>
      <c r="I414" s="94"/>
      <c r="J414" s="94"/>
      <c r="K414" s="94"/>
    </row>
    <row r="415" spans="2:11">
      <c r="B415" s="93"/>
      <c r="C415" s="94"/>
      <c r="D415" s="94"/>
      <c r="E415" s="94"/>
      <c r="F415" s="94"/>
      <c r="G415" s="94"/>
      <c r="H415" s="94"/>
      <c r="I415" s="94"/>
      <c r="J415" s="94"/>
      <c r="K415" s="94"/>
    </row>
    <row r="416" spans="2:11">
      <c r="B416" s="93"/>
      <c r="C416" s="94"/>
      <c r="D416" s="94"/>
      <c r="E416" s="94"/>
      <c r="F416" s="94"/>
      <c r="G416" s="94"/>
      <c r="H416" s="94"/>
      <c r="I416" s="94"/>
      <c r="J416" s="94"/>
      <c r="K416" s="94"/>
    </row>
    <row r="417" spans="2:11">
      <c r="B417" s="93"/>
      <c r="C417" s="94"/>
      <c r="D417" s="94"/>
      <c r="E417" s="94"/>
      <c r="F417" s="94"/>
      <c r="G417" s="94"/>
      <c r="H417" s="94"/>
      <c r="I417" s="94"/>
      <c r="J417" s="94"/>
      <c r="K417" s="94"/>
    </row>
    <row r="418" spans="2:11">
      <c r="B418" s="93"/>
      <c r="C418" s="94"/>
      <c r="D418" s="94"/>
      <c r="E418" s="94"/>
      <c r="F418" s="94"/>
      <c r="G418" s="94"/>
      <c r="H418" s="94"/>
      <c r="I418" s="94"/>
      <c r="J418" s="94"/>
      <c r="K418" s="94"/>
    </row>
    <row r="419" spans="2:11">
      <c r="B419" s="93"/>
      <c r="C419" s="94"/>
      <c r="D419" s="94"/>
      <c r="E419" s="94"/>
      <c r="F419" s="94"/>
      <c r="G419" s="94"/>
      <c r="H419" s="94"/>
      <c r="I419" s="94"/>
      <c r="J419" s="94"/>
      <c r="K419" s="94"/>
    </row>
    <row r="420" spans="2:11">
      <c r="B420" s="93"/>
      <c r="C420" s="94"/>
      <c r="D420" s="94"/>
      <c r="E420" s="94"/>
      <c r="F420" s="94"/>
      <c r="G420" s="94"/>
      <c r="H420" s="94"/>
      <c r="I420" s="94"/>
      <c r="J420" s="94"/>
      <c r="K420" s="94"/>
    </row>
    <row r="421" spans="2:11">
      <c r="B421" s="93"/>
      <c r="C421" s="94"/>
      <c r="D421" s="94"/>
      <c r="E421" s="94"/>
      <c r="F421" s="94"/>
      <c r="G421" s="94"/>
      <c r="H421" s="94"/>
      <c r="I421" s="94"/>
      <c r="J421" s="94"/>
      <c r="K421" s="94"/>
    </row>
    <row r="422" spans="2:11">
      <c r="B422" s="93"/>
      <c r="C422" s="94"/>
      <c r="D422" s="94"/>
      <c r="E422" s="94"/>
      <c r="F422" s="94"/>
      <c r="G422" s="94"/>
      <c r="H422" s="94"/>
      <c r="I422" s="94"/>
      <c r="J422" s="94"/>
      <c r="K422" s="94"/>
    </row>
    <row r="423" spans="2:11">
      <c r="B423" s="93"/>
      <c r="C423" s="94"/>
      <c r="D423" s="94"/>
      <c r="E423" s="94"/>
      <c r="F423" s="94"/>
      <c r="G423" s="94"/>
      <c r="H423" s="94"/>
      <c r="I423" s="94"/>
      <c r="J423" s="94"/>
      <c r="K423" s="94"/>
    </row>
    <row r="424" spans="2:11">
      <c r="B424" s="93"/>
      <c r="C424" s="94"/>
      <c r="D424" s="94"/>
      <c r="E424" s="94"/>
      <c r="F424" s="94"/>
      <c r="G424" s="94"/>
      <c r="H424" s="94"/>
      <c r="I424" s="94"/>
      <c r="J424" s="94"/>
      <c r="K424" s="94"/>
    </row>
    <row r="425" spans="2:11">
      <c r="B425" s="93"/>
      <c r="C425" s="94"/>
      <c r="D425" s="94"/>
      <c r="E425" s="94"/>
      <c r="F425" s="94"/>
      <c r="G425" s="94"/>
      <c r="H425" s="94"/>
      <c r="I425" s="94"/>
      <c r="J425" s="94"/>
      <c r="K425" s="94"/>
    </row>
    <row r="426" spans="2:11">
      <c r="B426" s="93"/>
      <c r="C426" s="94"/>
      <c r="D426" s="94"/>
      <c r="E426" s="94"/>
      <c r="F426" s="94"/>
      <c r="G426" s="94"/>
      <c r="H426" s="94"/>
      <c r="I426" s="94"/>
      <c r="J426" s="94"/>
      <c r="K426" s="94"/>
    </row>
    <row r="427" spans="2:11">
      <c r="B427" s="93"/>
      <c r="C427" s="94"/>
      <c r="D427" s="94"/>
      <c r="E427" s="94"/>
      <c r="F427" s="94"/>
      <c r="G427" s="94"/>
      <c r="H427" s="94"/>
      <c r="I427" s="94"/>
      <c r="J427" s="94"/>
      <c r="K427" s="94"/>
    </row>
    <row r="428" spans="2:11">
      <c r="B428" s="93"/>
      <c r="C428" s="94"/>
      <c r="D428" s="94"/>
      <c r="E428" s="94"/>
      <c r="F428" s="94"/>
      <c r="G428" s="94"/>
      <c r="H428" s="94"/>
      <c r="I428" s="94"/>
      <c r="J428" s="94"/>
      <c r="K428" s="94"/>
    </row>
    <row r="429" spans="2:11">
      <c r="B429" s="93"/>
      <c r="C429" s="94"/>
      <c r="D429" s="94"/>
      <c r="E429" s="94"/>
      <c r="F429" s="94"/>
      <c r="G429" s="94"/>
      <c r="H429" s="94"/>
      <c r="I429" s="94"/>
      <c r="J429" s="94"/>
      <c r="K429" s="94"/>
    </row>
    <row r="430" spans="2:11">
      <c r="B430" s="93"/>
      <c r="C430" s="94"/>
      <c r="D430" s="94"/>
      <c r="E430" s="94"/>
      <c r="F430" s="94"/>
      <c r="G430" s="94"/>
      <c r="H430" s="94"/>
      <c r="I430" s="94"/>
      <c r="J430" s="94"/>
      <c r="K430" s="94"/>
    </row>
    <row r="431" spans="2:11">
      <c r="B431" s="93"/>
      <c r="C431" s="94"/>
      <c r="D431" s="94"/>
      <c r="E431" s="94"/>
      <c r="F431" s="94"/>
      <c r="G431" s="94"/>
      <c r="H431" s="94"/>
      <c r="I431" s="94"/>
      <c r="J431" s="94"/>
      <c r="K431" s="94"/>
    </row>
    <row r="432" spans="2:11">
      <c r="B432" s="93"/>
      <c r="C432" s="94"/>
      <c r="D432" s="94"/>
      <c r="E432" s="94"/>
      <c r="F432" s="94"/>
      <c r="G432" s="94"/>
      <c r="H432" s="94"/>
      <c r="I432" s="94"/>
      <c r="J432" s="94"/>
      <c r="K432" s="94"/>
    </row>
    <row r="433" spans="2:11">
      <c r="B433" s="93"/>
      <c r="C433" s="94"/>
      <c r="D433" s="94"/>
      <c r="E433" s="94"/>
      <c r="F433" s="94"/>
      <c r="G433" s="94"/>
      <c r="H433" s="94"/>
      <c r="I433" s="94"/>
      <c r="J433" s="94"/>
      <c r="K433" s="94"/>
    </row>
    <row r="434" spans="2:11">
      <c r="B434" s="93"/>
      <c r="C434" s="94"/>
      <c r="D434" s="94"/>
      <c r="E434" s="94"/>
      <c r="F434" s="94"/>
      <c r="G434" s="94"/>
      <c r="H434" s="94"/>
      <c r="I434" s="94"/>
      <c r="J434" s="94"/>
      <c r="K434" s="94"/>
    </row>
    <row r="435" spans="2:11">
      <c r="B435" s="93"/>
      <c r="C435" s="94"/>
      <c r="D435" s="94"/>
      <c r="E435" s="94"/>
      <c r="F435" s="94"/>
      <c r="G435" s="94"/>
      <c r="H435" s="94"/>
      <c r="I435" s="94"/>
      <c r="J435" s="94"/>
      <c r="K435" s="94"/>
    </row>
    <row r="436" spans="2:11">
      <c r="B436" s="93"/>
      <c r="C436" s="94"/>
      <c r="D436" s="94"/>
      <c r="E436" s="94"/>
      <c r="F436" s="94"/>
      <c r="G436" s="94"/>
      <c r="H436" s="94"/>
      <c r="I436" s="94"/>
      <c r="J436" s="94"/>
      <c r="K436" s="94"/>
    </row>
    <row r="437" spans="2:11">
      <c r="B437" s="93"/>
      <c r="C437" s="94"/>
      <c r="D437" s="94"/>
      <c r="E437" s="94"/>
      <c r="F437" s="94"/>
      <c r="G437" s="94"/>
      <c r="H437" s="94"/>
      <c r="I437" s="94"/>
      <c r="J437" s="94"/>
      <c r="K437" s="94"/>
    </row>
    <row r="438" spans="2:11">
      <c r="B438" s="93"/>
      <c r="C438" s="94"/>
      <c r="D438" s="94"/>
      <c r="E438" s="94"/>
      <c r="F438" s="94"/>
      <c r="G438" s="94"/>
      <c r="H438" s="94"/>
      <c r="I438" s="94"/>
      <c r="J438" s="94"/>
      <c r="K438" s="94"/>
    </row>
    <row r="439" spans="2:11">
      <c r="B439" s="93"/>
      <c r="C439" s="94"/>
      <c r="D439" s="94"/>
      <c r="E439" s="94"/>
      <c r="F439" s="94"/>
      <c r="G439" s="94"/>
      <c r="H439" s="94"/>
      <c r="I439" s="94"/>
      <c r="J439" s="94"/>
      <c r="K439" s="94"/>
    </row>
    <row r="440" spans="2:11">
      <c r="B440" s="93"/>
      <c r="C440" s="94"/>
      <c r="D440" s="94"/>
      <c r="E440" s="94"/>
      <c r="F440" s="94"/>
      <c r="G440" s="94"/>
      <c r="H440" s="94"/>
      <c r="I440" s="94"/>
      <c r="J440" s="94"/>
      <c r="K440" s="94"/>
    </row>
    <row r="441" spans="2:11">
      <c r="B441" s="93"/>
      <c r="C441" s="94"/>
      <c r="D441" s="94"/>
      <c r="E441" s="94"/>
      <c r="F441" s="94"/>
      <c r="G441" s="94"/>
      <c r="H441" s="94"/>
      <c r="I441" s="94"/>
      <c r="J441" s="94"/>
      <c r="K441" s="94"/>
    </row>
    <row r="442" spans="2:11">
      <c r="B442" s="93"/>
      <c r="C442" s="94"/>
      <c r="D442" s="94"/>
      <c r="E442" s="94"/>
      <c r="F442" s="94"/>
      <c r="G442" s="94"/>
      <c r="H442" s="94"/>
      <c r="I442" s="94"/>
      <c r="J442" s="94"/>
      <c r="K442" s="94"/>
    </row>
    <row r="443" spans="2:11">
      <c r="B443" s="93"/>
      <c r="C443" s="94"/>
      <c r="D443" s="94"/>
      <c r="E443" s="94"/>
      <c r="F443" s="94"/>
      <c r="G443" s="94"/>
      <c r="H443" s="94"/>
      <c r="I443" s="94"/>
      <c r="J443" s="94"/>
      <c r="K443" s="94"/>
    </row>
    <row r="444" spans="2:11">
      <c r="B444" s="93"/>
      <c r="C444" s="94"/>
      <c r="D444" s="94"/>
      <c r="E444" s="94"/>
      <c r="F444" s="94"/>
      <c r="G444" s="94"/>
      <c r="H444" s="94"/>
      <c r="I444" s="94"/>
      <c r="J444" s="94"/>
      <c r="K444" s="94"/>
    </row>
    <row r="445" spans="2:11">
      <c r="B445" s="93"/>
      <c r="C445" s="94"/>
      <c r="D445" s="94"/>
      <c r="E445" s="94"/>
      <c r="F445" s="94"/>
      <c r="G445" s="94"/>
      <c r="H445" s="94"/>
      <c r="I445" s="94"/>
      <c r="J445" s="94"/>
      <c r="K445" s="94"/>
    </row>
    <row r="446" spans="2:11">
      <c r="B446" s="93"/>
      <c r="C446" s="94"/>
      <c r="D446" s="94"/>
      <c r="E446" s="94"/>
      <c r="F446" s="94"/>
      <c r="G446" s="94"/>
      <c r="H446" s="94"/>
      <c r="I446" s="94"/>
      <c r="J446" s="94"/>
      <c r="K446" s="94"/>
    </row>
    <row r="447" spans="2:11">
      <c r="B447" s="93"/>
      <c r="C447" s="94"/>
      <c r="D447" s="94"/>
      <c r="E447" s="94"/>
      <c r="F447" s="94"/>
      <c r="G447" s="94"/>
      <c r="H447" s="94"/>
      <c r="I447" s="94"/>
      <c r="J447" s="94"/>
      <c r="K447" s="94"/>
    </row>
    <row r="448" spans="2:11">
      <c r="B448" s="93"/>
      <c r="C448" s="94"/>
      <c r="D448" s="94"/>
      <c r="E448" s="94"/>
      <c r="F448" s="94"/>
      <c r="G448" s="94"/>
      <c r="H448" s="94"/>
      <c r="I448" s="94"/>
      <c r="J448" s="94"/>
      <c r="K448" s="94"/>
    </row>
    <row r="449" spans="2:11">
      <c r="B449" s="93"/>
      <c r="C449" s="94"/>
      <c r="D449" s="94"/>
      <c r="E449" s="94"/>
      <c r="F449" s="94"/>
      <c r="G449" s="94"/>
      <c r="H449" s="94"/>
      <c r="I449" s="94"/>
      <c r="J449" s="94"/>
      <c r="K449" s="94"/>
    </row>
    <row r="450" spans="2:11">
      <c r="B450" s="93"/>
      <c r="C450" s="94"/>
      <c r="D450" s="94"/>
      <c r="E450" s="94"/>
      <c r="F450" s="94"/>
      <c r="G450" s="94"/>
      <c r="H450" s="94"/>
      <c r="I450" s="94"/>
      <c r="J450" s="94"/>
      <c r="K450" s="94"/>
    </row>
    <row r="451" spans="2:11">
      <c r="B451" s="93"/>
      <c r="C451" s="94"/>
      <c r="D451" s="94"/>
      <c r="E451" s="94"/>
      <c r="F451" s="94"/>
      <c r="G451" s="94"/>
      <c r="H451" s="94"/>
      <c r="I451" s="94"/>
      <c r="J451" s="94"/>
      <c r="K451" s="94"/>
    </row>
    <row r="452" spans="2:11">
      <c r="B452" s="93"/>
      <c r="C452" s="94"/>
      <c r="D452" s="94"/>
      <c r="E452" s="94"/>
      <c r="F452" s="94"/>
      <c r="G452" s="94"/>
      <c r="H452" s="94"/>
      <c r="I452" s="94"/>
      <c r="J452" s="94"/>
      <c r="K452" s="94"/>
    </row>
    <row r="453" spans="2:11">
      <c r="B453" s="93"/>
      <c r="C453" s="94"/>
      <c r="D453" s="94"/>
      <c r="E453" s="94"/>
      <c r="F453" s="94"/>
      <c r="G453" s="94"/>
      <c r="H453" s="94"/>
      <c r="I453" s="94"/>
      <c r="J453" s="94"/>
      <c r="K453" s="94"/>
    </row>
    <row r="454" spans="2:11">
      <c r="B454" s="93"/>
      <c r="C454" s="94"/>
      <c r="D454" s="94"/>
      <c r="E454" s="94"/>
      <c r="F454" s="94"/>
      <c r="G454" s="94"/>
      <c r="H454" s="94"/>
      <c r="I454" s="94"/>
      <c r="J454" s="94"/>
      <c r="K454" s="94"/>
    </row>
    <row r="455" spans="2:11">
      <c r="B455" s="93"/>
      <c r="C455" s="94"/>
      <c r="D455" s="94"/>
      <c r="E455" s="94"/>
      <c r="F455" s="94"/>
      <c r="G455" s="94"/>
      <c r="H455" s="94"/>
      <c r="I455" s="94"/>
      <c r="J455" s="94"/>
      <c r="K455" s="94"/>
    </row>
    <row r="456" spans="2:11">
      <c r="B456" s="93"/>
      <c r="C456" s="94"/>
      <c r="D456" s="94"/>
      <c r="E456" s="94"/>
      <c r="F456" s="94"/>
      <c r="G456" s="94"/>
      <c r="H456" s="94"/>
      <c r="I456" s="94"/>
      <c r="J456" s="94"/>
      <c r="K456" s="94"/>
    </row>
    <row r="457" spans="2:11">
      <c r="B457" s="93"/>
      <c r="C457" s="94"/>
      <c r="D457" s="94"/>
      <c r="E457" s="94"/>
      <c r="F457" s="94"/>
      <c r="G457" s="94"/>
      <c r="H457" s="94"/>
      <c r="I457" s="94"/>
      <c r="J457" s="94"/>
      <c r="K457" s="94"/>
    </row>
    <row r="458" spans="2:11">
      <c r="B458" s="93"/>
      <c r="C458" s="94"/>
      <c r="D458" s="94"/>
      <c r="E458" s="94"/>
      <c r="F458" s="94"/>
      <c r="G458" s="94"/>
      <c r="H458" s="94"/>
      <c r="I458" s="94"/>
      <c r="J458" s="94"/>
      <c r="K458" s="94"/>
    </row>
    <row r="459" spans="2:11">
      <c r="B459" s="93"/>
      <c r="C459" s="94"/>
      <c r="D459" s="94"/>
      <c r="E459" s="94"/>
      <c r="F459" s="94"/>
      <c r="G459" s="94"/>
      <c r="H459" s="94"/>
      <c r="I459" s="94"/>
      <c r="J459" s="94"/>
      <c r="K459" s="94"/>
    </row>
    <row r="460" spans="2:11">
      <c r="B460" s="93"/>
      <c r="C460" s="94"/>
      <c r="D460" s="94"/>
      <c r="E460" s="94"/>
      <c r="F460" s="94"/>
      <c r="G460" s="94"/>
      <c r="H460" s="94"/>
      <c r="I460" s="94"/>
      <c r="J460" s="94"/>
      <c r="K460" s="94"/>
    </row>
    <row r="461" spans="2:11">
      <c r="B461" s="93"/>
      <c r="C461" s="94"/>
      <c r="D461" s="94"/>
      <c r="E461" s="94"/>
      <c r="F461" s="94"/>
      <c r="G461" s="94"/>
      <c r="H461" s="94"/>
      <c r="I461" s="94"/>
      <c r="J461" s="94"/>
      <c r="K461" s="94"/>
    </row>
    <row r="462" spans="2:11">
      <c r="B462" s="93"/>
      <c r="C462" s="94"/>
      <c r="D462" s="94"/>
      <c r="E462" s="94"/>
      <c r="F462" s="94"/>
      <c r="G462" s="94"/>
      <c r="H462" s="94"/>
      <c r="I462" s="94"/>
      <c r="J462" s="94"/>
      <c r="K462" s="94"/>
    </row>
    <row r="463" spans="2:11">
      <c r="B463" s="93"/>
      <c r="C463" s="94"/>
      <c r="D463" s="94"/>
      <c r="E463" s="94"/>
      <c r="F463" s="94"/>
      <c r="G463" s="94"/>
      <c r="H463" s="94"/>
      <c r="I463" s="94"/>
      <c r="J463" s="94"/>
      <c r="K463" s="94"/>
    </row>
    <row r="464" spans="2:11">
      <c r="B464" s="93"/>
      <c r="C464" s="94"/>
      <c r="D464" s="94"/>
      <c r="E464" s="94"/>
      <c r="F464" s="94"/>
      <c r="G464" s="94"/>
      <c r="H464" s="94"/>
      <c r="I464" s="94"/>
      <c r="J464" s="94"/>
      <c r="K464" s="94"/>
    </row>
    <row r="465" spans="2:11">
      <c r="B465" s="93"/>
      <c r="C465" s="94"/>
      <c r="D465" s="94"/>
      <c r="E465" s="94"/>
      <c r="F465" s="94"/>
      <c r="G465" s="94"/>
      <c r="H465" s="94"/>
      <c r="I465" s="94"/>
      <c r="J465" s="94"/>
      <c r="K465" s="94"/>
    </row>
    <row r="466" spans="2:11">
      <c r="B466" s="93"/>
      <c r="C466" s="94"/>
      <c r="D466" s="94"/>
      <c r="E466" s="94"/>
      <c r="F466" s="94"/>
      <c r="G466" s="94"/>
      <c r="H466" s="94"/>
      <c r="I466" s="94"/>
      <c r="J466" s="94"/>
      <c r="K466" s="94"/>
    </row>
    <row r="467" spans="2:11">
      <c r="B467" s="93"/>
      <c r="C467" s="94"/>
      <c r="D467" s="94"/>
      <c r="E467" s="94"/>
      <c r="F467" s="94"/>
      <c r="G467" s="94"/>
      <c r="H467" s="94"/>
      <c r="I467" s="94"/>
      <c r="J467" s="94"/>
      <c r="K467" s="94"/>
    </row>
    <row r="468" spans="2:11">
      <c r="B468" s="93"/>
      <c r="C468" s="94"/>
      <c r="D468" s="94"/>
      <c r="E468" s="94"/>
      <c r="F468" s="94"/>
      <c r="G468" s="94"/>
      <c r="H468" s="94"/>
      <c r="I468" s="94"/>
      <c r="J468" s="94"/>
      <c r="K468" s="94"/>
    </row>
    <row r="469" spans="2:11">
      <c r="B469" s="93"/>
      <c r="C469" s="94"/>
      <c r="D469" s="94"/>
      <c r="E469" s="94"/>
      <c r="F469" s="94"/>
      <c r="G469" s="94"/>
      <c r="H469" s="94"/>
      <c r="I469" s="94"/>
      <c r="J469" s="94"/>
      <c r="K469" s="94"/>
    </row>
    <row r="470" spans="2:11">
      <c r="B470" s="93"/>
      <c r="C470" s="94"/>
      <c r="D470" s="94"/>
      <c r="E470" s="94"/>
      <c r="F470" s="94"/>
      <c r="G470" s="94"/>
      <c r="H470" s="94"/>
      <c r="I470" s="94"/>
      <c r="J470" s="94"/>
      <c r="K470" s="94"/>
    </row>
    <row r="471" spans="2:11">
      <c r="B471" s="93"/>
      <c r="C471" s="94"/>
      <c r="D471" s="94"/>
      <c r="E471" s="94"/>
      <c r="F471" s="94"/>
      <c r="G471" s="94"/>
      <c r="H471" s="94"/>
      <c r="I471" s="94"/>
      <c r="J471" s="94"/>
      <c r="K471" s="94"/>
    </row>
    <row r="472" spans="2:11">
      <c r="B472" s="93"/>
      <c r="C472" s="94"/>
      <c r="D472" s="94"/>
      <c r="E472" s="94"/>
      <c r="F472" s="94"/>
      <c r="G472" s="94"/>
      <c r="H472" s="94"/>
      <c r="I472" s="94"/>
      <c r="J472" s="94"/>
      <c r="K472" s="94"/>
    </row>
    <row r="473" spans="2:11">
      <c r="B473" s="93"/>
      <c r="C473" s="94"/>
      <c r="D473" s="94"/>
      <c r="E473" s="94"/>
      <c r="F473" s="94"/>
      <c r="G473" s="94"/>
      <c r="H473" s="94"/>
      <c r="I473" s="94"/>
      <c r="J473" s="94"/>
      <c r="K473" s="94"/>
    </row>
    <row r="474" spans="2:11">
      <c r="B474" s="93"/>
      <c r="C474" s="94"/>
      <c r="D474" s="94"/>
      <c r="E474" s="94"/>
      <c r="F474" s="94"/>
      <c r="G474" s="94"/>
      <c r="H474" s="94"/>
      <c r="I474" s="94"/>
      <c r="J474" s="94"/>
      <c r="K474" s="94"/>
    </row>
    <row r="475" spans="2:11">
      <c r="B475" s="93"/>
      <c r="C475" s="94"/>
      <c r="D475" s="94"/>
      <c r="E475" s="94"/>
      <c r="F475" s="94"/>
      <c r="G475" s="94"/>
      <c r="H475" s="94"/>
      <c r="I475" s="94"/>
      <c r="J475" s="94"/>
      <c r="K475" s="94"/>
    </row>
    <row r="476" spans="2:11">
      <c r="B476" s="93"/>
      <c r="C476" s="94"/>
      <c r="D476" s="94"/>
      <c r="E476" s="94"/>
      <c r="F476" s="94"/>
      <c r="G476" s="94"/>
      <c r="H476" s="94"/>
      <c r="I476" s="94"/>
      <c r="J476" s="94"/>
      <c r="K476" s="94"/>
    </row>
    <row r="477" spans="2:11">
      <c r="B477" s="93"/>
      <c r="C477" s="94"/>
      <c r="D477" s="94"/>
      <c r="E477" s="94"/>
      <c r="F477" s="94"/>
      <c r="G477" s="94"/>
      <c r="H477" s="94"/>
      <c r="I477" s="94"/>
      <c r="J477" s="94"/>
      <c r="K477" s="94"/>
    </row>
    <row r="478" spans="2:11">
      <c r="B478" s="93"/>
      <c r="C478" s="94"/>
      <c r="D478" s="94"/>
      <c r="E478" s="94"/>
      <c r="F478" s="94"/>
      <c r="G478" s="94"/>
      <c r="H478" s="94"/>
      <c r="I478" s="94"/>
      <c r="J478" s="94"/>
      <c r="K478" s="94"/>
    </row>
    <row r="479" spans="2:11">
      <c r="B479" s="93"/>
      <c r="C479" s="94"/>
      <c r="D479" s="94"/>
      <c r="E479" s="94"/>
      <c r="F479" s="94"/>
      <c r="G479" s="94"/>
      <c r="H479" s="94"/>
      <c r="I479" s="94"/>
      <c r="J479" s="94"/>
      <c r="K479" s="94"/>
    </row>
    <row r="480" spans="2:11">
      <c r="B480" s="93"/>
      <c r="C480" s="94"/>
      <c r="D480" s="94"/>
      <c r="E480" s="94"/>
      <c r="F480" s="94"/>
      <c r="G480" s="94"/>
      <c r="H480" s="94"/>
      <c r="I480" s="94"/>
      <c r="J480" s="94"/>
      <c r="K480" s="94"/>
    </row>
    <row r="481" spans="2:11">
      <c r="B481" s="93"/>
      <c r="C481" s="94"/>
      <c r="D481" s="94"/>
      <c r="E481" s="94"/>
      <c r="F481" s="94"/>
      <c r="G481" s="94"/>
      <c r="H481" s="94"/>
      <c r="I481" s="94"/>
      <c r="J481" s="94"/>
      <c r="K481" s="94"/>
    </row>
    <row r="482" spans="2:11">
      <c r="B482" s="93"/>
      <c r="C482" s="94"/>
      <c r="D482" s="94"/>
      <c r="E482" s="94"/>
      <c r="F482" s="94"/>
      <c r="G482" s="94"/>
      <c r="H482" s="94"/>
      <c r="I482" s="94"/>
      <c r="J482" s="94"/>
      <c r="K482" s="94"/>
    </row>
    <row r="483" spans="2:11">
      <c r="B483" s="93"/>
      <c r="C483" s="94"/>
      <c r="D483" s="94"/>
      <c r="E483" s="94"/>
      <c r="F483" s="94"/>
      <c r="G483" s="94"/>
      <c r="H483" s="94"/>
      <c r="I483" s="94"/>
      <c r="J483" s="94"/>
      <c r="K483" s="94"/>
    </row>
    <row r="484" spans="2:11">
      <c r="B484" s="93"/>
      <c r="C484" s="94"/>
      <c r="D484" s="94"/>
      <c r="E484" s="94"/>
      <c r="F484" s="94"/>
      <c r="G484" s="94"/>
      <c r="H484" s="94"/>
      <c r="I484" s="94"/>
      <c r="J484" s="94"/>
      <c r="K484" s="94"/>
    </row>
    <row r="485" spans="2:11">
      <c r="B485" s="93"/>
      <c r="C485" s="94"/>
      <c r="D485" s="94"/>
      <c r="E485" s="94"/>
      <c r="F485" s="94"/>
      <c r="G485" s="94"/>
      <c r="H485" s="94"/>
      <c r="I485" s="94"/>
      <c r="J485" s="94"/>
      <c r="K485" s="94"/>
    </row>
    <row r="486" spans="2:11">
      <c r="B486" s="93"/>
      <c r="C486" s="94"/>
      <c r="D486" s="94"/>
      <c r="E486" s="94"/>
      <c r="F486" s="94"/>
      <c r="G486" s="94"/>
      <c r="H486" s="94"/>
      <c r="I486" s="94"/>
      <c r="J486" s="94"/>
      <c r="K486" s="94"/>
    </row>
    <row r="487" spans="2:11">
      <c r="B487" s="93"/>
      <c r="C487" s="94"/>
      <c r="D487" s="94"/>
      <c r="E487" s="94"/>
      <c r="F487" s="94"/>
      <c r="G487" s="94"/>
      <c r="H487" s="94"/>
      <c r="I487" s="94"/>
      <c r="J487" s="94"/>
      <c r="K487" s="94"/>
    </row>
    <row r="488" spans="2:11">
      <c r="B488" s="93"/>
      <c r="C488" s="94"/>
      <c r="D488" s="94"/>
      <c r="E488" s="94"/>
      <c r="F488" s="94"/>
      <c r="G488" s="94"/>
      <c r="H488" s="94"/>
      <c r="I488" s="94"/>
      <c r="J488" s="94"/>
      <c r="K488" s="94"/>
    </row>
    <row r="489" spans="2:11">
      <c r="B489" s="93"/>
      <c r="C489" s="94"/>
      <c r="D489" s="94"/>
      <c r="E489" s="94"/>
      <c r="F489" s="94"/>
      <c r="G489" s="94"/>
      <c r="H489" s="94"/>
      <c r="I489" s="94"/>
      <c r="J489" s="94"/>
      <c r="K489" s="94"/>
    </row>
    <row r="490" spans="2:11">
      <c r="B490" s="93"/>
      <c r="C490" s="94"/>
      <c r="D490" s="94"/>
      <c r="E490" s="94"/>
      <c r="F490" s="94"/>
      <c r="G490" s="94"/>
      <c r="H490" s="94"/>
      <c r="I490" s="94"/>
      <c r="J490" s="94"/>
      <c r="K490" s="94"/>
    </row>
    <row r="491" spans="2:11">
      <c r="B491" s="93"/>
      <c r="C491" s="94"/>
      <c r="D491" s="94"/>
      <c r="E491" s="94"/>
      <c r="F491" s="94"/>
      <c r="G491" s="94"/>
      <c r="H491" s="94"/>
      <c r="I491" s="94"/>
      <c r="J491" s="94"/>
      <c r="K491" s="94"/>
    </row>
    <row r="492" spans="2:11">
      <c r="B492" s="93"/>
      <c r="C492" s="94"/>
      <c r="D492" s="94"/>
      <c r="E492" s="94"/>
      <c r="F492" s="94"/>
      <c r="G492" s="94"/>
      <c r="H492" s="94"/>
      <c r="I492" s="94"/>
      <c r="J492" s="94"/>
      <c r="K492" s="94"/>
    </row>
    <row r="493" spans="2:11">
      <c r="B493" s="93"/>
      <c r="C493" s="94"/>
      <c r="D493" s="94"/>
      <c r="E493" s="94"/>
      <c r="F493" s="94"/>
      <c r="G493" s="94"/>
      <c r="H493" s="94"/>
      <c r="I493" s="94"/>
      <c r="J493" s="94"/>
      <c r="K493" s="94"/>
    </row>
    <row r="494" spans="2:11">
      <c r="B494" s="93"/>
      <c r="C494" s="94"/>
      <c r="D494" s="94"/>
      <c r="E494" s="94"/>
      <c r="F494" s="94"/>
      <c r="G494" s="94"/>
      <c r="H494" s="94"/>
      <c r="I494" s="94"/>
      <c r="J494" s="94"/>
      <c r="K494" s="94"/>
    </row>
    <row r="495" spans="2:11">
      <c r="B495" s="93"/>
      <c r="C495" s="94"/>
      <c r="D495" s="94"/>
      <c r="E495" s="94"/>
      <c r="F495" s="94"/>
      <c r="G495" s="94"/>
      <c r="H495" s="94"/>
      <c r="I495" s="94"/>
      <c r="J495" s="94"/>
      <c r="K495" s="94"/>
    </row>
    <row r="496" spans="2:11">
      <c r="B496" s="93"/>
      <c r="C496" s="94"/>
      <c r="D496" s="94"/>
      <c r="E496" s="94"/>
      <c r="F496" s="94"/>
      <c r="G496" s="94"/>
      <c r="H496" s="94"/>
      <c r="I496" s="94"/>
      <c r="J496" s="94"/>
      <c r="K496" s="94"/>
    </row>
    <row r="497" spans="2:11">
      <c r="B497" s="93"/>
      <c r="C497" s="94"/>
      <c r="D497" s="94"/>
      <c r="E497" s="94"/>
      <c r="F497" s="94"/>
      <c r="G497" s="94"/>
      <c r="H497" s="94"/>
      <c r="I497" s="94"/>
      <c r="J497" s="94"/>
      <c r="K497" s="94"/>
    </row>
    <row r="498" spans="2:11">
      <c r="B498" s="93"/>
      <c r="C498" s="94"/>
      <c r="D498" s="94"/>
      <c r="E498" s="94"/>
      <c r="F498" s="94"/>
      <c r="G498" s="94"/>
      <c r="H498" s="94"/>
      <c r="I498" s="94"/>
      <c r="J498" s="94"/>
      <c r="K498" s="94"/>
    </row>
    <row r="499" spans="2:11">
      <c r="B499" s="93"/>
      <c r="C499" s="94"/>
      <c r="D499" s="94"/>
      <c r="E499" s="94"/>
      <c r="F499" s="94"/>
      <c r="G499" s="94"/>
      <c r="H499" s="94"/>
      <c r="I499" s="94"/>
      <c r="J499" s="94"/>
      <c r="K499" s="94"/>
    </row>
    <row r="500" spans="2:11">
      <c r="B500" s="93"/>
      <c r="C500" s="94"/>
      <c r="D500" s="94"/>
      <c r="E500" s="94"/>
      <c r="F500" s="94"/>
      <c r="G500" s="94"/>
      <c r="H500" s="94"/>
      <c r="I500" s="94"/>
      <c r="J500" s="94"/>
      <c r="K500" s="94"/>
    </row>
    <row r="501" spans="2:11">
      <c r="B501" s="93"/>
      <c r="C501" s="94"/>
      <c r="D501" s="94"/>
      <c r="E501" s="94"/>
      <c r="F501" s="94"/>
      <c r="G501" s="94"/>
      <c r="H501" s="94"/>
      <c r="I501" s="94"/>
      <c r="J501" s="94"/>
      <c r="K501" s="94"/>
    </row>
    <row r="502" spans="2:11">
      <c r="B502" s="93"/>
      <c r="C502" s="94"/>
      <c r="D502" s="94"/>
      <c r="E502" s="94"/>
      <c r="F502" s="94"/>
      <c r="G502" s="94"/>
      <c r="H502" s="94"/>
      <c r="I502" s="94"/>
      <c r="J502" s="94"/>
      <c r="K502" s="94"/>
    </row>
    <row r="503" spans="2:11">
      <c r="B503" s="93"/>
      <c r="C503" s="94"/>
      <c r="D503" s="94"/>
      <c r="E503" s="94"/>
      <c r="F503" s="94"/>
      <c r="G503" s="94"/>
      <c r="H503" s="94"/>
      <c r="I503" s="94"/>
      <c r="J503" s="94"/>
      <c r="K503" s="94"/>
    </row>
    <row r="504" spans="2:11">
      <c r="B504" s="93"/>
      <c r="C504" s="94"/>
      <c r="D504" s="94"/>
      <c r="E504" s="94"/>
      <c r="F504" s="94"/>
      <c r="G504" s="94"/>
      <c r="H504" s="94"/>
      <c r="I504" s="94"/>
      <c r="J504" s="94"/>
      <c r="K504" s="94"/>
    </row>
    <row r="505" spans="2:11">
      <c r="B505" s="93"/>
      <c r="C505" s="94"/>
      <c r="D505" s="94"/>
      <c r="E505" s="94"/>
      <c r="F505" s="94"/>
      <c r="G505" s="94"/>
      <c r="H505" s="94"/>
      <c r="I505" s="94"/>
      <c r="J505" s="94"/>
      <c r="K505" s="94"/>
    </row>
    <row r="506" spans="2:11">
      <c r="B506" s="93"/>
      <c r="C506" s="94"/>
      <c r="D506" s="94"/>
      <c r="E506" s="94"/>
      <c r="F506" s="94"/>
      <c r="G506" s="94"/>
      <c r="H506" s="94"/>
      <c r="I506" s="94"/>
      <c r="J506" s="94"/>
      <c r="K506" s="94"/>
    </row>
    <row r="507" spans="2:11">
      <c r="B507" s="93"/>
      <c r="C507" s="94"/>
      <c r="D507" s="94"/>
      <c r="E507" s="94"/>
      <c r="F507" s="94"/>
      <c r="G507" s="94"/>
      <c r="H507" s="94"/>
      <c r="I507" s="94"/>
      <c r="J507" s="94"/>
      <c r="K507" s="94"/>
    </row>
    <row r="508" spans="2:11">
      <c r="B508" s="93"/>
      <c r="C508" s="94"/>
      <c r="D508" s="94"/>
      <c r="E508" s="94"/>
      <c r="F508" s="94"/>
      <c r="G508" s="94"/>
      <c r="H508" s="94"/>
      <c r="I508" s="94"/>
      <c r="J508" s="94"/>
      <c r="K508" s="94"/>
    </row>
    <row r="509" spans="2:11">
      <c r="B509" s="93"/>
      <c r="C509" s="94"/>
      <c r="D509" s="94"/>
      <c r="E509" s="94"/>
      <c r="F509" s="94"/>
      <c r="G509" s="94"/>
      <c r="H509" s="94"/>
      <c r="I509" s="94"/>
      <c r="J509" s="94"/>
      <c r="K509" s="94"/>
    </row>
    <row r="510" spans="2:11">
      <c r="B510" s="93"/>
      <c r="C510" s="94"/>
      <c r="D510" s="94"/>
      <c r="E510" s="94"/>
      <c r="F510" s="94"/>
      <c r="G510" s="94"/>
      <c r="H510" s="94"/>
      <c r="I510" s="94"/>
      <c r="J510" s="94"/>
      <c r="K510" s="94"/>
    </row>
    <row r="511" spans="2:11">
      <c r="B511" s="93"/>
      <c r="C511" s="94"/>
      <c r="D511" s="94"/>
      <c r="E511" s="94"/>
      <c r="F511" s="94"/>
      <c r="G511" s="94"/>
      <c r="H511" s="94"/>
      <c r="I511" s="94"/>
      <c r="J511" s="94"/>
      <c r="K511" s="94"/>
    </row>
    <row r="512" spans="2:11">
      <c r="B512" s="93"/>
      <c r="C512" s="94"/>
      <c r="D512" s="94"/>
      <c r="E512" s="94"/>
      <c r="F512" s="94"/>
      <c r="G512" s="94"/>
      <c r="H512" s="94"/>
      <c r="I512" s="94"/>
      <c r="J512" s="94"/>
      <c r="K512" s="94"/>
    </row>
    <row r="513" spans="2:11">
      <c r="B513" s="93"/>
      <c r="C513" s="94"/>
      <c r="D513" s="94"/>
      <c r="E513" s="94"/>
      <c r="F513" s="94"/>
      <c r="G513" s="94"/>
      <c r="H513" s="94"/>
      <c r="I513" s="94"/>
      <c r="J513" s="94"/>
      <c r="K513" s="94"/>
    </row>
    <row r="514" spans="2:11">
      <c r="B514" s="93"/>
      <c r="C514" s="94"/>
      <c r="D514" s="94"/>
      <c r="E514" s="94"/>
      <c r="F514" s="94"/>
      <c r="G514" s="94"/>
      <c r="H514" s="94"/>
      <c r="I514" s="94"/>
      <c r="J514" s="94"/>
      <c r="K514" s="94"/>
    </row>
    <row r="515" spans="2:11">
      <c r="B515" s="93"/>
      <c r="C515" s="94"/>
      <c r="D515" s="94"/>
      <c r="E515" s="94"/>
      <c r="F515" s="94"/>
      <c r="G515" s="94"/>
      <c r="H515" s="94"/>
      <c r="I515" s="94"/>
      <c r="J515" s="94"/>
      <c r="K515" s="94"/>
    </row>
    <row r="516" spans="2:11">
      <c r="B516" s="93"/>
      <c r="C516" s="94"/>
      <c r="D516" s="94"/>
      <c r="E516" s="94"/>
      <c r="F516" s="94"/>
      <c r="G516" s="94"/>
      <c r="H516" s="94"/>
      <c r="I516" s="94"/>
      <c r="J516" s="94"/>
      <c r="K516" s="94"/>
    </row>
    <row r="517" spans="2:11">
      <c r="B517" s="93"/>
      <c r="C517" s="94"/>
      <c r="D517" s="94"/>
      <c r="E517" s="94"/>
      <c r="F517" s="94"/>
      <c r="G517" s="94"/>
      <c r="H517" s="94"/>
      <c r="I517" s="94"/>
      <c r="J517" s="94"/>
      <c r="K517" s="94"/>
    </row>
    <row r="518" spans="2:11">
      <c r="B518" s="93"/>
      <c r="C518" s="94"/>
      <c r="D518" s="94"/>
      <c r="E518" s="94"/>
      <c r="F518" s="94"/>
      <c r="G518" s="94"/>
      <c r="H518" s="94"/>
      <c r="I518" s="94"/>
      <c r="J518" s="94"/>
      <c r="K518" s="94"/>
    </row>
    <row r="519" spans="2:11">
      <c r="B519" s="93"/>
      <c r="C519" s="94"/>
      <c r="D519" s="94"/>
      <c r="E519" s="94"/>
      <c r="F519" s="94"/>
      <c r="G519" s="94"/>
      <c r="H519" s="94"/>
      <c r="I519" s="94"/>
      <c r="J519" s="94"/>
      <c r="K519" s="94"/>
    </row>
    <row r="520" spans="2:11">
      <c r="B520" s="93"/>
      <c r="C520" s="94"/>
      <c r="D520" s="94"/>
      <c r="E520" s="94"/>
      <c r="F520" s="94"/>
      <c r="G520" s="94"/>
      <c r="H520" s="94"/>
      <c r="I520" s="94"/>
      <c r="J520" s="94"/>
      <c r="K520" s="94"/>
    </row>
    <row r="521" spans="2:11">
      <c r="B521" s="93"/>
      <c r="C521" s="94"/>
      <c r="D521" s="94"/>
      <c r="E521" s="94"/>
      <c r="F521" s="94"/>
      <c r="G521" s="94"/>
      <c r="H521" s="94"/>
      <c r="I521" s="94"/>
      <c r="J521" s="94"/>
      <c r="K521" s="94"/>
    </row>
    <row r="522" spans="2:11">
      <c r="B522" s="93"/>
      <c r="C522" s="94"/>
      <c r="D522" s="94"/>
      <c r="E522" s="94"/>
      <c r="F522" s="94"/>
      <c r="G522" s="94"/>
      <c r="H522" s="94"/>
      <c r="I522" s="94"/>
      <c r="J522" s="94"/>
      <c r="K522" s="94"/>
    </row>
    <row r="523" spans="2:11">
      <c r="B523" s="93"/>
      <c r="C523" s="94"/>
      <c r="D523" s="94"/>
      <c r="E523" s="94"/>
      <c r="F523" s="94"/>
      <c r="G523" s="94"/>
      <c r="H523" s="94"/>
      <c r="I523" s="94"/>
      <c r="J523" s="94"/>
      <c r="K523" s="94"/>
    </row>
    <row r="524" spans="2:11">
      <c r="B524" s="93"/>
      <c r="C524" s="94"/>
      <c r="D524" s="94"/>
      <c r="E524" s="94"/>
      <c r="F524" s="94"/>
      <c r="G524" s="94"/>
      <c r="H524" s="94"/>
      <c r="I524" s="94"/>
      <c r="J524" s="94"/>
      <c r="K524" s="94"/>
    </row>
    <row r="525" spans="2:11">
      <c r="B525" s="93"/>
      <c r="C525" s="94"/>
      <c r="D525" s="94"/>
      <c r="E525" s="94"/>
      <c r="F525" s="94"/>
      <c r="G525" s="94"/>
      <c r="H525" s="94"/>
      <c r="I525" s="94"/>
      <c r="J525" s="94"/>
      <c r="K525" s="94"/>
    </row>
    <row r="526" spans="2:11">
      <c r="B526" s="93"/>
      <c r="C526" s="94"/>
      <c r="D526" s="94"/>
      <c r="E526" s="94"/>
      <c r="F526" s="94"/>
      <c r="G526" s="94"/>
      <c r="H526" s="94"/>
      <c r="I526" s="94"/>
      <c r="J526" s="94"/>
      <c r="K526" s="94"/>
    </row>
    <row r="527" spans="2:11">
      <c r="B527" s="93"/>
      <c r="C527" s="94"/>
      <c r="D527" s="94"/>
      <c r="E527" s="94"/>
      <c r="F527" s="94"/>
      <c r="G527" s="94"/>
      <c r="H527" s="94"/>
      <c r="I527" s="94"/>
      <c r="J527" s="94"/>
      <c r="K527" s="94"/>
    </row>
    <row r="528" spans="2:11">
      <c r="B528" s="93"/>
      <c r="C528" s="94"/>
      <c r="D528" s="94"/>
      <c r="E528" s="94"/>
      <c r="F528" s="94"/>
      <c r="G528" s="94"/>
      <c r="H528" s="94"/>
      <c r="I528" s="94"/>
      <c r="J528" s="94"/>
      <c r="K528" s="94"/>
    </row>
    <row r="529" spans="2:11">
      <c r="B529" s="93"/>
      <c r="C529" s="94"/>
      <c r="D529" s="94"/>
      <c r="E529" s="94"/>
      <c r="F529" s="94"/>
      <c r="G529" s="94"/>
      <c r="H529" s="94"/>
      <c r="I529" s="94"/>
      <c r="J529" s="94"/>
      <c r="K529" s="94"/>
    </row>
    <row r="530" spans="2:11">
      <c r="B530" s="93"/>
      <c r="C530" s="94"/>
      <c r="D530" s="94"/>
      <c r="E530" s="94"/>
      <c r="F530" s="94"/>
      <c r="G530" s="94"/>
      <c r="H530" s="94"/>
      <c r="I530" s="94"/>
      <c r="J530" s="94"/>
      <c r="K530" s="94"/>
    </row>
    <row r="531" spans="2:11">
      <c r="B531" s="93"/>
      <c r="C531" s="94"/>
      <c r="D531" s="94"/>
      <c r="E531" s="94"/>
      <c r="F531" s="94"/>
      <c r="G531" s="94"/>
      <c r="H531" s="94"/>
      <c r="I531" s="94"/>
      <c r="J531" s="94"/>
      <c r="K531" s="94"/>
    </row>
    <row r="532" spans="2:11">
      <c r="B532" s="93"/>
      <c r="C532" s="94"/>
      <c r="D532" s="94"/>
      <c r="E532" s="94"/>
      <c r="F532" s="94"/>
      <c r="G532" s="94"/>
      <c r="H532" s="94"/>
      <c r="I532" s="94"/>
      <c r="J532" s="94"/>
      <c r="K532" s="94"/>
    </row>
    <row r="533" spans="2:11">
      <c r="B533" s="93"/>
      <c r="C533" s="94"/>
      <c r="D533" s="94"/>
      <c r="E533" s="94"/>
      <c r="F533" s="94"/>
      <c r="G533" s="94"/>
      <c r="H533" s="94"/>
      <c r="I533" s="94"/>
      <c r="J533" s="94"/>
      <c r="K533" s="94"/>
    </row>
    <row r="534" spans="2:11">
      <c r="B534" s="93"/>
      <c r="C534" s="94"/>
      <c r="D534" s="94"/>
      <c r="E534" s="94"/>
      <c r="F534" s="94"/>
      <c r="G534" s="94"/>
      <c r="H534" s="94"/>
      <c r="I534" s="94"/>
      <c r="J534" s="94"/>
      <c r="K534" s="94"/>
    </row>
    <row r="535" spans="2:11">
      <c r="B535" s="93"/>
      <c r="C535" s="94"/>
      <c r="D535" s="94"/>
      <c r="E535" s="94"/>
      <c r="F535" s="94"/>
      <c r="G535" s="94"/>
      <c r="H535" s="94"/>
      <c r="I535" s="94"/>
      <c r="J535" s="94"/>
      <c r="K535" s="94"/>
    </row>
    <row r="536" spans="2:11">
      <c r="B536" s="93"/>
      <c r="C536" s="94"/>
      <c r="D536" s="94"/>
      <c r="E536" s="94"/>
      <c r="F536" s="94"/>
      <c r="G536" s="94"/>
      <c r="H536" s="94"/>
      <c r="I536" s="94"/>
      <c r="J536" s="94"/>
      <c r="K536" s="94"/>
    </row>
    <row r="537" spans="2:11">
      <c r="B537" s="93"/>
      <c r="C537" s="94"/>
      <c r="D537" s="94"/>
      <c r="E537" s="94"/>
      <c r="F537" s="94"/>
      <c r="G537" s="94"/>
      <c r="H537" s="94"/>
      <c r="I537" s="94"/>
      <c r="J537" s="94"/>
      <c r="K537" s="94"/>
    </row>
    <row r="538" spans="2:11">
      <c r="B538" s="93"/>
      <c r="C538" s="94"/>
      <c r="D538" s="94"/>
      <c r="E538" s="94"/>
      <c r="F538" s="94"/>
      <c r="G538" s="94"/>
      <c r="H538" s="94"/>
      <c r="I538" s="94"/>
      <c r="J538" s="94"/>
      <c r="K538" s="94"/>
    </row>
    <row r="539" spans="2:11">
      <c r="B539" s="93"/>
      <c r="C539" s="94"/>
      <c r="D539" s="94"/>
      <c r="E539" s="94"/>
      <c r="F539" s="94"/>
      <c r="G539" s="94"/>
      <c r="H539" s="94"/>
      <c r="I539" s="94"/>
      <c r="J539" s="94"/>
      <c r="K539" s="94"/>
    </row>
    <row r="540" spans="2:11">
      <c r="B540" s="93"/>
      <c r="C540" s="94"/>
      <c r="D540" s="94"/>
      <c r="E540" s="94"/>
      <c r="F540" s="94"/>
      <c r="G540" s="94"/>
      <c r="H540" s="94"/>
      <c r="I540" s="94"/>
      <c r="J540" s="94"/>
      <c r="K540" s="94"/>
    </row>
    <row r="541" spans="2:11">
      <c r="B541" s="93"/>
      <c r="C541" s="94"/>
      <c r="D541" s="94"/>
      <c r="E541" s="94"/>
      <c r="F541" s="94"/>
      <c r="G541" s="94"/>
      <c r="H541" s="94"/>
      <c r="I541" s="94"/>
      <c r="J541" s="94"/>
      <c r="K541" s="94"/>
    </row>
    <row r="542" spans="2:11">
      <c r="B542" s="93"/>
      <c r="C542" s="94"/>
      <c r="D542" s="94"/>
      <c r="E542" s="94"/>
      <c r="F542" s="94"/>
      <c r="G542" s="94"/>
      <c r="H542" s="94"/>
      <c r="I542" s="94"/>
      <c r="J542" s="94"/>
      <c r="K542" s="94"/>
    </row>
    <row r="543" spans="2:11">
      <c r="B543" s="93"/>
      <c r="C543" s="94"/>
      <c r="D543" s="94"/>
      <c r="E543" s="94"/>
      <c r="F543" s="94"/>
      <c r="G543" s="94"/>
      <c r="H543" s="94"/>
      <c r="I543" s="94"/>
      <c r="J543" s="94"/>
      <c r="K543" s="94"/>
    </row>
    <row r="544" spans="2:11">
      <c r="B544" s="93"/>
      <c r="C544" s="94"/>
      <c r="D544" s="94"/>
      <c r="E544" s="94"/>
      <c r="F544" s="94"/>
      <c r="G544" s="94"/>
      <c r="H544" s="94"/>
      <c r="I544" s="94"/>
      <c r="J544" s="94"/>
      <c r="K544" s="94"/>
    </row>
    <row r="545" spans="2:11">
      <c r="B545" s="93"/>
      <c r="C545" s="94"/>
      <c r="D545" s="94"/>
      <c r="E545" s="94"/>
      <c r="F545" s="94"/>
      <c r="G545" s="94"/>
      <c r="H545" s="94"/>
      <c r="I545" s="94"/>
      <c r="J545" s="94"/>
      <c r="K545" s="94"/>
    </row>
    <row r="546" spans="2:11">
      <c r="B546" s="93"/>
      <c r="C546" s="94"/>
      <c r="D546" s="94"/>
      <c r="E546" s="94"/>
      <c r="F546" s="94"/>
      <c r="G546" s="94"/>
      <c r="H546" s="94"/>
      <c r="I546" s="94"/>
      <c r="J546" s="94"/>
      <c r="K546" s="94"/>
    </row>
    <row r="547" spans="2:11">
      <c r="B547" s="93"/>
      <c r="C547" s="94"/>
      <c r="D547" s="94"/>
      <c r="E547" s="94"/>
      <c r="F547" s="94"/>
      <c r="G547" s="94"/>
      <c r="H547" s="94"/>
      <c r="I547" s="94"/>
      <c r="J547" s="94"/>
      <c r="K547" s="94"/>
    </row>
    <row r="548" spans="2:11">
      <c r="B548" s="93"/>
      <c r="C548" s="94"/>
      <c r="D548" s="94"/>
      <c r="E548" s="94"/>
      <c r="F548" s="94"/>
      <c r="G548" s="94"/>
      <c r="H548" s="94"/>
      <c r="I548" s="94"/>
      <c r="J548" s="94"/>
      <c r="K548" s="94"/>
    </row>
    <row r="549" spans="2:11">
      <c r="B549" s="93"/>
      <c r="C549" s="94"/>
      <c r="D549" s="94"/>
      <c r="E549" s="94"/>
      <c r="F549" s="94"/>
      <c r="G549" s="94"/>
      <c r="H549" s="94"/>
      <c r="I549" s="94"/>
      <c r="J549" s="94"/>
      <c r="K549" s="94"/>
    </row>
    <row r="550" spans="2:11">
      <c r="B550" s="93"/>
      <c r="C550" s="94"/>
      <c r="D550" s="94"/>
      <c r="E550" s="94"/>
      <c r="F550" s="94"/>
      <c r="G550" s="94"/>
      <c r="H550" s="94"/>
      <c r="I550" s="94"/>
      <c r="J550" s="94"/>
      <c r="K550" s="94"/>
    </row>
    <row r="551" spans="2:11">
      <c r="B551" s="93"/>
      <c r="C551" s="94"/>
      <c r="D551" s="94"/>
      <c r="E551" s="94"/>
      <c r="F551" s="94"/>
      <c r="G551" s="94"/>
      <c r="H551" s="94"/>
      <c r="I551" s="94"/>
      <c r="J551" s="94"/>
      <c r="K551" s="94"/>
    </row>
    <row r="552" spans="2:11">
      <c r="B552" s="93"/>
      <c r="C552" s="94"/>
      <c r="D552" s="94"/>
      <c r="E552" s="94"/>
      <c r="F552" s="94"/>
      <c r="G552" s="94"/>
      <c r="H552" s="94"/>
      <c r="I552" s="94"/>
      <c r="J552" s="94"/>
      <c r="K552" s="94"/>
    </row>
    <row r="553" spans="2:11">
      <c r="B553" s="93"/>
      <c r="C553" s="94"/>
      <c r="D553" s="94"/>
      <c r="E553" s="94"/>
      <c r="F553" s="94"/>
      <c r="G553" s="94"/>
      <c r="H553" s="94"/>
      <c r="I553" s="94"/>
      <c r="J553" s="94"/>
      <c r="K553" s="94"/>
    </row>
    <row r="554" spans="2:11">
      <c r="B554" s="93"/>
      <c r="C554" s="94"/>
      <c r="D554" s="94"/>
      <c r="E554" s="94"/>
      <c r="F554" s="94"/>
      <c r="G554" s="94"/>
      <c r="H554" s="94"/>
      <c r="I554" s="94"/>
      <c r="J554" s="94"/>
      <c r="K554" s="94"/>
    </row>
    <row r="555" spans="2:11">
      <c r="B555" s="93"/>
      <c r="C555" s="94"/>
      <c r="D555" s="94"/>
      <c r="E555" s="94"/>
      <c r="F555" s="94"/>
      <c r="G555" s="94"/>
      <c r="H555" s="94"/>
      <c r="I555" s="94"/>
      <c r="J555" s="94"/>
      <c r="K555" s="94"/>
    </row>
    <row r="556" spans="2:11">
      <c r="B556" s="93"/>
      <c r="C556" s="94"/>
      <c r="D556" s="94"/>
      <c r="E556" s="94"/>
      <c r="F556" s="94"/>
      <c r="G556" s="94"/>
      <c r="H556" s="94"/>
      <c r="I556" s="94"/>
      <c r="J556" s="94"/>
      <c r="K556" s="94"/>
    </row>
    <row r="557" spans="2:11">
      <c r="B557" s="93"/>
      <c r="C557" s="94"/>
      <c r="D557" s="94"/>
      <c r="E557" s="94"/>
      <c r="F557" s="94"/>
      <c r="G557" s="94"/>
      <c r="H557" s="94"/>
      <c r="I557" s="94"/>
      <c r="J557" s="94"/>
      <c r="K557" s="94"/>
    </row>
    <row r="558" spans="2:11">
      <c r="B558" s="93"/>
      <c r="C558" s="94"/>
      <c r="D558" s="94"/>
      <c r="E558" s="94"/>
      <c r="F558" s="94"/>
      <c r="G558" s="94"/>
      <c r="H558" s="94"/>
      <c r="I558" s="94"/>
      <c r="J558" s="94"/>
      <c r="K558" s="94"/>
    </row>
    <row r="559" spans="2:11">
      <c r="B559" s="93"/>
      <c r="C559" s="94"/>
      <c r="D559" s="94"/>
      <c r="E559" s="94"/>
      <c r="F559" s="94"/>
      <c r="G559" s="94"/>
      <c r="H559" s="94"/>
      <c r="I559" s="94"/>
      <c r="J559" s="94"/>
      <c r="K559" s="94"/>
    </row>
    <row r="560" spans="2:11">
      <c r="B560" s="93"/>
      <c r="C560" s="94"/>
      <c r="D560" s="94"/>
      <c r="E560" s="94"/>
      <c r="F560" s="94"/>
      <c r="G560" s="94"/>
      <c r="H560" s="94"/>
      <c r="I560" s="94"/>
      <c r="J560" s="94"/>
      <c r="K560" s="94"/>
    </row>
    <row r="561" spans="2:11">
      <c r="B561" s="93"/>
      <c r="C561" s="94"/>
      <c r="D561" s="94"/>
      <c r="E561" s="94"/>
      <c r="F561" s="94"/>
      <c r="G561" s="94"/>
      <c r="H561" s="94"/>
      <c r="I561" s="94"/>
      <c r="J561" s="94"/>
      <c r="K561" s="94"/>
    </row>
    <row r="562" spans="2:11">
      <c r="B562" s="93"/>
      <c r="C562" s="94"/>
      <c r="D562" s="94"/>
      <c r="E562" s="94"/>
      <c r="F562" s="94"/>
      <c r="G562" s="94"/>
      <c r="H562" s="94"/>
      <c r="I562" s="94"/>
      <c r="J562" s="94"/>
      <c r="K562" s="94"/>
    </row>
    <row r="563" spans="2:11">
      <c r="B563" s="93"/>
      <c r="C563" s="94"/>
      <c r="D563" s="94"/>
      <c r="E563" s="94"/>
      <c r="F563" s="94"/>
      <c r="G563" s="94"/>
      <c r="H563" s="94"/>
      <c r="I563" s="94"/>
      <c r="J563" s="94"/>
      <c r="K563" s="94"/>
    </row>
    <row r="564" spans="2:11">
      <c r="B564" s="93"/>
      <c r="C564" s="94"/>
      <c r="D564" s="94"/>
      <c r="E564" s="94"/>
      <c r="F564" s="94"/>
      <c r="G564" s="94"/>
      <c r="H564" s="94"/>
      <c r="I564" s="94"/>
      <c r="J564" s="94"/>
      <c r="K564" s="94"/>
    </row>
    <row r="565" spans="2:11">
      <c r="B565" s="93"/>
      <c r="C565" s="93"/>
      <c r="D565" s="93"/>
      <c r="E565" s="94"/>
      <c r="F565" s="94"/>
      <c r="G565" s="94"/>
      <c r="H565" s="94"/>
      <c r="I565" s="94"/>
      <c r="J565" s="94"/>
      <c r="K565" s="94"/>
    </row>
    <row r="566" spans="2:11">
      <c r="B566" s="93"/>
      <c r="C566" s="93"/>
      <c r="D566" s="93"/>
      <c r="E566" s="94"/>
      <c r="F566" s="94"/>
      <c r="G566" s="94"/>
      <c r="H566" s="94"/>
      <c r="I566" s="94"/>
      <c r="J566" s="94"/>
      <c r="K566" s="94"/>
    </row>
    <row r="567" spans="2:11">
      <c r="B567" s="93"/>
      <c r="C567" s="93"/>
      <c r="D567" s="93"/>
      <c r="E567" s="94"/>
      <c r="F567" s="94"/>
      <c r="G567" s="94"/>
      <c r="H567" s="94"/>
      <c r="I567" s="94"/>
      <c r="J567" s="94"/>
      <c r="K567" s="94"/>
    </row>
    <row r="568" spans="2:11">
      <c r="B568" s="93"/>
      <c r="C568" s="93"/>
      <c r="D568" s="93"/>
      <c r="E568" s="94"/>
      <c r="F568" s="94"/>
      <c r="G568" s="94"/>
      <c r="H568" s="94"/>
      <c r="I568" s="94"/>
      <c r="J568" s="94"/>
      <c r="K568" s="94"/>
    </row>
    <row r="569" spans="2:11">
      <c r="B569" s="93"/>
      <c r="C569" s="93"/>
      <c r="D569" s="93"/>
      <c r="E569" s="94"/>
      <c r="F569" s="94"/>
      <c r="G569" s="94"/>
      <c r="H569" s="94"/>
      <c r="I569" s="94"/>
      <c r="J569" s="94"/>
      <c r="K569" s="94"/>
    </row>
    <row r="570" spans="2:11">
      <c r="B570" s="93"/>
      <c r="C570" s="93"/>
      <c r="D570" s="93"/>
      <c r="E570" s="94"/>
      <c r="F570" s="94"/>
      <c r="G570" s="94"/>
      <c r="H570" s="94"/>
      <c r="I570" s="94"/>
      <c r="J570" s="94"/>
      <c r="K570" s="94"/>
    </row>
    <row r="571" spans="2:11">
      <c r="B571" s="93"/>
      <c r="C571" s="93"/>
      <c r="D571" s="93"/>
      <c r="E571" s="94"/>
      <c r="F571" s="94"/>
      <c r="G571" s="94"/>
      <c r="H571" s="94"/>
      <c r="I571" s="94"/>
      <c r="J571" s="94"/>
      <c r="K571" s="94"/>
    </row>
    <row r="572" spans="2:11">
      <c r="B572" s="93"/>
      <c r="C572" s="93"/>
      <c r="D572" s="93"/>
      <c r="E572" s="94"/>
      <c r="F572" s="94"/>
      <c r="G572" s="94"/>
      <c r="H572" s="94"/>
      <c r="I572" s="94"/>
      <c r="J572" s="94"/>
      <c r="K572" s="94"/>
    </row>
    <row r="573" spans="2:11">
      <c r="B573" s="93"/>
      <c r="C573" s="93"/>
      <c r="D573" s="93"/>
      <c r="E573" s="94"/>
      <c r="F573" s="94"/>
      <c r="G573" s="94"/>
      <c r="H573" s="94"/>
      <c r="I573" s="94"/>
      <c r="J573" s="94"/>
      <c r="K573" s="94"/>
    </row>
    <row r="574" spans="2:11">
      <c r="B574" s="93"/>
      <c r="C574" s="93"/>
      <c r="D574" s="93"/>
      <c r="E574" s="94"/>
      <c r="F574" s="94"/>
      <c r="G574" s="94"/>
      <c r="H574" s="94"/>
      <c r="I574" s="94"/>
      <c r="J574" s="94"/>
      <c r="K574" s="94"/>
    </row>
    <row r="575" spans="2:11">
      <c r="B575" s="93"/>
      <c r="C575" s="93"/>
      <c r="D575" s="93"/>
      <c r="E575" s="94"/>
      <c r="F575" s="94"/>
      <c r="G575" s="94"/>
      <c r="H575" s="94"/>
      <c r="I575" s="94"/>
      <c r="J575" s="94"/>
      <c r="K575" s="94"/>
    </row>
    <row r="576" spans="2:11">
      <c r="B576" s="93"/>
      <c r="C576" s="93"/>
      <c r="D576" s="93"/>
      <c r="E576" s="94"/>
      <c r="F576" s="94"/>
      <c r="G576" s="94"/>
      <c r="H576" s="94"/>
      <c r="I576" s="94"/>
      <c r="J576" s="94"/>
      <c r="K576" s="94"/>
    </row>
    <row r="577" spans="2:11">
      <c r="B577" s="93"/>
      <c r="C577" s="93"/>
      <c r="D577" s="93"/>
      <c r="E577" s="94"/>
      <c r="F577" s="94"/>
      <c r="G577" s="94"/>
      <c r="H577" s="94"/>
      <c r="I577" s="94"/>
      <c r="J577" s="94"/>
      <c r="K577" s="94"/>
    </row>
    <row r="578" spans="2:11">
      <c r="B578" s="93"/>
      <c r="C578" s="93"/>
      <c r="D578" s="93"/>
      <c r="E578" s="94"/>
      <c r="F578" s="94"/>
      <c r="G578" s="94"/>
      <c r="H578" s="94"/>
      <c r="I578" s="94"/>
      <c r="J578" s="94"/>
      <c r="K578" s="94"/>
    </row>
    <row r="579" spans="2:11">
      <c r="B579" s="93"/>
      <c r="C579" s="93"/>
      <c r="D579" s="93"/>
      <c r="E579" s="94"/>
      <c r="F579" s="94"/>
      <c r="G579" s="94"/>
      <c r="H579" s="94"/>
      <c r="I579" s="94"/>
      <c r="J579" s="94"/>
      <c r="K579" s="94"/>
    </row>
    <row r="580" spans="2:11">
      <c r="B580" s="93"/>
      <c r="C580" s="93"/>
      <c r="D580" s="93"/>
      <c r="E580" s="94"/>
      <c r="F580" s="94"/>
      <c r="G580" s="94"/>
      <c r="H580" s="94"/>
      <c r="I580" s="94"/>
      <c r="J580" s="94"/>
      <c r="K580" s="94"/>
    </row>
    <row r="581" spans="2:11">
      <c r="B581" s="93"/>
      <c r="C581" s="93"/>
      <c r="D581" s="93"/>
      <c r="E581" s="94"/>
      <c r="F581" s="94"/>
      <c r="G581" s="94"/>
      <c r="H581" s="94"/>
      <c r="I581" s="94"/>
      <c r="J581" s="94"/>
      <c r="K581" s="94"/>
    </row>
    <row r="582" spans="2:11">
      <c r="B582" s="93"/>
      <c r="C582" s="93"/>
      <c r="D582" s="93"/>
      <c r="E582" s="94"/>
      <c r="F582" s="94"/>
      <c r="G582" s="94"/>
      <c r="H582" s="94"/>
      <c r="I582" s="94"/>
      <c r="J582" s="94"/>
      <c r="K582" s="94"/>
    </row>
    <row r="583" spans="2:11">
      <c r="B583" s="93"/>
      <c r="C583" s="93"/>
      <c r="D583" s="93"/>
      <c r="E583" s="94"/>
      <c r="F583" s="94"/>
      <c r="G583" s="94"/>
      <c r="H583" s="94"/>
      <c r="I583" s="94"/>
      <c r="J583" s="94"/>
      <c r="K583" s="94"/>
    </row>
    <row r="584" spans="2:11">
      <c r="B584" s="93"/>
      <c r="C584" s="93"/>
      <c r="D584" s="93"/>
      <c r="E584" s="94"/>
      <c r="F584" s="94"/>
      <c r="G584" s="94"/>
      <c r="H584" s="94"/>
      <c r="I584" s="94"/>
      <c r="J584" s="94"/>
      <c r="K584" s="94"/>
    </row>
    <row r="585" spans="2:11">
      <c r="B585" s="93"/>
      <c r="C585" s="93"/>
      <c r="D585" s="93"/>
      <c r="E585" s="94"/>
      <c r="F585" s="94"/>
      <c r="G585" s="94"/>
      <c r="H585" s="94"/>
      <c r="I585" s="94"/>
      <c r="J585" s="94"/>
      <c r="K585" s="94"/>
    </row>
    <row r="586" spans="2:11">
      <c r="B586" s="93"/>
      <c r="C586" s="93"/>
      <c r="D586" s="93"/>
      <c r="E586" s="94"/>
      <c r="F586" s="94"/>
      <c r="G586" s="94"/>
      <c r="H586" s="94"/>
      <c r="I586" s="94"/>
      <c r="J586" s="94"/>
      <c r="K586" s="94"/>
    </row>
    <row r="587" spans="2:11">
      <c r="B587" s="93"/>
      <c r="C587" s="93"/>
      <c r="D587" s="93"/>
      <c r="E587" s="94"/>
      <c r="F587" s="94"/>
      <c r="G587" s="94"/>
      <c r="H587" s="94"/>
      <c r="I587" s="94"/>
      <c r="J587" s="94"/>
      <c r="K587" s="94"/>
    </row>
    <row r="588" spans="2:11">
      <c r="B588" s="93"/>
      <c r="C588" s="93"/>
      <c r="D588" s="93"/>
      <c r="E588" s="94"/>
      <c r="F588" s="94"/>
      <c r="G588" s="94"/>
      <c r="H588" s="94"/>
      <c r="I588" s="94"/>
      <c r="J588" s="94"/>
      <c r="K588" s="94"/>
    </row>
    <row r="589" spans="2:11">
      <c r="B589" s="93"/>
      <c r="C589" s="93"/>
      <c r="D589" s="93"/>
      <c r="E589" s="94"/>
      <c r="F589" s="94"/>
      <c r="G589" s="94"/>
      <c r="H589" s="94"/>
      <c r="I589" s="94"/>
      <c r="J589" s="94"/>
      <c r="K589" s="94"/>
    </row>
    <row r="590" spans="2:11">
      <c r="B590" s="93"/>
      <c r="C590" s="93"/>
      <c r="D590" s="93"/>
      <c r="E590" s="94"/>
      <c r="F590" s="94"/>
      <c r="G590" s="94"/>
      <c r="H590" s="94"/>
      <c r="I590" s="94"/>
      <c r="J590" s="94"/>
      <c r="K590" s="94"/>
    </row>
    <row r="591" spans="2:11">
      <c r="B591" s="93"/>
      <c r="C591" s="93"/>
      <c r="D591" s="93"/>
      <c r="E591" s="94"/>
      <c r="F591" s="94"/>
      <c r="G591" s="94"/>
      <c r="H591" s="94"/>
      <c r="I591" s="94"/>
      <c r="J591" s="94"/>
      <c r="K591" s="94"/>
    </row>
    <row r="592" spans="2:11">
      <c r="B592" s="93"/>
      <c r="C592" s="93"/>
      <c r="D592" s="93"/>
      <c r="E592" s="94"/>
      <c r="F592" s="94"/>
      <c r="G592" s="94"/>
      <c r="H592" s="94"/>
      <c r="I592" s="94"/>
      <c r="J592" s="94"/>
      <c r="K592" s="94"/>
    </row>
    <row r="593" spans="2:11">
      <c r="B593" s="93"/>
      <c r="C593" s="93"/>
      <c r="D593" s="93"/>
      <c r="E593" s="94"/>
      <c r="F593" s="94"/>
      <c r="G593" s="94"/>
      <c r="H593" s="94"/>
      <c r="I593" s="94"/>
      <c r="J593" s="94"/>
      <c r="K593" s="94"/>
    </row>
    <row r="594" spans="2:11">
      <c r="B594" s="93"/>
      <c r="C594" s="93"/>
      <c r="D594" s="93"/>
      <c r="E594" s="94"/>
      <c r="F594" s="94"/>
      <c r="G594" s="94"/>
      <c r="H594" s="94"/>
      <c r="I594" s="94"/>
      <c r="J594" s="94"/>
      <c r="K594" s="94"/>
    </row>
    <row r="595" spans="2:11">
      <c r="B595" s="93"/>
      <c r="C595" s="93"/>
      <c r="D595" s="93"/>
      <c r="E595" s="94"/>
      <c r="F595" s="94"/>
      <c r="G595" s="94"/>
      <c r="H595" s="94"/>
      <c r="I595" s="94"/>
      <c r="J595" s="94"/>
      <c r="K595" s="94"/>
    </row>
    <row r="596" spans="2:11">
      <c r="B596" s="93"/>
      <c r="C596" s="93"/>
      <c r="D596" s="93"/>
      <c r="E596" s="94"/>
      <c r="F596" s="94"/>
      <c r="G596" s="94"/>
      <c r="H596" s="94"/>
      <c r="I596" s="94"/>
      <c r="J596" s="94"/>
      <c r="K596" s="94"/>
    </row>
    <row r="597" spans="2:11">
      <c r="B597" s="93"/>
      <c r="C597" s="93"/>
      <c r="D597" s="93"/>
      <c r="E597" s="94"/>
      <c r="F597" s="94"/>
      <c r="G597" s="94"/>
      <c r="H597" s="94"/>
      <c r="I597" s="94"/>
      <c r="J597" s="94"/>
      <c r="K597" s="94"/>
    </row>
    <row r="598" spans="2:11">
      <c r="B598" s="93"/>
      <c r="C598" s="93"/>
      <c r="D598" s="93"/>
      <c r="E598" s="94"/>
      <c r="F598" s="94"/>
      <c r="G598" s="94"/>
      <c r="H598" s="94"/>
      <c r="I598" s="94"/>
      <c r="J598" s="94"/>
      <c r="K598" s="94"/>
    </row>
    <row r="599" spans="2:11">
      <c r="B599" s="93"/>
      <c r="C599" s="93"/>
      <c r="D599" s="93"/>
      <c r="E599" s="94"/>
      <c r="F599" s="94"/>
      <c r="G599" s="94"/>
      <c r="H599" s="94"/>
      <c r="I599" s="94"/>
      <c r="J599" s="94"/>
      <c r="K599" s="94"/>
    </row>
    <row r="600" spans="2:11">
      <c r="B600" s="93"/>
      <c r="C600" s="93"/>
      <c r="D600" s="93"/>
      <c r="E600" s="94"/>
      <c r="F600" s="94"/>
      <c r="G600" s="94"/>
      <c r="H600" s="94"/>
      <c r="I600" s="94"/>
      <c r="J600" s="94"/>
      <c r="K600" s="94"/>
    </row>
    <row r="601" spans="2:11">
      <c r="B601" s="93"/>
      <c r="C601" s="93"/>
      <c r="D601" s="93"/>
      <c r="E601" s="94"/>
      <c r="F601" s="94"/>
      <c r="G601" s="94"/>
      <c r="H601" s="94"/>
      <c r="I601" s="94"/>
      <c r="J601" s="94"/>
      <c r="K601" s="94"/>
    </row>
    <row r="602" spans="2:11">
      <c r="B602" s="93"/>
      <c r="C602" s="93"/>
      <c r="D602" s="93"/>
      <c r="E602" s="94"/>
      <c r="F602" s="94"/>
      <c r="G602" s="94"/>
      <c r="H602" s="94"/>
      <c r="I602" s="94"/>
      <c r="J602" s="94"/>
      <c r="K602" s="94"/>
    </row>
    <row r="603" spans="2:11">
      <c r="B603" s="93"/>
      <c r="C603" s="93"/>
      <c r="D603" s="93"/>
      <c r="E603" s="94"/>
      <c r="F603" s="94"/>
      <c r="G603" s="94"/>
      <c r="H603" s="94"/>
      <c r="I603" s="94"/>
      <c r="J603" s="94"/>
      <c r="K603" s="94"/>
    </row>
    <row r="604" spans="2:11">
      <c r="B604" s="93"/>
      <c r="C604" s="93"/>
      <c r="D604" s="93"/>
      <c r="E604" s="94"/>
      <c r="F604" s="94"/>
      <c r="G604" s="94"/>
      <c r="H604" s="94"/>
      <c r="I604" s="94"/>
      <c r="J604" s="94"/>
      <c r="K604" s="94"/>
    </row>
    <row r="605" spans="2:11">
      <c r="B605" s="93"/>
      <c r="C605" s="93"/>
      <c r="D605" s="93"/>
      <c r="E605" s="94"/>
      <c r="F605" s="94"/>
      <c r="G605" s="94"/>
      <c r="H605" s="94"/>
      <c r="I605" s="94"/>
      <c r="J605" s="94"/>
      <c r="K605" s="94"/>
    </row>
    <row r="606" spans="2:11">
      <c r="B606" s="93"/>
      <c r="C606" s="93"/>
      <c r="D606" s="93"/>
      <c r="E606" s="94"/>
      <c r="F606" s="94"/>
      <c r="G606" s="94"/>
      <c r="H606" s="94"/>
      <c r="I606" s="94"/>
      <c r="J606" s="94"/>
      <c r="K606" s="94"/>
    </row>
    <row r="607" spans="2:11">
      <c r="B607" s="93"/>
      <c r="C607" s="93"/>
      <c r="D607" s="93"/>
      <c r="E607" s="94"/>
      <c r="F607" s="94"/>
      <c r="G607" s="94"/>
      <c r="H607" s="94"/>
      <c r="I607" s="94"/>
      <c r="J607" s="94"/>
      <c r="K607" s="94"/>
    </row>
    <row r="608" spans="2:11">
      <c r="B608" s="93"/>
      <c r="C608" s="93"/>
      <c r="D608" s="93"/>
      <c r="E608" s="94"/>
      <c r="F608" s="94"/>
      <c r="G608" s="94"/>
      <c r="H608" s="94"/>
      <c r="I608" s="94"/>
      <c r="J608" s="94"/>
      <c r="K608" s="94"/>
    </row>
    <row r="609" spans="2:11">
      <c r="B609" s="93"/>
      <c r="C609" s="93"/>
      <c r="D609" s="93"/>
      <c r="E609" s="94"/>
      <c r="F609" s="94"/>
      <c r="G609" s="94"/>
      <c r="H609" s="94"/>
      <c r="I609" s="94"/>
      <c r="J609" s="94"/>
      <c r="K609" s="94"/>
    </row>
    <row r="610" spans="2:11">
      <c r="B610" s="93"/>
      <c r="C610" s="93"/>
      <c r="D610" s="93"/>
      <c r="E610" s="94"/>
      <c r="F610" s="94"/>
      <c r="G610" s="94"/>
      <c r="H610" s="94"/>
      <c r="I610" s="94"/>
      <c r="J610" s="94"/>
      <c r="K610" s="94"/>
    </row>
    <row r="611" spans="2:11">
      <c r="B611" s="93"/>
      <c r="C611" s="93"/>
      <c r="D611" s="93"/>
      <c r="E611" s="94"/>
      <c r="F611" s="94"/>
      <c r="G611" s="94"/>
      <c r="H611" s="94"/>
      <c r="I611" s="94"/>
      <c r="J611" s="94"/>
      <c r="K611" s="94"/>
    </row>
    <row r="612" spans="2:11">
      <c r="B612" s="93"/>
      <c r="C612" s="93"/>
      <c r="D612" s="93"/>
      <c r="E612" s="94"/>
      <c r="F612" s="94"/>
      <c r="G612" s="94"/>
      <c r="H612" s="94"/>
      <c r="I612" s="94"/>
      <c r="J612" s="94"/>
      <c r="K612" s="94"/>
    </row>
    <row r="613" spans="2:11">
      <c r="B613" s="93"/>
      <c r="C613" s="93"/>
      <c r="D613" s="93"/>
      <c r="E613" s="94"/>
      <c r="F613" s="94"/>
      <c r="G613" s="94"/>
      <c r="H613" s="94"/>
      <c r="I613" s="94"/>
      <c r="J613" s="94"/>
      <c r="K613" s="94"/>
    </row>
    <row r="614" spans="2:11">
      <c r="B614" s="93"/>
      <c r="C614" s="93"/>
      <c r="D614" s="93"/>
      <c r="E614" s="94"/>
      <c r="F614" s="94"/>
      <c r="G614" s="94"/>
      <c r="H614" s="94"/>
      <c r="I614" s="94"/>
      <c r="J614" s="94"/>
      <c r="K614" s="94"/>
    </row>
    <row r="615" spans="2:11">
      <c r="B615" s="93"/>
      <c r="C615" s="93"/>
      <c r="D615" s="93"/>
      <c r="E615" s="94"/>
      <c r="F615" s="94"/>
      <c r="G615" s="94"/>
      <c r="H615" s="94"/>
      <c r="I615" s="94"/>
      <c r="J615" s="94"/>
      <c r="K615" s="94"/>
    </row>
    <row r="616" spans="2:11">
      <c r="B616" s="93"/>
      <c r="C616" s="93"/>
      <c r="D616" s="93"/>
      <c r="E616" s="94"/>
      <c r="F616" s="94"/>
      <c r="G616" s="94"/>
      <c r="H616" s="94"/>
      <c r="I616" s="94"/>
      <c r="J616" s="94"/>
      <c r="K616" s="94"/>
    </row>
    <row r="617" spans="2:11">
      <c r="B617" s="93"/>
      <c r="C617" s="93"/>
      <c r="D617" s="93"/>
      <c r="E617" s="94"/>
      <c r="F617" s="94"/>
      <c r="G617" s="94"/>
      <c r="H617" s="94"/>
      <c r="I617" s="94"/>
      <c r="J617" s="94"/>
      <c r="K617" s="94"/>
    </row>
    <row r="618" spans="2:11">
      <c r="B618" s="93"/>
      <c r="C618" s="93"/>
      <c r="D618" s="93"/>
      <c r="E618" s="94"/>
      <c r="F618" s="94"/>
      <c r="G618" s="94"/>
      <c r="H618" s="94"/>
      <c r="I618" s="94"/>
      <c r="J618" s="94"/>
      <c r="K618" s="94"/>
    </row>
    <row r="619" spans="2:11">
      <c r="B619" s="93"/>
      <c r="C619" s="93"/>
      <c r="D619" s="93"/>
      <c r="E619" s="94"/>
      <c r="F619" s="94"/>
      <c r="G619" s="94"/>
      <c r="H619" s="94"/>
      <c r="I619" s="94"/>
      <c r="J619" s="94"/>
      <c r="K619" s="94"/>
    </row>
    <row r="620" spans="2:11">
      <c r="B620" s="93"/>
      <c r="C620" s="93"/>
      <c r="D620" s="93"/>
      <c r="E620" s="94"/>
      <c r="F620" s="94"/>
      <c r="G620" s="94"/>
      <c r="H620" s="94"/>
      <c r="I620" s="94"/>
      <c r="J620" s="94"/>
      <c r="K620" s="94"/>
    </row>
    <row r="621" spans="2:11">
      <c r="B621" s="93"/>
      <c r="C621" s="93"/>
      <c r="D621" s="93"/>
      <c r="E621" s="94"/>
      <c r="F621" s="94"/>
      <c r="G621" s="94"/>
      <c r="H621" s="94"/>
      <c r="I621" s="94"/>
      <c r="J621" s="94"/>
      <c r="K621" s="94"/>
    </row>
    <row r="622" spans="2:11">
      <c r="B622" s="93"/>
      <c r="C622" s="93"/>
      <c r="D622" s="93"/>
      <c r="E622" s="94"/>
      <c r="F622" s="94"/>
      <c r="G622" s="94"/>
      <c r="H622" s="94"/>
      <c r="I622" s="94"/>
      <c r="J622" s="94"/>
      <c r="K622" s="94"/>
    </row>
    <row r="623" spans="2:11">
      <c r="B623" s="93"/>
      <c r="C623" s="93"/>
      <c r="D623" s="93"/>
      <c r="E623" s="94"/>
      <c r="F623" s="94"/>
      <c r="G623" s="94"/>
      <c r="H623" s="94"/>
      <c r="I623" s="94"/>
      <c r="J623" s="94"/>
      <c r="K623" s="94"/>
    </row>
    <row r="624" spans="2:11">
      <c r="B624" s="93"/>
      <c r="C624" s="93"/>
      <c r="D624" s="93"/>
      <c r="E624" s="94"/>
      <c r="F624" s="94"/>
      <c r="G624" s="94"/>
      <c r="H624" s="94"/>
      <c r="I624" s="94"/>
      <c r="J624" s="94"/>
      <c r="K624" s="94"/>
    </row>
    <row r="625" spans="2:11">
      <c r="B625" s="93"/>
      <c r="C625" s="93"/>
      <c r="D625" s="93"/>
      <c r="E625" s="94"/>
      <c r="F625" s="94"/>
      <c r="G625" s="94"/>
      <c r="H625" s="94"/>
      <c r="I625" s="94"/>
      <c r="J625" s="94"/>
      <c r="K625" s="94"/>
    </row>
    <row r="626" spans="2:11">
      <c r="B626" s="93"/>
      <c r="C626" s="93"/>
      <c r="D626" s="93"/>
      <c r="E626" s="94"/>
      <c r="F626" s="94"/>
      <c r="G626" s="94"/>
      <c r="H626" s="94"/>
      <c r="I626" s="94"/>
      <c r="J626" s="94"/>
      <c r="K626" s="94"/>
    </row>
    <row r="627" spans="2:11">
      <c r="B627" s="93"/>
      <c r="C627" s="93"/>
      <c r="D627" s="93"/>
      <c r="E627" s="94"/>
      <c r="F627" s="94"/>
      <c r="G627" s="94"/>
      <c r="H627" s="94"/>
      <c r="I627" s="94"/>
      <c r="J627" s="94"/>
      <c r="K627" s="94"/>
    </row>
    <row r="628" spans="2:11">
      <c r="B628" s="93"/>
      <c r="C628" s="93"/>
      <c r="D628" s="93"/>
      <c r="E628" s="94"/>
      <c r="F628" s="94"/>
      <c r="G628" s="94"/>
      <c r="H628" s="94"/>
      <c r="I628" s="94"/>
      <c r="J628" s="94"/>
      <c r="K628" s="94"/>
    </row>
    <row r="629" spans="2:11">
      <c r="B629" s="93"/>
      <c r="C629" s="93"/>
      <c r="D629" s="93"/>
      <c r="E629" s="94"/>
      <c r="F629" s="94"/>
      <c r="G629" s="94"/>
      <c r="H629" s="94"/>
      <c r="I629" s="94"/>
      <c r="J629" s="94"/>
      <c r="K629" s="94"/>
    </row>
    <row r="630" spans="2:11">
      <c r="B630" s="93"/>
      <c r="C630" s="93"/>
      <c r="D630" s="93"/>
      <c r="E630" s="94"/>
      <c r="F630" s="94"/>
      <c r="G630" s="94"/>
      <c r="H630" s="94"/>
      <c r="I630" s="94"/>
      <c r="J630" s="94"/>
      <c r="K630" s="94"/>
    </row>
    <row r="631" spans="2:11">
      <c r="B631" s="93"/>
      <c r="C631" s="93"/>
      <c r="D631" s="93"/>
      <c r="E631" s="94"/>
      <c r="F631" s="94"/>
      <c r="G631" s="94"/>
      <c r="H631" s="94"/>
      <c r="I631" s="94"/>
      <c r="J631" s="94"/>
      <c r="K631" s="94"/>
    </row>
    <row r="632" spans="2:11">
      <c r="B632" s="93"/>
      <c r="C632" s="93"/>
      <c r="D632" s="93"/>
      <c r="E632" s="94"/>
      <c r="F632" s="94"/>
      <c r="G632" s="94"/>
      <c r="H632" s="94"/>
      <c r="I632" s="94"/>
      <c r="J632" s="94"/>
      <c r="K632" s="94"/>
    </row>
    <row r="633" spans="2:11">
      <c r="B633" s="93"/>
      <c r="C633" s="93"/>
      <c r="D633" s="93"/>
      <c r="E633" s="94"/>
      <c r="F633" s="94"/>
      <c r="G633" s="94"/>
      <c r="H633" s="94"/>
      <c r="I633" s="94"/>
      <c r="J633" s="94"/>
      <c r="K633" s="94"/>
    </row>
    <row r="634" spans="2:11">
      <c r="B634" s="93"/>
      <c r="C634" s="93"/>
      <c r="D634" s="93"/>
      <c r="E634" s="94"/>
      <c r="F634" s="94"/>
      <c r="G634" s="94"/>
      <c r="H634" s="94"/>
      <c r="I634" s="94"/>
      <c r="J634" s="94"/>
      <c r="K634" s="94"/>
    </row>
    <row r="635" spans="2:11">
      <c r="B635" s="93"/>
      <c r="C635" s="93"/>
      <c r="D635" s="93"/>
      <c r="E635" s="94"/>
      <c r="F635" s="94"/>
      <c r="G635" s="94"/>
      <c r="H635" s="94"/>
      <c r="I635" s="94"/>
      <c r="J635" s="94"/>
      <c r="K635" s="94"/>
    </row>
    <row r="636" spans="2:11">
      <c r="B636" s="93"/>
      <c r="C636" s="93"/>
      <c r="D636" s="93"/>
      <c r="E636" s="94"/>
      <c r="F636" s="94"/>
      <c r="G636" s="94"/>
      <c r="H636" s="94"/>
      <c r="I636" s="94"/>
      <c r="J636" s="94"/>
      <c r="K636" s="94"/>
    </row>
    <row r="637" spans="2:11">
      <c r="B637" s="93"/>
      <c r="C637" s="93"/>
      <c r="D637" s="93"/>
      <c r="E637" s="94"/>
      <c r="F637" s="94"/>
      <c r="G637" s="94"/>
      <c r="H637" s="94"/>
      <c r="I637" s="94"/>
      <c r="J637" s="94"/>
      <c r="K637" s="94"/>
    </row>
    <row r="638" spans="2:11">
      <c r="B638" s="93"/>
      <c r="C638" s="93"/>
      <c r="D638" s="93"/>
      <c r="E638" s="94"/>
      <c r="F638" s="94"/>
      <c r="G638" s="94"/>
      <c r="H638" s="94"/>
      <c r="I638" s="94"/>
      <c r="J638" s="94"/>
      <c r="K638" s="94"/>
    </row>
    <row r="639" spans="2:11">
      <c r="B639" s="93"/>
      <c r="C639" s="93"/>
      <c r="D639" s="93"/>
      <c r="E639" s="94"/>
      <c r="F639" s="94"/>
      <c r="G639" s="94"/>
      <c r="H639" s="94"/>
      <c r="I639" s="94"/>
      <c r="J639" s="94"/>
      <c r="K639" s="94"/>
    </row>
    <row r="640" spans="2:11">
      <c r="B640" s="93"/>
      <c r="C640" s="93"/>
      <c r="D640" s="93"/>
      <c r="E640" s="94"/>
      <c r="F640" s="94"/>
      <c r="G640" s="94"/>
      <c r="H640" s="94"/>
      <c r="I640" s="94"/>
      <c r="J640" s="94"/>
      <c r="K640" s="94"/>
    </row>
    <row r="641" spans="2:11">
      <c r="B641" s="93"/>
      <c r="C641" s="93"/>
      <c r="D641" s="93"/>
      <c r="E641" s="94"/>
      <c r="F641" s="94"/>
      <c r="G641" s="94"/>
      <c r="H641" s="94"/>
      <c r="I641" s="94"/>
      <c r="J641" s="94"/>
      <c r="K641" s="94"/>
    </row>
    <row r="642" spans="2:11">
      <c r="B642" s="93"/>
      <c r="C642" s="93"/>
      <c r="D642" s="93"/>
      <c r="E642" s="94"/>
      <c r="F642" s="94"/>
      <c r="G642" s="94"/>
      <c r="H642" s="94"/>
      <c r="I642" s="94"/>
      <c r="J642" s="94"/>
      <c r="K642" s="94"/>
    </row>
    <row r="643" spans="2:11">
      <c r="B643" s="93"/>
      <c r="C643" s="93"/>
      <c r="D643" s="93"/>
      <c r="E643" s="94"/>
      <c r="F643" s="94"/>
      <c r="G643" s="94"/>
      <c r="H643" s="94"/>
      <c r="I643" s="94"/>
      <c r="J643" s="94"/>
      <c r="K643" s="94"/>
    </row>
    <row r="644" spans="2:11">
      <c r="B644" s="93"/>
      <c r="C644" s="93"/>
      <c r="D644" s="93"/>
      <c r="E644" s="94"/>
      <c r="F644" s="94"/>
      <c r="G644" s="94"/>
      <c r="H644" s="94"/>
      <c r="I644" s="94"/>
      <c r="J644" s="94"/>
      <c r="K644" s="94"/>
    </row>
    <row r="645" spans="2:11">
      <c r="B645" s="93"/>
      <c r="C645" s="93"/>
      <c r="D645" s="93"/>
      <c r="E645" s="94"/>
      <c r="F645" s="94"/>
      <c r="G645" s="94"/>
      <c r="H645" s="94"/>
      <c r="I645" s="94"/>
      <c r="J645" s="94"/>
      <c r="K645" s="94"/>
    </row>
    <row r="646" spans="2:11">
      <c r="B646" s="93"/>
      <c r="C646" s="93"/>
      <c r="D646" s="93"/>
      <c r="E646" s="94"/>
      <c r="F646" s="94"/>
      <c r="G646" s="94"/>
      <c r="H646" s="94"/>
      <c r="I646" s="94"/>
      <c r="J646" s="94"/>
      <c r="K646" s="94"/>
    </row>
    <row r="647" spans="2:11">
      <c r="B647" s="93"/>
      <c r="C647" s="93"/>
      <c r="D647" s="93"/>
      <c r="E647" s="94"/>
      <c r="F647" s="94"/>
      <c r="G647" s="94"/>
      <c r="H647" s="94"/>
      <c r="I647" s="94"/>
      <c r="J647" s="94"/>
      <c r="K647" s="94"/>
    </row>
    <row r="648" spans="2:11">
      <c r="B648" s="93"/>
      <c r="C648" s="93"/>
      <c r="D648" s="93"/>
      <c r="E648" s="94"/>
      <c r="F648" s="94"/>
      <c r="G648" s="94"/>
      <c r="H648" s="94"/>
      <c r="I648" s="94"/>
      <c r="J648" s="94"/>
      <c r="K648" s="94"/>
    </row>
    <row r="649" spans="2:11">
      <c r="B649" s="93"/>
      <c r="C649" s="93"/>
      <c r="D649" s="93"/>
      <c r="E649" s="94"/>
      <c r="F649" s="94"/>
      <c r="G649" s="94"/>
      <c r="H649" s="94"/>
      <c r="I649" s="94"/>
      <c r="J649" s="94"/>
      <c r="K649" s="94"/>
    </row>
    <row r="650" spans="2:11">
      <c r="B650" s="93"/>
      <c r="C650" s="93"/>
      <c r="D650" s="93"/>
      <c r="E650" s="94"/>
      <c r="F650" s="94"/>
      <c r="G650" s="94"/>
      <c r="H650" s="94"/>
      <c r="I650" s="94"/>
      <c r="J650" s="94"/>
      <c r="K650" s="94"/>
    </row>
    <row r="651" spans="2:11">
      <c r="B651" s="93"/>
      <c r="C651" s="93"/>
      <c r="D651" s="93"/>
      <c r="E651" s="94"/>
      <c r="F651" s="94"/>
      <c r="G651" s="94"/>
      <c r="H651" s="94"/>
      <c r="I651" s="94"/>
      <c r="J651" s="94"/>
      <c r="K651" s="94"/>
    </row>
    <row r="652" spans="2:11">
      <c r="B652" s="93"/>
      <c r="C652" s="93"/>
      <c r="D652" s="93"/>
      <c r="E652" s="94"/>
      <c r="F652" s="94"/>
      <c r="G652" s="94"/>
      <c r="H652" s="94"/>
      <c r="I652" s="94"/>
      <c r="J652" s="94"/>
      <c r="K652" s="94"/>
    </row>
    <row r="653" spans="2:11">
      <c r="B653" s="93"/>
      <c r="C653" s="93"/>
      <c r="D653" s="93"/>
      <c r="E653" s="94"/>
      <c r="F653" s="94"/>
      <c r="G653" s="94"/>
      <c r="H653" s="94"/>
      <c r="I653" s="94"/>
      <c r="J653" s="94"/>
      <c r="K653" s="94"/>
    </row>
    <row r="654" spans="2:11">
      <c r="B654" s="93"/>
      <c r="C654" s="93"/>
      <c r="D654" s="93"/>
      <c r="E654" s="94"/>
      <c r="F654" s="94"/>
      <c r="G654" s="94"/>
      <c r="H654" s="94"/>
      <c r="I654" s="94"/>
      <c r="J654" s="94"/>
      <c r="K654" s="94"/>
    </row>
    <row r="655" spans="2:11">
      <c r="B655" s="93"/>
      <c r="C655" s="93"/>
      <c r="D655" s="93"/>
      <c r="E655" s="94"/>
      <c r="F655" s="94"/>
      <c r="G655" s="94"/>
      <c r="H655" s="94"/>
      <c r="I655" s="94"/>
      <c r="J655" s="94"/>
      <c r="K655" s="94"/>
    </row>
    <row r="656" spans="2:11">
      <c r="B656" s="93"/>
      <c r="C656" s="93"/>
      <c r="D656" s="93"/>
      <c r="E656" s="94"/>
      <c r="F656" s="94"/>
      <c r="G656" s="94"/>
      <c r="H656" s="94"/>
      <c r="I656" s="94"/>
      <c r="J656" s="94"/>
      <c r="K656" s="94"/>
    </row>
    <row r="657" spans="2:11">
      <c r="B657" s="93"/>
      <c r="C657" s="93"/>
      <c r="D657" s="93"/>
      <c r="E657" s="94"/>
      <c r="F657" s="94"/>
      <c r="G657" s="94"/>
      <c r="H657" s="94"/>
      <c r="I657" s="94"/>
      <c r="J657" s="94"/>
      <c r="K657" s="94"/>
    </row>
    <row r="658" spans="2:11">
      <c r="B658" s="93"/>
      <c r="C658" s="93"/>
      <c r="D658" s="93"/>
      <c r="E658" s="94"/>
      <c r="F658" s="94"/>
      <c r="G658" s="94"/>
      <c r="H658" s="94"/>
      <c r="I658" s="94"/>
      <c r="J658" s="94"/>
      <c r="K658" s="94"/>
    </row>
    <row r="659" spans="2:11">
      <c r="B659" s="93"/>
      <c r="C659" s="93"/>
      <c r="D659" s="93"/>
      <c r="E659" s="94"/>
      <c r="F659" s="94"/>
      <c r="G659" s="94"/>
      <c r="H659" s="94"/>
      <c r="I659" s="94"/>
      <c r="J659" s="94"/>
      <c r="K659" s="94"/>
    </row>
    <row r="660" spans="2:11">
      <c r="B660" s="93"/>
      <c r="C660" s="93"/>
      <c r="D660" s="93"/>
      <c r="E660" s="94"/>
      <c r="F660" s="94"/>
      <c r="G660" s="94"/>
      <c r="H660" s="94"/>
      <c r="I660" s="94"/>
      <c r="J660" s="94"/>
      <c r="K660" s="94"/>
    </row>
    <row r="661" spans="2:11">
      <c r="B661" s="93"/>
      <c r="C661" s="93"/>
      <c r="D661" s="93"/>
      <c r="E661" s="94"/>
      <c r="F661" s="94"/>
      <c r="G661" s="94"/>
      <c r="H661" s="94"/>
      <c r="I661" s="94"/>
      <c r="J661" s="94"/>
      <c r="K661" s="94"/>
    </row>
    <row r="662" spans="2:11">
      <c r="B662" s="93"/>
      <c r="C662" s="93"/>
      <c r="D662" s="93"/>
      <c r="E662" s="94"/>
      <c r="F662" s="94"/>
      <c r="G662" s="94"/>
      <c r="H662" s="94"/>
      <c r="I662" s="94"/>
      <c r="J662" s="94"/>
      <c r="K662" s="94"/>
    </row>
    <row r="663" spans="2:11">
      <c r="B663" s="93"/>
      <c r="C663" s="93"/>
      <c r="D663" s="93"/>
      <c r="E663" s="94"/>
      <c r="F663" s="94"/>
      <c r="G663" s="94"/>
      <c r="H663" s="94"/>
      <c r="I663" s="94"/>
      <c r="J663" s="94"/>
      <c r="K663" s="94"/>
    </row>
    <row r="664" spans="2:11">
      <c r="B664" s="93"/>
      <c r="C664" s="93"/>
      <c r="D664" s="93"/>
      <c r="E664" s="94"/>
      <c r="F664" s="94"/>
      <c r="G664" s="94"/>
      <c r="H664" s="94"/>
      <c r="I664" s="94"/>
      <c r="J664" s="94"/>
      <c r="K664" s="94"/>
    </row>
    <row r="665" spans="2:11">
      <c r="B665" s="93"/>
      <c r="C665" s="93"/>
      <c r="D665" s="93"/>
      <c r="E665" s="94"/>
      <c r="F665" s="94"/>
      <c r="G665" s="94"/>
      <c r="H665" s="94"/>
      <c r="I665" s="94"/>
      <c r="J665" s="94"/>
      <c r="K665" s="94"/>
    </row>
    <row r="666" spans="2:11">
      <c r="B666" s="93"/>
      <c r="C666" s="93"/>
      <c r="D666" s="93"/>
      <c r="E666" s="94"/>
      <c r="F666" s="94"/>
      <c r="G666" s="94"/>
      <c r="H666" s="94"/>
      <c r="I666" s="94"/>
      <c r="J666" s="94"/>
      <c r="K666" s="94"/>
    </row>
    <row r="667" spans="2:11">
      <c r="B667" s="93"/>
      <c r="C667" s="93"/>
      <c r="D667" s="93"/>
      <c r="E667" s="94"/>
      <c r="F667" s="94"/>
      <c r="G667" s="94"/>
      <c r="H667" s="94"/>
      <c r="I667" s="94"/>
      <c r="J667" s="94"/>
      <c r="K667" s="94"/>
    </row>
    <row r="668" spans="2:11">
      <c r="B668" s="93"/>
      <c r="C668" s="93"/>
      <c r="D668" s="93"/>
      <c r="E668" s="94"/>
      <c r="F668" s="94"/>
      <c r="G668" s="94"/>
      <c r="H668" s="94"/>
      <c r="I668" s="94"/>
      <c r="J668" s="94"/>
      <c r="K668" s="94"/>
    </row>
    <row r="669" spans="2:11">
      <c r="B669" s="93"/>
      <c r="C669" s="93"/>
      <c r="D669" s="93"/>
      <c r="E669" s="94"/>
      <c r="F669" s="94"/>
      <c r="G669" s="94"/>
      <c r="H669" s="94"/>
      <c r="I669" s="94"/>
      <c r="J669" s="94"/>
      <c r="K669" s="94"/>
    </row>
    <row r="670" spans="2:11">
      <c r="B670" s="93"/>
      <c r="C670" s="93"/>
      <c r="D670" s="93"/>
      <c r="E670" s="94"/>
      <c r="F670" s="94"/>
      <c r="G670" s="94"/>
      <c r="H670" s="94"/>
      <c r="I670" s="94"/>
      <c r="J670" s="94"/>
      <c r="K670" s="94"/>
    </row>
    <row r="671" spans="2:11">
      <c r="B671" s="93"/>
      <c r="C671" s="93"/>
      <c r="D671" s="93"/>
      <c r="E671" s="94"/>
      <c r="F671" s="94"/>
      <c r="G671" s="94"/>
      <c r="H671" s="94"/>
      <c r="I671" s="94"/>
      <c r="J671" s="94"/>
      <c r="K671" s="94"/>
    </row>
    <row r="672" spans="2:11">
      <c r="B672" s="93"/>
      <c r="C672" s="93"/>
      <c r="D672" s="93"/>
      <c r="E672" s="94"/>
      <c r="F672" s="94"/>
      <c r="G672" s="94"/>
      <c r="H672" s="94"/>
      <c r="I672" s="94"/>
      <c r="J672" s="94"/>
      <c r="K672" s="94"/>
    </row>
    <row r="673" spans="2:11">
      <c r="B673" s="93"/>
      <c r="C673" s="93"/>
      <c r="D673" s="93"/>
      <c r="E673" s="94"/>
      <c r="F673" s="94"/>
      <c r="G673" s="94"/>
      <c r="H673" s="94"/>
      <c r="I673" s="94"/>
      <c r="J673" s="94"/>
      <c r="K673" s="94"/>
    </row>
    <row r="674" spans="2:11">
      <c r="B674" s="93"/>
      <c r="C674" s="93"/>
      <c r="D674" s="93"/>
      <c r="E674" s="94"/>
      <c r="F674" s="94"/>
      <c r="G674" s="94"/>
      <c r="H674" s="94"/>
      <c r="I674" s="94"/>
      <c r="J674" s="94"/>
      <c r="K674" s="94"/>
    </row>
    <row r="675" spans="2:11">
      <c r="B675" s="93"/>
      <c r="C675" s="93"/>
      <c r="D675" s="93"/>
      <c r="E675" s="94"/>
      <c r="F675" s="94"/>
      <c r="G675" s="94"/>
      <c r="H675" s="94"/>
      <c r="I675" s="94"/>
      <c r="J675" s="94"/>
      <c r="K675" s="94"/>
    </row>
    <row r="676" spans="2:11">
      <c r="B676" s="93"/>
      <c r="C676" s="93"/>
      <c r="D676" s="93"/>
      <c r="E676" s="94"/>
      <c r="F676" s="94"/>
      <c r="G676" s="94"/>
      <c r="H676" s="94"/>
      <c r="I676" s="94"/>
      <c r="J676" s="94"/>
      <c r="K676" s="94"/>
    </row>
    <row r="677" spans="2:11">
      <c r="B677" s="93"/>
      <c r="C677" s="93"/>
      <c r="D677" s="93"/>
      <c r="E677" s="94"/>
      <c r="F677" s="94"/>
      <c r="G677" s="94"/>
      <c r="H677" s="94"/>
      <c r="I677" s="94"/>
      <c r="J677" s="94"/>
      <c r="K677" s="94"/>
    </row>
    <row r="678" spans="2:11">
      <c r="B678" s="93"/>
      <c r="C678" s="93"/>
      <c r="D678" s="93"/>
      <c r="E678" s="94"/>
      <c r="F678" s="94"/>
      <c r="G678" s="94"/>
      <c r="H678" s="94"/>
      <c r="I678" s="94"/>
      <c r="J678" s="94"/>
      <c r="K678" s="94"/>
    </row>
    <row r="679" spans="2:11">
      <c r="B679" s="93"/>
      <c r="C679" s="93"/>
      <c r="D679" s="93"/>
      <c r="E679" s="94"/>
      <c r="F679" s="94"/>
      <c r="G679" s="94"/>
      <c r="H679" s="94"/>
      <c r="I679" s="94"/>
      <c r="J679" s="94"/>
      <c r="K679" s="94"/>
    </row>
    <row r="680" spans="2:11">
      <c r="B680" s="93"/>
      <c r="C680" s="93"/>
      <c r="D680" s="93"/>
      <c r="E680" s="94"/>
      <c r="F680" s="94"/>
      <c r="G680" s="94"/>
      <c r="H680" s="94"/>
      <c r="I680" s="94"/>
      <c r="J680" s="94"/>
      <c r="K680" s="94"/>
    </row>
    <row r="681" spans="2:11">
      <c r="B681" s="93"/>
      <c r="C681" s="93"/>
      <c r="D681" s="93"/>
      <c r="E681" s="94"/>
      <c r="F681" s="94"/>
      <c r="G681" s="94"/>
      <c r="H681" s="94"/>
      <c r="I681" s="94"/>
      <c r="J681" s="94"/>
      <c r="K681" s="94"/>
    </row>
    <row r="682" spans="2:11">
      <c r="B682" s="93"/>
      <c r="C682" s="93"/>
      <c r="D682" s="93"/>
      <c r="E682" s="94"/>
      <c r="F682" s="94"/>
      <c r="G682" s="94"/>
      <c r="H682" s="94"/>
      <c r="I682" s="94"/>
      <c r="J682" s="94"/>
      <c r="K682" s="94"/>
    </row>
    <row r="683" spans="2:11">
      <c r="B683" s="93"/>
      <c r="C683" s="93"/>
      <c r="D683" s="93"/>
      <c r="E683" s="94"/>
      <c r="F683" s="94"/>
      <c r="G683" s="94"/>
      <c r="H683" s="94"/>
      <c r="I683" s="94"/>
      <c r="J683" s="94"/>
      <c r="K683" s="94"/>
    </row>
    <row r="684" spans="2:11">
      <c r="B684" s="93"/>
      <c r="C684" s="93"/>
      <c r="D684" s="93"/>
      <c r="E684" s="94"/>
      <c r="F684" s="94"/>
      <c r="G684" s="94"/>
      <c r="H684" s="94"/>
      <c r="I684" s="94"/>
      <c r="J684" s="94"/>
      <c r="K684" s="94"/>
    </row>
    <row r="685" spans="2:11">
      <c r="B685" s="93"/>
      <c r="C685" s="93"/>
      <c r="D685" s="93"/>
      <c r="E685" s="94"/>
      <c r="F685" s="94"/>
      <c r="G685" s="94"/>
      <c r="H685" s="94"/>
      <c r="I685" s="94"/>
      <c r="J685" s="94"/>
      <c r="K685" s="94"/>
    </row>
    <row r="686" spans="2:11">
      <c r="B686" s="93"/>
      <c r="C686" s="93"/>
      <c r="D686" s="93"/>
      <c r="E686" s="94"/>
      <c r="F686" s="94"/>
      <c r="G686" s="94"/>
      <c r="H686" s="94"/>
      <c r="I686" s="94"/>
      <c r="J686" s="94"/>
      <c r="K686" s="94"/>
    </row>
    <row r="687" spans="2:11">
      <c r="B687" s="93"/>
      <c r="C687" s="93"/>
      <c r="D687" s="93"/>
      <c r="E687" s="94"/>
      <c r="F687" s="94"/>
      <c r="G687" s="94"/>
      <c r="H687" s="94"/>
      <c r="I687" s="94"/>
      <c r="J687" s="94"/>
      <c r="K687" s="94"/>
    </row>
    <row r="688" spans="2:11">
      <c r="B688" s="93"/>
      <c r="C688" s="93"/>
      <c r="D688" s="93"/>
      <c r="E688" s="94"/>
      <c r="F688" s="94"/>
      <c r="G688" s="94"/>
      <c r="H688" s="94"/>
      <c r="I688" s="94"/>
      <c r="J688" s="94"/>
      <c r="K688" s="94"/>
    </row>
    <row r="689" spans="2:11">
      <c r="B689" s="93"/>
      <c r="C689" s="93"/>
      <c r="D689" s="93"/>
      <c r="E689" s="94"/>
      <c r="F689" s="94"/>
      <c r="G689" s="94"/>
      <c r="H689" s="94"/>
      <c r="I689" s="94"/>
      <c r="J689" s="94"/>
      <c r="K689" s="94"/>
    </row>
    <row r="690" spans="2:11">
      <c r="B690" s="93"/>
      <c r="C690" s="93"/>
      <c r="D690" s="93"/>
      <c r="E690" s="94"/>
      <c r="F690" s="94"/>
      <c r="G690" s="94"/>
      <c r="H690" s="94"/>
      <c r="I690" s="94"/>
      <c r="J690" s="94"/>
      <c r="K690" s="94"/>
    </row>
    <row r="691" spans="2:11">
      <c r="B691" s="93"/>
      <c r="C691" s="93"/>
      <c r="D691" s="93"/>
      <c r="E691" s="94"/>
      <c r="F691" s="94"/>
      <c r="G691" s="94"/>
      <c r="H691" s="94"/>
      <c r="I691" s="94"/>
      <c r="J691" s="94"/>
      <c r="K691" s="94"/>
    </row>
    <row r="692" spans="2:11">
      <c r="B692" s="93"/>
      <c r="C692" s="93"/>
      <c r="D692" s="93"/>
      <c r="E692" s="94"/>
      <c r="F692" s="94"/>
      <c r="G692" s="94"/>
      <c r="H692" s="94"/>
      <c r="I692" s="94"/>
      <c r="J692" s="94"/>
      <c r="K692" s="94"/>
    </row>
    <row r="693" spans="2:11">
      <c r="B693" s="93"/>
      <c r="C693" s="93"/>
      <c r="D693" s="93"/>
      <c r="E693" s="94"/>
      <c r="F693" s="94"/>
      <c r="G693" s="94"/>
      <c r="H693" s="94"/>
      <c r="I693" s="94"/>
      <c r="J693" s="94"/>
      <c r="K693" s="94"/>
    </row>
    <row r="694" spans="2:11">
      <c r="B694" s="93"/>
      <c r="C694" s="93"/>
      <c r="D694" s="93"/>
      <c r="E694" s="94"/>
      <c r="F694" s="94"/>
      <c r="G694" s="94"/>
      <c r="H694" s="94"/>
      <c r="I694" s="94"/>
      <c r="J694" s="94"/>
      <c r="K694" s="94"/>
    </row>
    <row r="695" spans="2:11">
      <c r="B695" s="93"/>
      <c r="C695" s="93"/>
      <c r="D695" s="93"/>
      <c r="E695" s="94"/>
      <c r="F695" s="94"/>
      <c r="G695" s="94"/>
      <c r="H695" s="94"/>
      <c r="I695" s="94"/>
      <c r="J695" s="94"/>
      <c r="K695" s="94"/>
    </row>
    <row r="696" spans="2:11">
      <c r="B696" s="93"/>
      <c r="C696" s="93"/>
      <c r="D696" s="93"/>
      <c r="E696" s="94"/>
      <c r="F696" s="94"/>
      <c r="G696" s="94"/>
      <c r="H696" s="94"/>
      <c r="I696" s="94"/>
      <c r="J696" s="94"/>
      <c r="K696" s="94"/>
    </row>
    <row r="697" spans="2:11">
      <c r="B697" s="93"/>
      <c r="C697" s="93"/>
      <c r="D697" s="93"/>
      <c r="E697" s="94"/>
      <c r="F697" s="94"/>
      <c r="G697" s="94"/>
      <c r="H697" s="94"/>
      <c r="I697" s="94"/>
      <c r="J697" s="94"/>
      <c r="K697" s="94"/>
    </row>
    <row r="698" spans="2:11">
      <c r="B698" s="93"/>
      <c r="C698" s="93"/>
      <c r="D698" s="93"/>
      <c r="E698" s="94"/>
      <c r="F698" s="94"/>
      <c r="G698" s="94"/>
      <c r="H698" s="94"/>
      <c r="I698" s="94"/>
      <c r="J698" s="94"/>
      <c r="K698" s="94"/>
    </row>
    <row r="699" spans="2:11">
      <c r="B699" s="93"/>
      <c r="C699" s="93"/>
      <c r="D699" s="93"/>
      <c r="E699" s="94"/>
      <c r="F699" s="94"/>
      <c r="G699" s="94"/>
      <c r="H699" s="94"/>
      <c r="I699" s="94"/>
      <c r="J699" s="94"/>
      <c r="K699" s="94"/>
    </row>
    <row r="700" spans="2:11">
      <c r="B700" s="93"/>
      <c r="C700" s="93"/>
      <c r="D700" s="93"/>
      <c r="E700" s="94"/>
      <c r="F700" s="94"/>
      <c r="G700" s="94"/>
      <c r="H700" s="94"/>
      <c r="I700" s="94"/>
      <c r="J700" s="94"/>
      <c r="K700" s="94"/>
    </row>
    <row r="701" spans="2:11">
      <c r="B701" s="93"/>
      <c r="C701" s="93"/>
      <c r="D701" s="93"/>
      <c r="E701" s="94"/>
      <c r="F701" s="94"/>
      <c r="G701" s="94"/>
      <c r="H701" s="94"/>
      <c r="I701" s="94"/>
      <c r="J701" s="94"/>
      <c r="K701" s="94"/>
    </row>
    <row r="702" spans="2:11">
      <c r="B702" s="93"/>
      <c r="C702" s="93"/>
      <c r="D702" s="93"/>
      <c r="E702" s="94"/>
      <c r="F702" s="94"/>
      <c r="G702" s="94"/>
      <c r="H702" s="94"/>
      <c r="I702" s="94"/>
      <c r="J702" s="94"/>
      <c r="K702" s="94"/>
    </row>
    <row r="703" spans="2:11">
      <c r="B703" s="93"/>
      <c r="C703" s="93"/>
      <c r="D703" s="93"/>
      <c r="E703" s="94"/>
      <c r="F703" s="94"/>
      <c r="G703" s="94"/>
      <c r="H703" s="94"/>
      <c r="I703" s="94"/>
      <c r="J703" s="94"/>
      <c r="K703" s="94"/>
    </row>
    <row r="704" spans="2:11">
      <c r="B704" s="93"/>
      <c r="C704" s="93"/>
      <c r="D704" s="93"/>
      <c r="E704" s="94"/>
      <c r="F704" s="94"/>
      <c r="G704" s="94"/>
      <c r="H704" s="94"/>
      <c r="I704" s="94"/>
      <c r="J704" s="94"/>
      <c r="K704" s="94"/>
    </row>
    <row r="705" spans="2:11">
      <c r="B705" s="93"/>
      <c r="C705" s="93"/>
      <c r="D705" s="93"/>
      <c r="E705" s="94"/>
      <c r="F705" s="94"/>
      <c r="G705" s="94"/>
      <c r="H705" s="94"/>
      <c r="I705" s="94"/>
      <c r="J705" s="94"/>
      <c r="K705" s="94"/>
    </row>
    <row r="706" spans="2:11">
      <c r="B706" s="93"/>
      <c r="C706" s="93"/>
      <c r="D706" s="93"/>
      <c r="E706" s="94"/>
      <c r="F706" s="94"/>
      <c r="G706" s="94"/>
      <c r="H706" s="94"/>
      <c r="I706" s="94"/>
      <c r="J706" s="94"/>
      <c r="K706" s="94"/>
    </row>
    <row r="707" spans="2:11">
      <c r="B707" s="93"/>
      <c r="C707" s="93"/>
      <c r="D707" s="93"/>
      <c r="E707" s="94"/>
      <c r="F707" s="94"/>
      <c r="G707" s="94"/>
      <c r="H707" s="94"/>
      <c r="I707" s="94"/>
      <c r="J707" s="94"/>
      <c r="K707" s="94"/>
    </row>
    <row r="708" spans="2:11">
      <c r="B708" s="93"/>
      <c r="C708" s="93"/>
      <c r="D708" s="93"/>
      <c r="E708" s="94"/>
      <c r="F708" s="94"/>
      <c r="G708" s="94"/>
      <c r="H708" s="94"/>
      <c r="I708" s="94"/>
      <c r="J708" s="94"/>
      <c r="K708" s="94"/>
    </row>
    <row r="709" spans="2:11">
      <c r="B709" s="93"/>
      <c r="C709" s="93"/>
      <c r="D709" s="93"/>
      <c r="E709" s="94"/>
      <c r="F709" s="94"/>
      <c r="G709" s="94"/>
      <c r="H709" s="94"/>
      <c r="I709" s="94"/>
      <c r="J709" s="94"/>
      <c r="K709" s="94"/>
    </row>
    <row r="710" spans="2:11">
      <c r="B710" s="93"/>
      <c r="C710" s="93"/>
      <c r="D710" s="93"/>
      <c r="E710" s="94"/>
      <c r="F710" s="94"/>
      <c r="G710" s="94"/>
      <c r="H710" s="94"/>
      <c r="I710" s="94"/>
      <c r="J710" s="94"/>
      <c r="K710" s="94"/>
    </row>
    <row r="711" spans="2:11">
      <c r="B711" s="93"/>
      <c r="C711" s="93"/>
      <c r="D711" s="93"/>
      <c r="E711" s="94"/>
      <c r="F711" s="94"/>
      <c r="G711" s="94"/>
      <c r="H711" s="94"/>
      <c r="I711" s="94"/>
      <c r="J711" s="94"/>
      <c r="K711" s="94"/>
    </row>
    <row r="712" spans="2:11">
      <c r="B712" s="93"/>
      <c r="C712" s="93"/>
      <c r="D712" s="93"/>
      <c r="E712" s="94"/>
      <c r="F712" s="94"/>
      <c r="G712" s="94"/>
      <c r="H712" s="94"/>
      <c r="I712" s="94"/>
      <c r="J712" s="94"/>
      <c r="K712" s="94"/>
    </row>
    <row r="713" spans="2:11">
      <c r="B713" s="93"/>
      <c r="C713" s="93"/>
      <c r="D713" s="93"/>
      <c r="E713" s="94"/>
      <c r="F713" s="94"/>
      <c r="G713" s="94"/>
      <c r="H713" s="94"/>
      <c r="I713" s="94"/>
      <c r="J713" s="94"/>
      <c r="K713" s="94"/>
    </row>
    <row r="714" spans="2:11">
      <c r="B714" s="93"/>
      <c r="C714" s="93"/>
      <c r="D714" s="93"/>
      <c r="E714" s="94"/>
      <c r="F714" s="94"/>
      <c r="G714" s="94"/>
      <c r="H714" s="94"/>
      <c r="I714" s="94"/>
      <c r="J714" s="94"/>
      <c r="K714" s="94"/>
    </row>
    <row r="715" spans="2:11">
      <c r="B715" s="93"/>
      <c r="C715" s="93"/>
      <c r="D715" s="93"/>
      <c r="E715" s="94"/>
      <c r="F715" s="94"/>
      <c r="G715" s="94"/>
      <c r="H715" s="94"/>
      <c r="I715" s="94"/>
      <c r="J715" s="94"/>
      <c r="K715" s="94"/>
    </row>
    <row r="716" spans="2:11">
      <c r="B716" s="93"/>
      <c r="C716" s="93"/>
      <c r="D716" s="93"/>
      <c r="E716" s="94"/>
      <c r="F716" s="94"/>
      <c r="G716" s="94"/>
      <c r="H716" s="94"/>
      <c r="I716" s="94"/>
      <c r="J716" s="94"/>
      <c r="K716" s="94"/>
    </row>
    <row r="717" spans="2:11">
      <c r="B717" s="93"/>
      <c r="C717" s="93"/>
      <c r="D717" s="93"/>
      <c r="E717" s="94"/>
      <c r="F717" s="94"/>
      <c r="G717" s="94"/>
      <c r="H717" s="94"/>
      <c r="I717" s="94"/>
      <c r="J717" s="94"/>
      <c r="K717" s="94"/>
    </row>
    <row r="718" spans="2:11">
      <c r="B718" s="93"/>
      <c r="C718" s="93"/>
      <c r="D718" s="93"/>
      <c r="E718" s="94"/>
      <c r="F718" s="94"/>
      <c r="G718" s="94"/>
      <c r="H718" s="94"/>
      <c r="I718" s="94"/>
      <c r="J718" s="94"/>
      <c r="K718" s="94"/>
    </row>
    <row r="719" spans="2:11">
      <c r="B719" s="93"/>
      <c r="C719" s="93"/>
      <c r="D719" s="93"/>
      <c r="E719" s="94"/>
      <c r="F719" s="94"/>
      <c r="G719" s="94"/>
      <c r="H719" s="94"/>
      <c r="I719" s="94"/>
      <c r="J719" s="94"/>
      <c r="K719" s="94"/>
    </row>
    <row r="720" spans="2:11">
      <c r="B720" s="93"/>
      <c r="C720" s="93"/>
      <c r="D720" s="93"/>
      <c r="E720" s="94"/>
      <c r="F720" s="94"/>
      <c r="G720" s="94"/>
      <c r="H720" s="94"/>
      <c r="I720" s="94"/>
      <c r="J720" s="94"/>
      <c r="K720" s="94"/>
    </row>
    <row r="721" spans="2:11">
      <c r="B721" s="93"/>
      <c r="C721" s="93"/>
      <c r="D721" s="93"/>
      <c r="E721" s="94"/>
      <c r="F721" s="94"/>
      <c r="G721" s="94"/>
      <c r="H721" s="94"/>
      <c r="I721" s="94"/>
      <c r="J721" s="94"/>
      <c r="K721" s="94"/>
    </row>
    <row r="722" spans="2:11">
      <c r="B722" s="93"/>
      <c r="C722" s="93"/>
      <c r="D722" s="93"/>
      <c r="E722" s="94"/>
      <c r="F722" s="94"/>
      <c r="G722" s="94"/>
      <c r="H722" s="94"/>
      <c r="I722" s="94"/>
      <c r="J722" s="94"/>
      <c r="K722" s="94"/>
    </row>
    <row r="723" spans="2:11">
      <c r="B723" s="93"/>
      <c r="C723" s="93"/>
      <c r="D723" s="93"/>
      <c r="E723" s="94"/>
      <c r="F723" s="94"/>
      <c r="G723" s="94"/>
      <c r="H723" s="94"/>
      <c r="I723" s="94"/>
      <c r="J723" s="94"/>
      <c r="K723" s="94"/>
    </row>
    <row r="724" spans="2:11">
      <c r="B724" s="93"/>
      <c r="C724" s="93"/>
      <c r="D724" s="93"/>
      <c r="E724" s="94"/>
      <c r="F724" s="94"/>
      <c r="G724" s="94"/>
      <c r="H724" s="94"/>
      <c r="I724" s="94"/>
      <c r="J724" s="94"/>
      <c r="K724" s="94"/>
    </row>
    <row r="725" spans="2:11">
      <c r="B725" s="93"/>
      <c r="C725" s="93"/>
      <c r="D725" s="93"/>
      <c r="E725" s="94"/>
      <c r="F725" s="94"/>
      <c r="G725" s="94"/>
      <c r="H725" s="94"/>
      <c r="I725" s="94"/>
      <c r="J725" s="94"/>
      <c r="K725" s="94"/>
    </row>
    <row r="726" spans="2:11">
      <c r="B726" s="93"/>
      <c r="C726" s="93"/>
      <c r="D726" s="93"/>
      <c r="E726" s="94"/>
      <c r="F726" s="94"/>
      <c r="G726" s="94"/>
      <c r="H726" s="94"/>
      <c r="I726" s="94"/>
      <c r="J726" s="94"/>
      <c r="K726" s="94"/>
    </row>
    <row r="727" spans="2:11">
      <c r="B727" s="93"/>
      <c r="C727" s="93"/>
      <c r="D727" s="93"/>
      <c r="E727" s="94"/>
      <c r="F727" s="94"/>
      <c r="G727" s="94"/>
      <c r="H727" s="94"/>
      <c r="I727" s="94"/>
      <c r="J727" s="94"/>
      <c r="K727" s="94"/>
    </row>
    <row r="728" spans="2:11">
      <c r="B728" s="93"/>
      <c r="C728" s="93"/>
      <c r="D728" s="93"/>
      <c r="E728" s="94"/>
      <c r="F728" s="94"/>
      <c r="G728" s="94"/>
      <c r="H728" s="94"/>
      <c r="I728" s="94"/>
      <c r="J728" s="94"/>
      <c r="K728" s="94"/>
    </row>
    <row r="729" spans="2:11">
      <c r="B729" s="93"/>
      <c r="C729" s="93"/>
      <c r="D729" s="93"/>
      <c r="E729" s="94"/>
      <c r="F729" s="94"/>
      <c r="G729" s="94"/>
      <c r="H729" s="94"/>
      <c r="I729" s="94"/>
      <c r="J729" s="94"/>
      <c r="K729" s="94"/>
    </row>
    <row r="730" spans="2:11">
      <c r="B730" s="93"/>
      <c r="C730" s="93"/>
      <c r="D730" s="93"/>
      <c r="E730" s="94"/>
      <c r="F730" s="94"/>
      <c r="G730" s="94"/>
      <c r="H730" s="94"/>
      <c r="I730" s="94"/>
      <c r="J730" s="94"/>
      <c r="K730" s="94"/>
    </row>
    <row r="731" spans="2:11">
      <c r="B731" s="93"/>
      <c r="C731" s="93"/>
      <c r="D731" s="93"/>
      <c r="E731" s="94"/>
      <c r="F731" s="94"/>
      <c r="G731" s="94"/>
      <c r="H731" s="94"/>
      <c r="I731" s="94"/>
      <c r="J731" s="94"/>
      <c r="K731" s="94"/>
    </row>
    <row r="732" spans="2:11">
      <c r="B732" s="93"/>
      <c r="C732" s="93"/>
      <c r="D732" s="93"/>
      <c r="E732" s="94"/>
      <c r="F732" s="94"/>
      <c r="G732" s="94"/>
      <c r="H732" s="94"/>
      <c r="I732" s="94"/>
      <c r="J732" s="94"/>
      <c r="K732" s="94"/>
    </row>
    <row r="733" spans="2:11">
      <c r="B733" s="93"/>
      <c r="C733" s="93"/>
      <c r="D733" s="93"/>
      <c r="E733" s="94"/>
      <c r="F733" s="94"/>
      <c r="G733" s="94"/>
      <c r="H733" s="94"/>
      <c r="I733" s="94"/>
      <c r="J733" s="94"/>
      <c r="K733" s="94"/>
    </row>
    <row r="734" spans="2:11">
      <c r="B734" s="93"/>
      <c r="C734" s="93"/>
      <c r="D734" s="93"/>
      <c r="E734" s="94"/>
      <c r="F734" s="94"/>
      <c r="G734" s="94"/>
      <c r="H734" s="94"/>
      <c r="I734" s="94"/>
      <c r="J734" s="94"/>
      <c r="K734" s="94"/>
    </row>
    <row r="735" spans="2:11">
      <c r="B735" s="93"/>
      <c r="C735" s="93"/>
      <c r="D735" s="93"/>
      <c r="E735" s="94"/>
      <c r="F735" s="94"/>
      <c r="G735" s="94"/>
      <c r="H735" s="94"/>
      <c r="I735" s="94"/>
      <c r="J735" s="94"/>
      <c r="K735" s="94"/>
    </row>
    <row r="736" spans="2:11">
      <c r="B736" s="93"/>
      <c r="C736" s="93"/>
      <c r="D736" s="93"/>
      <c r="E736" s="94"/>
      <c r="F736" s="94"/>
      <c r="G736" s="94"/>
      <c r="H736" s="94"/>
      <c r="I736" s="94"/>
      <c r="J736" s="94"/>
      <c r="K736" s="94"/>
    </row>
    <row r="737" spans="2:11">
      <c r="B737" s="93"/>
      <c r="C737" s="93"/>
      <c r="D737" s="93"/>
      <c r="E737" s="94"/>
      <c r="F737" s="94"/>
      <c r="G737" s="94"/>
      <c r="H737" s="94"/>
      <c r="I737" s="94"/>
      <c r="J737" s="94"/>
      <c r="K737" s="94"/>
    </row>
    <row r="738" spans="2:11">
      <c r="B738" s="93"/>
      <c r="C738" s="93"/>
      <c r="D738" s="93"/>
      <c r="E738" s="94"/>
      <c r="F738" s="94"/>
      <c r="G738" s="94"/>
      <c r="H738" s="94"/>
      <c r="I738" s="94"/>
      <c r="J738" s="94"/>
      <c r="K738" s="94"/>
    </row>
    <row r="739" spans="2:11">
      <c r="B739" s="93"/>
      <c r="C739" s="93"/>
      <c r="D739" s="93"/>
      <c r="E739" s="94"/>
      <c r="F739" s="94"/>
      <c r="G739" s="94"/>
      <c r="H739" s="94"/>
      <c r="I739" s="94"/>
      <c r="J739" s="94"/>
      <c r="K739" s="94"/>
    </row>
    <row r="740" spans="2:11">
      <c r="B740" s="93"/>
      <c r="C740" s="93"/>
      <c r="D740" s="93"/>
      <c r="E740" s="94"/>
      <c r="F740" s="94"/>
      <c r="G740" s="94"/>
      <c r="H740" s="94"/>
      <c r="I740" s="94"/>
      <c r="J740" s="94"/>
      <c r="K740" s="94"/>
    </row>
    <row r="741" spans="2:11">
      <c r="B741" s="93"/>
      <c r="C741" s="93"/>
      <c r="D741" s="93"/>
      <c r="E741" s="94"/>
      <c r="F741" s="94"/>
      <c r="G741" s="94"/>
      <c r="H741" s="94"/>
      <c r="I741" s="94"/>
      <c r="J741" s="94"/>
      <c r="K741" s="94"/>
    </row>
    <row r="742" spans="2:11">
      <c r="B742" s="93"/>
      <c r="C742" s="93"/>
      <c r="D742" s="93"/>
      <c r="E742" s="94"/>
      <c r="F742" s="94"/>
      <c r="G742" s="94"/>
      <c r="H742" s="94"/>
      <c r="I742" s="94"/>
      <c r="J742" s="94"/>
      <c r="K742" s="94"/>
    </row>
    <row r="743" spans="2:11">
      <c r="B743" s="93"/>
      <c r="C743" s="93"/>
      <c r="D743" s="93"/>
      <c r="E743" s="94"/>
      <c r="F743" s="94"/>
      <c r="G743" s="94"/>
      <c r="H743" s="94"/>
      <c r="I743" s="94"/>
      <c r="J743" s="94"/>
      <c r="K743" s="94"/>
    </row>
    <row r="744" spans="2:11">
      <c r="B744" s="93"/>
      <c r="C744" s="93"/>
      <c r="D744" s="93"/>
      <c r="E744" s="94"/>
      <c r="F744" s="94"/>
      <c r="G744" s="94"/>
      <c r="H744" s="94"/>
      <c r="I744" s="94"/>
      <c r="J744" s="94"/>
      <c r="K744" s="94"/>
    </row>
    <row r="745" spans="2:11">
      <c r="B745" s="93"/>
      <c r="C745" s="93"/>
      <c r="D745" s="93"/>
      <c r="E745" s="94"/>
      <c r="F745" s="94"/>
      <c r="G745" s="94"/>
      <c r="H745" s="94"/>
      <c r="I745" s="94"/>
      <c r="J745" s="94"/>
      <c r="K745" s="94"/>
    </row>
    <row r="746" spans="2:11">
      <c r="B746" s="93"/>
      <c r="C746" s="93"/>
      <c r="D746" s="93"/>
      <c r="E746" s="94"/>
      <c r="F746" s="94"/>
      <c r="G746" s="94"/>
      <c r="H746" s="94"/>
      <c r="I746" s="94"/>
      <c r="J746" s="94"/>
      <c r="K746" s="94"/>
    </row>
    <row r="747" spans="2:11">
      <c r="B747" s="93"/>
      <c r="C747" s="93"/>
      <c r="D747" s="93"/>
      <c r="E747" s="94"/>
      <c r="F747" s="94"/>
      <c r="G747" s="94"/>
      <c r="H747" s="94"/>
      <c r="I747" s="94"/>
      <c r="J747" s="94"/>
      <c r="K747" s="94"/>
    </row>
    <row r="748" spans="2:11">
      <c r="B748" s="93"/>
      <c r="C748" s="93"/>
      <c r="D748" s="93"/>
      <c r="E748" s="94"/>
      <c r="F748" s="94"/>
      <c r="G748" s="94"/>
      <c r="H748" s="94"/>
      <c r="I748" s="94"/>
      <c r="J748" s="94"/>
      <c r="K748" s="94"/>
    </row>
    <row r="749" spans="2:11">
      <c r="B749" s="93"/>
      <c r="C749" s="93"/>
      <c r="D749" s="93"/>
      <c r="E749" s="94"/>
      <c r="F749" s="94"/>
      <c r="G749" s="94"/>
      <c r="H749" s="94"/>
      <c r="I749" s="94"/>
      <c r="J749" s="94"/>
      <c r="K749" s="94"/>
    </row>
    <row r="750" spans="2:11">
      <c r="B750" s="93"/>
      <c r="C750" s="93"/>
      <c r="D750" s="93"/>
      <c r="E750" s="94"/>
      <c r="F750" s="94"/>
      <c r="G750" s="94"/>
      <c r="H750" s="94"/>
      <c r="I750" s="94"/>
      <c r="J750" s="94"/>
      <c r="K750" s="94"/>
    </row>
    <row r="751" spans="2:11">
      <c r="B751" s="93"/>
      <c r="C751" s="93"/>
      <c r="D751" s="93"/>
      <c r="E751" s="94"/>
      <c r="F751" s="94"/>
      <c r="G751" s="94"/>
      <c r="H751" s="94"/>
      <c r="I751" s="94"/>
      <c r="J751" s="94"/>
      <c r="K751" s="94"/>
    </row>
    <row r="752" spans="2:11">
      <c r="B752" s="93"/>
      <c r="C752" s="93"/>
      <c r="D752" s="93"/>
      <c r="E752" s="94"/>
      <c r="F752" s="94"/>
      <c r="G752" s="94"/>
      <c r="H752" s="94"/>
      <c r="I752" s="94"/>
      <c r="J752" s="94"/>
      <c r="K752" s="94"/>
    </row>
    <row r="753" spans="2:11">
      <c r="B753" s="93"/>
      <c r="C753" s="93"/>
      <c r="D753" s="93"/>
      <c r="E753" s="94"/>
      <c r="F753" s="94"/>
      <c r="G753" s="94"/>
      <c r="H753" s="94"/>
      <c r="I753" s="94"/>
      <c r="J753" s="94"/>
      <c r="K753" s="94"/>
    </row>
    <row r="754" spans="2:11">
      <c r="B754" s="93"/>
      <c r="C754" s="93"/>
      <c r="D754" s="93"/>
      <c r="E754" s="94"/>
      <c r="F754" s="94"/>
      <c r="G754" s="94"/>
      <c r="H754" s="94"/>
      <c r="I754" s="94"/>
      <c r="J754" s="94"/>
      <c r="K754" s="94"/>
    </row>
    <row r="755" spans="2:11">
      <c r="B755" s="93"/>
      <c r="C755" s="93"/>
      <c r="D755" s="93"/>
      <c r="E755" s="94"/>
      <c r="F755" s="94"/>
      <c r="G755" s="94"/>
      <c r="H755" s="94"/>
      <c r="I755" s="94"/>
      <c r="J755" s="94"/>
      <c r="K755" s="94"/>
    </row>
    <row r="756" spans="2:11">
      <c r="B756" s="93"/>
      <c r="C756" s="93"/>
      <c r="D756" s="93"/>
      <c r="E756" s="94"/>
      <c r="F756" s="94"/>
      <c r="G756" s="94"/>
      <c r="H756" s="94"/>
      <c r="I756" s="94"/>
      <c r="J756" s="94"/>
      <c r="K756" s="94"/>
    </row>
    <row r="757" spans="2:11">
      <c r="B757" s="93"/>
      <c r="C757" s="93"/>
      <c r="D757" s="93"/>
      <c r="E757" s="94"/>
      <c r="F757" s="94"/>
      <c r="G757" s="94"/>
      <c r="H757" s="94"/>
      <c r="I757" s="94"/>
      <c r="J757" s="94"/>
      <c r="K757" s="94"/>
    </row>
    <row r="758" spans="2:11">
      <c r="B758" s="93"/>
      <c r="C758" s="93"/>
      <c r="D758" s="93"/>
      <c r="E758" s="94"/>
      <c r="F758" s="94"/>
      <c r="G758" s="94"/>
      <c r="H758" s="94"/>
      <c r="I758" s="94"/>
      <c r="J758" s="94"/>
      <c r="K758" s="94"/>
    </row>
    <row r="759" spans="2:11">
      <c r="B759" s="93"/>
      <c r="C759" s="93"/>
      <c r="D759" s="93"/>
      <c r="E759" s="94"/>
      <c r="F759" s="94"/>
      <c r="G759" s="94"/>
      <c r="H759" s="94"/>
      <c r="I759" s="94"/>
      <c r="J759" s="94"/>
      <c r="K759" s="94"/>
    </row>
    <row r="760" spans="2:11">
      <c r="B760" s="93"/>
      <c r="C760" s="93"/>
      <c r="D760" s="93"/>
      <c r="E760" s="94"/>
      <c r="F760" s="94"/>
      <c r="G760" s="94"/>
      <c r="H760" s="94"/>
      <c r="I760" s="94"/>
      <c r="J760" s="94"/>
      <c r="K760" s="94"/>
    </row>
    <row r="761" spans="2:11">
      <c r="B761" s="93"/>
      <c r="C761" s="93"/>
      <c r="D761" s="93"/>
      <c r="E761" s="94"/>
      <c r="F761" s="94"/>
      <c r="G761" s="94"/>
      <c r="H761" s="94"/>
      <c r="I761" s="94"/>
      <c r="J761" s="94"/>
      <c r="K761" s="94"/>
    </row>
    <row r="762" spans="2:11">
      <c r="B762" s="93"/>
      <c r="C762" s="93"/>
      <c r="D762" s="93"/>
      <c r="E762" s="94"/>
      <c r="F762" s="94"/>
      <c r="G762" s="94"/>
      <c r="H762" s="94"/>
      <c r="I762" s="94"/>
      <c r="J762" s="94"/>
      <c r="K762" s="94"/>
    </row>
    <row r="763" spans="2:11">
      <c r="B763" s="93"/>
      <c r="C763" s="93"/>
      <c r="D763" s="93"/>
      <c r="E763" s="94"/>
      <c r="F763" s="94"/>
      <c r="G763" s="94"/>
      <c r="H763" s="94"/>
      <c r="I763" s="94"/>
      <c r="J763" s="94"/>
      <c r="K763" s="94"/>
    </row>
    <row r="764" spans="2:11">
      <c r="B764" s="93"/>
      <c r="C764" s="93"/>
      <c r="D764" s="93"/>
      <c r="E764" s="94"/>
      <c r="F764" s="94"/>
      <c r="G764" s="94"/>
      <c r="H764" s="94"/>
      <c r="I764" s="94"/>
      <c r="J764" s="94"/>
      <c r="K764" s="94"/>
    </row>
    <row r="765" spans="2:11">
      <c r="B765" s="93"/>
      <c r="C765" s="93"/>
      <c r="D765" s="93"/>
      <c r="E765" s="94"/>
      <c r="F765" s="94"/>
      <c r="G765" s="94"/>
      <c r="H765" s="94"/>
      <c r="I765" s="94"/>
      <c r="J765" s="94"/>
      <c r="K765" s="94"/>
    </row>
    <row r="766" spans="2:11">
      <c r="B766" s="93"/>
      <c r="C766" s="93"/>
      <c r="D766" s="93"/>
      <c r="E766" s="94"/>
      <c r="F766" s="94"/>
      <c r="G766" s="94"/>
      <c r="H766" s="94"/>
      <c r="I766" s="94"/>
      <c r="J766" s="94"/>
      <c r="K766" s="94"/>
    </row>
    <row r="767" spans="2:11">
      <c r="B767" s="93"/>
      <c r="C767" s="93"/>
      <c r="D767" s="93"/>
      <c r="E767" s="94"/>
      <c r="F767" s="94"/>
      <c r="G767" s="94"/>
      <c r="H767" s="94"/>
      <c r="I767" s="94"/>
      <c r="J767" s="94"/>
      <c r="K767" s="94"/>
    </row>
    <row r="768" spans="2:11">
      <c r="B768" s="93"/>
      <c r="C768" s="93"/>
      <c r="D768" s="93"/>
      <c r="E768" s="94"/>
      <c r="F768" s="94"/>
      <c r="G768" s="94"/>
      <c r="H768" s="94"/>
      <c r="I768" s="94"/>
      <c r="J768" s="94"/>
      <c r="K768" s="94"/>
    </row>
    <row r="769" spans="2:11">
      <c r="B769" s="93"/>
      <c r="C769" s="93"/>
      <c r="D769" s="93"/>
      <c r="E769" s="94"/>
      <c r="F769" s="94"/>
      <c r="G769" s="94"/>
      <c r="H769" s="94"/>
      <c r="I769" s="94"/>
      <c r="J769" s="94"/>
      <c r="K769" s="94"/>
    </row>
    <row r="770" spans="2:11">
      <c r="B770" s="93"/>
      <c r="C770" s="93"/>
      <c r="D770" s="93"/>
      <c r="E770" s="94"/>
      <c r="F770" s="94"/>
      <c r="G770" s="94"/>
      <c r="H770" s="94"/>
      <c r="I770" s="94"/>
      <c r="J770" s="94"/>
      <c r="K770" s="94"/>
    </row>
    <row r="771" spans="2:11">
      <c r="B771" s="93"/>
      <c r="C771" s="93"/>
      <c r="D771" s="93"/>
      <c r="E771" s="94"/>
      <c r="F771" s="94"/>
      <c r="G771" s="94"/>
      <c r="H771" s="94"/>
      <c r="I771" s="94"/>
      <c r="J771" s="94"/>
      <c r="K771" s="94"/>
    </row>
    <row r="772" spans="2:11">
      <c r="B772" s="93"/>
      <c r="C772" s="93"/>
      <c r="D772" s="93"/>
      <c r="E772" s="94"/>
      <c r="F772" s="94"/>
      <c r="G772" s="94"/>
      <c r="H772" s="94"/>
      <c r="I772" s="94"/>
      <c r="J772" s="94"/>
      <c r="K772" s="94"/>
    </row>
    <row r="773" spans="2:11">
      <c r="B773" s="93"/>
      <c r="C773" s="93"/>
      <c r="D773" s="93"/>
      <c r="E773" s="94"/>
      <c r="F773" s="94"/>
      <c r="G773" s="94"/>
      <c r="H773" s="94"/>
      <c r="I773" s="94"/>
      <c r="J773" s="94"/>
      <c r="K773" s="94"/>
    </row>
    <row r="774" spans="2:11">
      <c r="B774" s="93"/>
      <c r="C774" s="93"/>
      <c r="D774" s="93"/>
      <c r="E774" s="94"/>
      <c r="F774" s="94"/>
      <c r="G774" s="94"/>
      <c r="H774" s="94"/>
      <c r="I774" s="94"/>
      <c r="J774" s="94"/>
      <c r="K774" s="94"/>
    </row>
    <row r="775" spans="2:11">
      <c r="B775" s="93"/>
      <c r="C775" s="93"/>
      <c r="D775" s="93"/>
      <c r="E775" s="94"/>
      <c r="F775" s="94"/>
      <c r="G775" s="94"/>
      <c r="H775" s="94"/>
      <c r="I775" s="94"/>
      <c r="J775" s="94"/>
      <c r="K775" s="94"/>
    </row>
    <row r="776" spans="2:11">
      <c r="B776" s="93"/>
      <c r="C776" s="93"/>
      <c r="D776" s="93"/>
      <c r="E776" s="94"/>
      <c r="F776" s="94"/>
      <c r="G776" s="94"/>
      <c r="H776" s="94"/>
      <c r="I776" s="94"/>
      <c r="J776" s="94"/>
      <c r="K776" s="94"/>
    </row>
    <row r="777" spans="2:11">
      <c r="B777" s="93"/>
      <c r="C777" s="93"/>
      <c r="D777" s="93"/>
      <c r="E777" s="94"/>
      <c r="F777" s="94"/>
      <c r="G777" s="94"/>
      <c r="H777" s="94"/>
      <c r="I777" s="94"/>
      <c r="J777" s="94"/>
      <c r="K777" s="94"/>
    </row>
    <row r="778" spans="2:11">
      <c r="B778" s="93"/>
      <c r="C778" s="93"/>
      <c r="D778" s="93"/>
      <c r="E778" s="94"/>
      <c r="F778" s="94"/>
      <c r="G778" s="94"/>
      <c r="H778" s="94"/>
      <c r="I778" s="94"/>
      <c r="J778" s="94"/>
      <c r="K778" s="94"/>
    </row>
    <row r="779" spans="2:11">
      <c r="B779" s="93"/>
      <c r="C779" s="93"/>
      <c r="D779" s="93"/>
      <c r="E779" s="94"/>
      <c r="F779" s="94"/>
      <c r="G779" s="94"/>
      <c r="H779" s="94"/>
      <c r="I779" s="94"/>
      <c r="J779" s="94"/>
      <c r="K779" s="94"/>
    </row>
    <row r="780" spans="2:11">
      <c r="B780" s="93"/>
      <c r="C780" s="93"/>
      <c r="D780" s="93"/>
      <c r="E780" s="94"/>
      <c r="F780" s="94"/>
      <c r="G780" s="94"/>
      <c r="H780" s="94"/>
      <c r="I780" s="94"/>
      <c r="J780" s="94"/>
      <c r="K780" s="94"/>
    </row>
    <row r="781" spans="2:11">
      <c r="B781" s="93"/>
      <c r="C781" s="93"/>
      <c r="D781" s="93"/>
      <c r="E781" s="94"/>
      <c r="F781" s="94"/>
      <c r="G781" s="94"/>
      <c r="H781" s="94"/>
      <c r="I781" s="94"/>
      <c r="J781" s="94"/>
      <c r="K781" s="94"/>
    </row>
    <row r="782" spans="2:11">
      <c r="B782" s="93"/>
      <c r="C782" s="93"/>
      <c r="D782" s="93"/>
      <c r="E782" s="94"/>
      <c r="F782" s="94"/>
      <c r="G782" s="94"/>
      <c r="H782" s="94"/>
      <c r="I782" s="94"/>
      <c r="J782" s="94"/>
      <c r="K782" s="94"/>
    </row>
    <row r="783" spans="2:11">
      <c r="B783" s="93"/>
      <c r="C783" s="93"/>
      <c r="D783" s="93"/>
      <c r="E783" s="94"/>
      <c r="F783" s="94"/>
      <c r="G783" s="94"/>
      <c r="H783" s="94"/>
      <c r="I783" s="94"/>
      <c r="J783" s="94"/>
      <c r="K783" s="94"/>
    </row>
    <row r="784" spans="2:11">
      <c r="B784" s="93"/>
      <c r="C784" s="93"/>
      <c r="D784" s="93"/>
      <c r="E784" s="94"/>
      <c r="F784" s="94"/>
      <c r="G784" s="94"/>
      <c r="H784" s="94"/>
      <c r="I784" s="94"/>
      <c r="J784" s="94"/>
      <c r="K784" s="94"/>
    </row>
    <row r="785" spans="2:11">
      <c r="B785" s="93"/>
      <c r="C785" s="93"/>
      <c r="D785" s="93"/>
      <c r="E785" s="94"/>
      <c r="F785" s="94"/>
      <c r="G785" s="94"/>
      <c r="H785" s="94"/>
      <c r="I785" s="94"/>
      <c r="J785" s="94"/>
      <c r="K785" s="94"/>
    </row>
    <row r="786" spans="2:11">
      <c r="B786" s="93"/>
      <c r="C786" s="93"/>
      <c r="D786" s="93"/>
      <c r="E786" s="94"/>
      <c r="F786" s="94"/>
      <c r="G786" s="94"/>
      <c r="H786" s="94"/>
      <c r="I786" s="94"/>
      <c r="J786" s="94"/>
      <c r="K786" s="94"/>
    </row>
    <row r="787" spans="2:11">
      <c r="B787" s="93"/>
      <c r="C787" s="93"/>
      <c r="D787" s="93"/>
      <c r="E787" s="94"/>
      <c r="F787" s="94"/>
      <c r="G787" s="94"/>
      <c r="H787" s="94"/>
      <c r="I787" s="94"/>
      <c r="J787" s="94"/>
      <c r="K787" s="94"/>
    </row>
    <row r="788" spans="2:11">
      <c r="B788" s="93"/>
      <c r="C788" s="93"/>
      <c r="D788" s="93"/>
      <c r="E788" s="94"/>
      <c r="F788" s="94"/>
      <c r="G788" s="94"/>
      <c r="H788" s="94"/>
      <c r="I788" s="94"/>
      <c r="J788" s="94"/>
      <c r="K788" s="94"/>
    </row>
    <row r="789" spans="2:11">
      <c r="B789" s="93"/>
      <c r="C789" s="93"/>
      <c r="D789" s="93"/>
      <c r="E789" s="94"/>
      <c r="F789" s="94"/>
      <c r="G789" s="94"/>
      <c r="H789" s="94"/>
      <c r="I789" s="94"/>
      <c r="J789" s="94"/>
      <c r="K789" s="94"/>
    </row>
    <row r="790" spans="2:11">
      <c r="B790" s="93"/>
      <c r="C790" s="93"/>
      <c r="D790" s="93"/>
      <c r="E790" s="94"/>
      <c r="F790" s="94"/>
      <c r="G790" s="94"/>
      <c r="H790" s="94"/>
      <c r="I790" s="94"/>
      <c r="J790" s="94"/>
      <c r="K790" s="94"/>
    </row>
    <row r="791" spans="2:11">
      <c r="B791" s="93"/>
      <c r="C791" s="93"/>
      <c r="D791" s="93"/>
      <c r="E791" s="94"/>
      <c r="F791" s="94"/>
      <c r="G791" s="94"/>
      <c r="H791" s="94"/>
      <c r="I791" s="94"/>
      <c r="J791" s="94"/>
      <c r="K791" s="94"/>
    </row>
    <row r="792" spans="2:11">
      <c r="B792" s="93"/>
      <c r="C792" s="93"/>
      <c r="D792" s="93"/>
      <c r="E792" s="94"/>
      <c r="F792" s="94"/>
      <c r="G792" s="94"/>
      <c r="H792" s="94"/>
      <c r="I792" s="94"/>
      <c r="J792" s="94"/>
      <c r="K792" s="94"/>
    </row>
    <row r="793" spans="2:11">
      <c r="B793" s="93"/>
      <c r="C793" s="93"/>
      <c r="D793" s="93"/>
      <c r="E793" s="94"/>
      <c r="F793" s="94"/>
      <c r="G793" s="94"/>
      <c r="H793" s="94"/>
      <c r="I793" s="94"/>
      <c r="J793" s="94"/>
      <c r="K793" s="94"/>
    </row>
    <row r="794" spans="2:11">
      <c r="B794" s="93"/>
      <c r="C794" s="93"/>
      <c r="D794" s="93"/>
      <c r="E794" s="94"/>
      <c r="F794" s="94"/>
      <c r="G794" s="94"/>
      <c r="H794" s="94"/>
      <c r="I794" s="94"/>
      <c r="J794" s="94"/>
      <c r="K794" s="94"/>
    </row>
    <row r="795" spans="2:11">
      <c r="B795" s="93"/>
      <c r="C795" s="93"/>
      <c r="D795" s="93"/>
      <c r="E795" s="94"/>
      <c r="F795" s="94"/>
      <c r="G795" s="94"/>
      <c r="H795" s="94"/>
      <c r="I795" s="94"/>
      <c r="J795" s="94"/>
      <c r="K795" s="94"/>
    </row>
    <row r="796" spans="2:11">
      <c r="B796" s="93"/>
      <c r="C796" s="93"/>
      <c r="D796" s="93"/>
      <c r="E796" s="94"/>
      <c r="F796" s="94"/>
      <c r="G796" s="94"/>
      <c r="H796" s="94"/>
      <c r="I796" s="94"/>
      <c r="J796" s="94"/>
      <c r="K796" s="94"/>
    </row>
    <row r="797" spans="2:11">
      <c r="B797" s="93"/>
      <c r="C797" s="93"/>
      <c r="D797" s="93"/>
      <c r="E797" s="94"/>
      <c r="F797" s="94"/>
      <c r="G797" s="94"/>
      <c r="H797" s="94"/>
      <c r="I797" s="94"/>
      <c r="J797" s="94"/>
      <c r="K797" s="94"/>
    </row>
    <row r="798" spans="2:11">
      <c r="B798" s="93"/>
      <c r="C798" s="93"/>
      <c r="D798" s="93"/>
      <c r="E798" s="94"/>
      <c r="F798" s="94"/>
      <c r="G798" s="94"/>
      <c r="H798" s="94"/>
      <c r="I798" s="94"/>
      <c r="J798" s="94"/>
      <c r="K798" s="94"/>
    </row>
    <row r="799" spans="2:11">
      <c r="B799" s="93"/>
      <c r="C799" s="93"/>
      <c r="D799" s="93"/>
      <c r="E799" s="94"/>
      <c r="F799" s="94"/>
      <c r="G799" s="94"/>
      <c r="H799" s="94"/>
      <c r="I799" s="94"/>
      <c r="J799" s="94"/>
      <c r="K799" s="94"/>
    </row>
    <row r="800" spans="2:11">
      <c r="B800" s="93"/>
      <c r="C800" s="93"/>
      <c r="D800" s="93"/>
      <c r="E800" s="94"/>
      <c r="F800" s="94"/>
      <c r="G800" s="94"/>
      <c r="H800" s="94"/>
      <c r="I800" s="94"/>
      <c r="J800" s="94"/>
      <c r="K800" s="94"/>
    </row>
    <row r="801" spans="2:11">
      <c r="B801" s="93"/>
      <c r="C801" s="93"/>
      <c r="D801" s="93"/>
      <c r="E801" s="94"/>
      <c r="F801" s="94"/>
      <c r="G801" s="94"/>
      <c r="H801" s="94"/>
      <c r="I801" s="94"/>
      <c r="J801" s="94"/>
      <c r="K801" s="94"/>
    </row>
    <row r="802" spans="2:11">
      <c r="B802" s="93"/>
      <c r="C802" s="93"/>
      <c r="D802" s="93"/>
      <c r="E802" s="94"/>
      <c r="F802" s="94"/>
      <c r="G802" s="94"/>
      <c r="H802" s="94"/>
      <c r="I802" s="94"/>
      <c r="J802" s="94"/>
      <c r="K802" s="94"/>
    </row>
    <row r="803" spans="2:11">
      <c r="B803" s="93"/>
      <c r="C803" s="93"/>
      <c r="D803" s="93"/>
      <c r="E803" s="94"/>
      <c r="F803" s="94"/>
      <c r="G803" s="94"/>
      <c r="H803" s="94"/>
      <c r="I803" s="94"/>
      <c r="J803" s="94"/>
      <c r="K803" s="94"/>
    </row>
    <row r="804" spans="2:11">
      <c r="B804" s="93"/>
      <c r="C804" s="93"/>
      <c r="D804" s="93"/>
      <c r="E804" s="94"/>
      <c r="F804" s="94"/>
      <c r="G804" s="94"/>
      <c r="H804" s="94"/>
      <c r="I804" s="94"/>
      <c r="J804" s="94"/>
      <c r="K804" s="94"/>
    </row>
    <row r="805" spans="2:11">
      <c r="B805" s="93"/>
      <c r="C805" s="93"/>
      <c r="D805" s="93"/>
      <c r="E805" s="94"/>
      <c r="F805" s="94"/>
      <c r="G805" s="94"/>
      <c r="H805" s="94"/>
      <c r="I805" s="94"/>
      <c r="J805" s="94"/>
      <c r="K805" s="94"/>
    </row>
    <row r="806" spans="2:11">
      <c r="B806" s="93"/>
      <c r="C806" s="93"/>
      <c r="D806" s="93"/>
      <c r="E806" s="94"/>
      <c r="F806" s="94"/>
      <c r="G806" s="94"/>
      <c r="H806" s="94"/>
      <c r="I806" s="94"/>
      <c r="J806" s="94"/>
      <c r="K806" s="94"/>
    </row>
    <row r="807" spans="2:11">
      <c r="B807" s="93"/>
      <c r="C807" s="93"/>
      <c r="D807" s="93"/>
      <c r="E807" s="94"/>
      <c r="F807" s="94"/>
      <c r="G807" s="94"/>
      <c r="H807" s="94"/>
      <c r="I807" s="94"/>
      <c r="J807" s="94"/>
      <c r="K807" s="94"/>
    </row>
    <row r="808" spans="2:11">
      <c r="B808" s="93"/>
      <c r="C808" s="93"/>
      <c r="D808" s="93"/>
      <c r="E808" s="94"/>
      <c r="F808" s="94"/>
      <c r="G808" s="94"/>
      <c r="H808" s="94"/>
      <c r="I808" s="94"/>
      <c r="J808" s="94"/>
      <c r="K808" s="94"/>
    </row>
    <row r="809" spans="2:11">
      <c r="B809" s="93"/>
      <c r="C809" s="93"/>
      <c r="D809" s="93"/>
      <c r="E809" s="94"/>
      <c r="F809" s="94"/>
      <c r="G809" s="94"/>
      <c r="H809" s="94"/>
      <c r="I809" s="94"/>
      <c r="J809" s="94"/>
      <c r="K809" s="94"/>
    </row>
    <row r="810" spans="2:11">
      <c r="B810" s="93"/>
      <c r="C810" s="93"/>
      <c r="D810" s="93"/>
      <c r="E810" s="94"/>
      <c r="F810" s="94"/>
      <c r="G810" s="94"/>
      <c r="H810" s="94"/>
      <c r="I810" s="94"/>
      <c r="J810" s="94"/>
      <c r="K810" s="94"/>
    </row>
    <row r="811" spans="2:11">
      <c r="B811" s="93"/>
      <c r="C811" s="93"/>
      <c r="D811" s="93"/>
      <c r="E811" s="94"/>
      <c r="F811" s="94"/>
      <c r="G811" s="94"/>
      <c r="H811" s="94"/>
      <c r="I811" s="94"/>
      <c r="J811" s="94"/>
      <c r="K811" s="94"/>
    </row>
    <row r="812" spans="2:11">
      <c r="B812" s="93"/>
      <c r="C812" s="93"/>
      <c r="D812" s="93"/>
      <c r="E812" s="94"/>
      <c r="F812" s="94"/>
      <c r="G812" s="94"/>
      <c r="H812" s="94"/>
      <c r="I812" s="94"/>
      <c r="J812" s="94"/>
      <c r="K812" s="94"/>
    </row>
    <row r="813" spans="2:11">
      <c r="B813" s="93"/>
      <c r="C813" s="93"/>
      <c r="D813" s="93"/>
      <c r="E813" s="94"/>
      <c r="F813" s="94"/>
      <c r="G813" s="94"/>
      <c r="H813" s="94"/>
      <c r="I813" s="94"/>
      <c r="J813" s="94"/>
      <c r="K813" s="94"/>
    </row>
    <row r="814" spans="2:11">
      <c r="B814" s="93"/>
      <c r="C814" s="93"/>
      <c r="D814" s="93"/>
      <c r="E814" s="94"/>
      <c r="F814" s="94"/>
      <c r="G814" s="94"/>
      <c r="H814" s="94"/>
      <c r="I814" s="94"/>
      <c r="J814" s="94"/>
      <c r="K814" s="94"/>
    </row>
    <row r="815" spans="2:11">
      <c r="B815" s="93"/>
      <c r="C815" s="93"/>
      <c r="D815" s="93"/>
      <c r="E815" s="94"/>
      <c r="F815" s="94"/>
      <c r="G815" s="94"/>
      <c r="H815" s="94"/>
      <c r="I815" s="94"/>
      <c r="J815" s="94"/>
      <c r="K815" s="94"/>
    </row>
    <row r="816" spans="2:11">
      <c r="B816" s="93"/>
      <c r="C816" s="93"/>
      <c r="D816" s="93"/>
      <c r="E816" s="94"/>
      <c r="F816" s="94"/>
      <c r="G816" s="94"/>
      <c r="H816" s="94"/>
      <c r="I816" s="94"/>
      <c r="J816" s="94"/>
      <c r="K816" s="94"/>
    </row>
    <row r="817" spans="2:11">
      <c r="B817" s="93"/>
      <c r="C817" s="93"/>
      <c r="D817" s="93"/>
      <c r="E817" s="94"/>
      <c r="F817" s="94"/>
      <c r="G817" s="94"/>
      <c r="H817" s="94"/>
      <c r="I817" s="94"/>
      <c r="J817" s="94"/>
      <c r="K817" s="94"/>
    </row>
    <row r="818" spans="2:11">
      <c r="B818" s="93"/>
      <c r="C818" s="93"/>
      <c r="D818" s="93"/>
      <c r="E818" s="94"/>
      <c r="F818" s="94"/>
      <c r="G818" s="94"/>
      <c r="H818" s="94"/>
      <c r="I818" s="94"/>
      <c r="J818" s="94"/>
      <c r="K818" s="94"/>
    </row>
    <row r="819" spans="2:11">
      <c r="B819" s="93"/>
      <c r="C819" s="93"/>
      <c r="D819" s="93"/>
      <c r="E819" s="94"/>
      <c r="F819" s="94"/>
      <c r="G819" s="94"/>
      <c r="H819" s="94"/>
      <c r="I819" s="94"/>
      <c r="J819" s="94"/>
      <c r="K819" s="94"/>
    </row>
    <row r="820" spans="2:11">
      <c r="B820" s="93"/>
      <c r="C820" s="93"/>
      <c r="D820" s="93"/>
      <c r="E820" s="94"/>
      <c r="F820" s="94"/>
      <c r="G820" s="94"/>
      <c r="H820" s="94"/>
      <c r="I820" s="94"/>
      <c r="J820" s="94"/>
      <c r="K820" s="94"/>
    </row>
    <row r="821" spans="2:11">
      <c r="B821" s="93"/>
      <c r="C821" s="93"/>
      <c r="D821" s="93"/>
      <c r="E821" s="94"/>
      <c r="F821" s="94"/>
      <c r="G821" s="94"/>
      <c r="H821" s="94"/>
      <c r="I821" s="94"/>
      <c r="J821" s="94"/>
      <c r="K821" s="94"/>
    </row>
    <row r="822" spans="2:11">
      <c r="B822" s="93"/>
      <c r="C822" s="93"/>
      <c r="D822" s="93"/>
      <c r="E822" s="94"/>
      <c r="F822" s="94"/>
      <c r="G822" s="94"/>
      <c r="H822" s="94"/>
      <c r="I822" s="94"/>
      <c r="J822" s="94"/>
      <c r="K822" s="94"/>
    </row>
    <row r="823" spans="2:11">
      <c r="B823" s="93"/>
      <c r="C823" s="93"/>
      <c r="D823" s="93"/>
      <c r="E823" s="94"/>
      <c r="F823" s="94"/>
      <c r="G823" s="94"/>
      <c r="H823" s="94"/>
      <c r="I823" s="94"/>
      <c r="J823" s="94"/>
      <c r="K823" s="94"/>
    </row>
    <row r="824" spans="2:11">
      <c r="B824" s="93"/>
      <c r="C824" s="93"/>
      <c r="D824" s="93"/>
      <c r="E824" s="94"/>
      <c r="F824" s="94"/>
      <c r="G824" s="94"/>
      <c r="H824" s="94"/>
      <c r="I824" s="94"/>
      <c r="J824" s="94"/>
      <c r="K824" s="94"/>
    </row>
    <row r="825" spans="2:11">
      <c r="B825" s="93"/>
      <c r="C825" s="93"/>
      <c r="D825" s="93"/>
      <c r="E825" s="94"/>
      <c r="F825" s="94"/>
      <c r="G825" s="94"/>
      <c r="H825" s="94"/>
      <c r="I825" s="94"/>
      <c r="J825" s="94"/>
      <c r="K825" s="94"/>
    </row>
    <row r="826" spans="2:11">
      <c r="B826" s="93"/>
      <c r="C826" s="93"/>
      <c r="D826" s="93"/>
      <c r="E826" s="94"/>
      <c r="F826" s="94"/>
      <c r="G826" s="94"/>
      <c r="H826" s="94"/>
      <c r="I826" s="94"/>
      <c r="J826" s="94"/>
      <c r="K826" s="94"/>
    </row>
    <row r="827" spans="2:11">
      <c r="B827" s="93"/>
      <c r="C827" s="93"/>
      <c r="D827" s="93"/>
      <c r="E827" s="94"/>
      <c r="F827" s="94"/>
      <c r="G827" s="94"/>
      <c r="H827" s="94"/>
      <c r="I827" s="94"/>
      <c r="J827" s="94"/>
      <c r="K827" s="94"/>
    </row>
    <row r="828" spans="2:11">
      <c r="B828" s="93"/>
      <c r="C828" s="93"/>
      <c r="D828" s="93"/>
      <c r="E828" s="94"/>
      <c r="F828" s="94"/>
      <c r="G828" s="94"/>
      <c r="H828" s="94"/>
      <c r="I828" s="94"/>
      <c r="J828" s="94"/>
      <c r="K828" s="94"/>
    </row>
    <row r="829" spans="2:11">
      <c r="B829" s="93"/>
      <c r="C829" s="93"/>
      <c r="D829" s="93"/>
      <c r="E829" s="94"/>
      <c r="F829" s="94"/>
      <c r="G829" s="94"/>
      <c r="H829" s="94"/>
      <c r="I829" s="94"/>
      <c r="J829" s="94"/>
      <c r="K829" s="94"/>
    </row>
    <row r="830" spans="2:11">
      <c r="B830" s="93"/>
      <c r="C830" s="93"/>
      <c r="D830" s="93"/>
      <c r="E830" s="94"/>
      <c r="F830" s="94"/>
      <c r="G830" s="94"/>
      <c r="H830" s="94"/>
      <c r="I830" s="94"/>
      <c r="J830" s="94"/>
      <c r="K830" s="94"/>
    </row>
    <row r="831" spans="2:11">
      <c r="B831" s="93"/>
      <c r="C831" s="93"/>
      <c r="D831" s="93"/>
      <c r="E831" s="94"/>
      <c r="F831" s="94"/>
      <c r="G831" s="94"/>
      <c r="H831" s="94"/>
      <c r="I831" s="94"/>
      <c r="J831" s="94"/>
      <c r="K831" s="94"/>
    </row>
    <row r="832" spans="2:11">
      <c r="B832" s="93"/>
      <c r="C832" s="93"/>
      <c r="D832" s="93"/>
      <c r="E832" s="94"/>
      <c r="F832" s="94"/>
      <c r="G832" s="94"/>
      <c r="H832" s="94"/>
      <c r="I832" s="94"/>
      <c r="J832" s="94"/>
      <c r="K832" s="94"/>
    </row>
    <row r="833" spans="2:11">
      <c r="B833" s="93"/>
      <c r="C833" s="93"/>
      <c r="D833" s="93"/>
      <c r="E833" s="94"/>
      <c r="F833" s="94"/>
      <c r="G833" s="94"/>
      <c r="H833" s="94"/>
      <c r="I833" s="94"/>
      <c r="J833" s="94"/>
      <c r="K833" s="94"/>
    </row>
    <row r="834" spans="2:11">
      <c r="B834" s="93"/>
      <c r="C834" s="93"/>
      <c r="D834" s="93"/>
      <c r="E834" s="94"/>
      <c r="F834" s="94"/>
      <c r="G834" s="94"/>
      <c r="H834" s="94"/>
      <c r="I834" s="94"/>
      <c r="J834" s="94"/>
      <c r="K834" s="94"/>
    </row>
    <row r="835" spans="2:11">
      <c r="B835" s="93"/>
      <c r="C835" s="93"/>
      <c r="D835" s="93"/>
      <c r="E835" s="94"/>
      <c r="F835" s="94"/>
      <c r="G835" s="94"/>
      <c r="H835" s="94"/>
      <c r="I835" s="94"/>
      <c r="J835" s="94"/>
      <c r="K835" s="94"/>
    </row>
    <row r="836" spans="2:11">
      <c r="B836" s="93"/>
      <c r="C836" s="93"/>
      <c r="D836" s="93"/>
      <c r="E836" s="94"/>
      <c r="F836" s="94"/>
      <c r="G836" s="94"/>
      <c r="H836" s="94"/>
      <c r="I836" s="94"/>
      <c r="J836" s="94"/>
      <c r="K836" s="94"/>
    </row>
    <row r="837" spans="2:11">
      <c r="B837" s="93"/>
      <c r="C837" s="93"/>
      <c r="D837" s="93"/>
      <c r="E837" s="94"/>
      <c r="F837" s="94"/>
      <c r="G837" s="94"/>
      <c r="H837" s="94"/>
      <c r="I837" s="94"/>
      <c r="J837" s="94"/>
      <c r="K837" s="94"/>
    </row>
    <row r="838" spans="2:11">
      <c r="B838" s="93"/>
      <c r="C838" s="93"/>
      <c r="D838" s="93"/>
      <c r="E838" s="94"/>
      <c r="F838" s="94"/>
      <c r="G838" s="94"/>
      <c r="H838" s="94"/>
      <c r="I838" s="94"/>
      <c r="J838" s="94"/>
      <c r="K838" s="94"/>
    </row>
    <row r="839" spans="2:11">
      <c r="B839" s="93"/>
      <c r="C839" s="93"/>
      <c r="D839" s="93"/>
      <c r="E839" s="94"/>
      <c r="F839" s="94"/>
      <c r="G839" s="94"/>
      <c r="H839" s="94"/>
      <c r="I839" s="94"/>
      <c r="J839" s="94"/>
      <c r="K839" s="94"/>
    </row>
    <row r="840" spans="2:11">
      <c r="B840" s="93"/>
      <c r="C840" s="93"/>
      <c r="D840" s="93"/>
      <c r="E840" s="94"/>
      <c r="F840" s="94"/>
      <c r="G840" s="94"/>
      <c r="H840" s="94"/>
      <c r="I840" s="94"/>
      <c r="J840" s="94"/>
      <c r="K840" s="94"/>
    </row>
    <row r="841" spans="2:11">
      <c r="B841" s="93"/>
      <c r="C841" s="93"/>
      <c r="D841" s="93"/>
      <c r="E841" s="94"/>
      <c r="F841" s="94"/>
      <c r="G841" s="94"/>
      <c r="H841" s="94"/>
      <c r="I841" s="94"/>
      <c r="J841" s="94"/>
      <c r="K841" s="94"/>
    </row>
    <row r="842" spans="2:11">
      <c r="B842" s="93"/>
      <c r="C842" s="93"/>
      <c r="D842" s="93"/>
      <c r="E842" s="94"/>
      <c r="F842" s="94"/>
      <c r="G842" s="94"/>
      <c r="H842" s="94"/>
      <c r="I842" s="94"/>
      <c r="J842" s="94"/>
      <c r="K842" s="94"/>
    </row>
    <row r="843" spans="2:11">
      <c r="B843" s="93"/>
      <c r="C843" s="93"/>
      <c r="D843" s="93"/>
      <c r="E843" s="94"/>
      <c r="F843" s="94"/>
      <c r="G843" s="94"/>
      <c r="H843" s="94"/>
      <c r="I843" s="94"/>
      <c r="J843" s="94"/>
      <c r="K843" s="94"/>
    </row>
    <row r="844" spans="2:11">
      <c r="B844" s="93"/>
      <c r="C844" s="93"/>
      <c r="D844" s="93"/>
      <c r="E844" s="94"/>
      <c r="F844" s="94"/>
      <c r="G844" s="94"/>
      <c r="H844" s="94"/>
      <c r="I844" s="94"/>
      <c r="J844" s="94"/>
      <c r="K844" s="94"/>
    </row>
    <row r="845" spans="2:11">
      <c r="B845" s="93"/>
      <c r="C845" s="93"/>
      <c r="D845" s="93"/>
      <c r="E845" s="94"/>
      <c r="F845" s="94"/>
      <c r="G845" s="94"/>
      <c r="H845" s="94"/>
      <c r="I845" s="94"/>
      <c r="J845" s="94"/>
      <c r="K845" s="94"/>
    </row>
    <row r="846" spans="2:11">
      <c r="B846" s="93"/>
      <c r="C846" s="93"/>
      <c r="D846" s="93"/>
      <c r="E846" s="94"/>
      <c r="F846" s="94"/>
      <c r="G846" s="94"/>
      <c r="H846" s="94"/>
      <c r="I846" s="94"/>
      <c r="J846" s="94"/>
      <c r="K846" s="94"/>
    </row>
    <row r="847" spans="2:11">
      <c r="B847" s="93"/>
      <c r="C847" s="93"/>
      <c r="D847" s="93"/>
      <c r="E847" s="94"/>
      <c r="F847" s="94"/>
      <c r="G847" s="94"/>
      <c r="H847" s="94"/>
      <c r="I847" s="94"/>
      <c r="J847" s="94"/>
      <c r="K847" s="94"/>
    </row>
    <row r="848" spans="2:11">
      <c r="B848" s="93"/>
      <c r="C848" s="93"/>
      <c r="D848" s="93"/>
      <c r="E848" s="94"/>
      <c r="F848" s="94"/>
      <c r="G848" s="94"/>
      <c r="H848" s="94"/>
      <c r="I848" s="94"/>
      <c r="J848" s="94"/>
      <c r="K848" s="94"/>
    </row>
    <row r="849" spans="2:11">
      <c r="B849" s="93"/>
      <c r="C849" s="93"/>
      <c r="D849" s="93"/>
      <c r="E849" s="94"/>
      <c r="F849" s="94"/>
      <c r="G849" s="94"/>
      <c r="H849" s="94"/>
      <c r="I849" s="94"/>
      <c r="J849" s="94"/>
      <c r="K849" s="94"/>
    </row>
    <row r="850" spans="2:11">
      <c r="B850" s="93"/>
      <c r="C850" s="93"/>
      <c r="D850" s="93"/>
      <c r="E850" s="94"/>
      <c r="F850" s="94"/>
      <c r="G850" s="94"/>
      <c r="H850" s="94"/>
      <c r="I850" s="94"/>
      <c r="J850" s="94"/>
      <c r="K850" s="94"/>
    </row>
    <row r="851" spans="2:11">
      <c r="B851" s="93"/>
      <c r="C851" s="93"/>
      <c r="D851" s="93"/>
      <c r="E851" s="94"/>
      <c r="F851" s="94"/>
      <c r="G851" s="94"/>
      <c r="H851" s="94"/>
      <c r="I851" s="94"/>
      <c r="J851" s="94"/>
      <c r="K851" s="94"/>
    </row>
    <row r="852" spans="2:11">
      <c r="B852" s="93"/>
      <c r="C852" s="93"/>
      <c r="D852" s="93"/>
      <c r="E852" s="94"/>
      <c r="F852" s="94"/>
      <c r="G852" s="94"/>
      <c r="H852" s="94"/>
      <c r="I852" s="94"/>
      <c r="J852" s="94"/>
      <c r="K852" s="94"/>
    </row>
    <row r="853" spans="2:11">
      <c r="B853" s="93"/>
      <c r="C853" s="93"/>
      <c r="D853" s="93"/>
      <c r="E853" s="94"/>
      <c r="F853" s="94"/>
      <c r="G853" s="94"/>
      <c r="H853" s="94"/>
      <c r="I853" s="94"/>
      <c r="J853" s="94"/>
      <c r="K853" s="94"/>
    </row>
    <row r="854" spans="2:11">
      <c r="B854" s="93"/>
      <c r="C854" s="93"/>
      <c r="D854" s="93"/>
      <c r="E854" s="94"/>
      <c r="F854" s="94"/>
      <c r="G854" s="94"/>
      <c r="H854" s="94"/>
      <c r="I854" s="94"/>
      <c r="J854" s="94"/>
      <c r="K854" s="94"/>
    </row>
    <row r="855" spans="2:11">
      <c r="B855" s="93"/>
      <c r="C855" s="93"/>
      <c r="D855" s="93"/>
      <c r="E855" s="94"/>
      <c r="F855" s="94"/>
      <c r="G855" s="94"/>
      <c r="H855" s="94"/>
      <c r="I855" s="94"/>
      <c r="J855" s="94"/>
      <c r="K855" s="94"/>
    </row>
    <row r="856" spans="2:11">
      <c r="B856" s="93"/>
      <c r="C856" s="93"/>
      <c r="D856" s="93"/>
      <c r="E856" s="94"/>
      <c r="F856" s="94"/>
      <c r="G856" s="94"/>
      <c r="H856" s="94"/>
      <c r="I856" s="94"/>
      <c r="J856" s="94"/>
      <c r="K856" s="94"/>
    </row>
    <row r="857" spans="2:11">
      <c r="B857" s="93"/>
      <c r="C857" s="93"/>
      <c r="D857" s="93"/>
      <c r="E857" s="94"/>
      <c r="F857" s="94"/>
      <c r="G857" s="94"/>
      <c r="H857" s="94"/>
      <c r="I857" s="94"/>
      <c r="J857" s="94"/>
      <c r="K857" s="94"/>
    </row>
    <row r="858" spans="2:11">
      <c r="B858" s="93"/>
      <c r="C858" s="93"/>
      <c r="D858" s="93"/>
      <c r="E858" s="94"/>
      <c r="F858" s="94"/>
      <c r="G858" s="94"/>
      <c r="H858" s="94"/>
      <c r="I858" s="94"/>
      <c r="J858" s="94"/>
      <c r="K858" s="94"/>
    </row>
    <row r="859" spans="2:11">
      <c r="B859" s="93"/>
      <c r="C859" s="93"/>
      <c r="D859" s="93"/>
      <c r="E859" s="94"/>
      <c r="F859" s="94"/>
      <c r="G859" s="94"/>
      <c r="H859" s="94"/>
      <c r="I859" s="94"/>
      <c r="J859" s="94"/>
      <c r="K859" s="94"/>
    </row>
    <row r="860" spans="2:11">
      <c r="B860" s="93"/>
      <c r="C860" s="93"/>
      <c r="D860" s="93"/>
      <c r="E860" s="94"/>
      <c r="F860" s="94"/>
      <c r="G860" s="94"/>
      <c r="H860" s="94"/>
      <c r="I860" s="94"/>
      <c r="J860" s="94"/>
      <c r="K860" s="94"/>
    </row>
    <row r="861" spans="2:11">
      <c r="B861" s="93"/>
      <c r="C861" s="93"/>
      <c r="D861" s="93"/>
      <c r="E861" s="94"/>
      <c r="F861" s="94"/>
      <c r="G861" s="94"/>
      <c r="H861" s="94"/>
      <c r="I861" s="94"/>
      <c r="J861" s="94"/>
      <c r="K861" s="94"/>
    </row>
    <row r="862" spans="2:11">
      <c r="B862" s="93"/>
      <c r="C862" s="93"/>
      <c r="D862" s="93"/>
      <c r="E862" s="94"/>
      <c r="F862" s="94"/>
      <c r="G862" s="94"/>
      <c r="H862" s="94"/>
      <c r="I862" s="94"/>
      <c r="J862" s="94"/>
      <c r="K862" s="94"/>
    </row>
    <row r="863" spans="2:11">
      <c r="B863" s="93"/>
      <c r="C863" s="93"/>
      <c r="D863" s="93"/>
      <c r="E863" s="94"/>
      <c r="F863" s="94"/>
      <c r="G863" s="94"/>
      <c r="H863" s="94"/>
      <c r="I863" s="94"/>
      <c r="J863" s="94"/>
      <c r="K863" s="94"/>
    </row>
    <row r="864" spans="2:11">
      <c r="B864" s="93"/>
      <c r="C864" s="93"/>
      <c r="D864" s="93"/>
      <c r="E864" s="94"/>
      <c r="F864" s="94"/>
      <c r="G864" s="94"/>
      <c r="H864" s="94"/>
      <c r="I864" s="94"/>
      <c r="J864" s="94"/>
      <c r="K864" s="94"/>
    </row>
    <row r="865" spans="2:11">
      <c r="B865" s="93"/>
      <c r="C865" s="93"/>
      <c r="D865" s="93"/>
      <c r="E865" s="94"/>
      <c r="F865" s="94"/>
      <c r="G865" s="94"/>
      <c r="H865" s="94"/>
      <c r="I865" s="94"/>
      <c r="J865" s="94"/>
      <c r="K865" s="94"/>
    </row>
    <row r="866" spans="2:11">
      <c r="B866" s="93"/>
      <c r="C866" s="93"/>
      <c r="D866" s="93"/>
      <c r="E866" s="94"/>
      <c r="F866" s="94"/>
      <c r="G866" s="94"/>
      <c r="H866" s="94"/>
      <c r="I866" s="94"/>
      <c r="J866" s="94"/>
      <c r="K866" s="94"/>
    </row>
    <row r="867" spans="2:11">
      <c r="B867" s="93"/>
      <c r="C867" s="93"/>
      <c r="D867" s="93"/>
      <c r="E867" s="94"/>
      <c r="F867" s="94"/>
      <c r="G867" s="94"/>
      <c r="H867" s="94"/>
      <c r="I867" s="94"/>
      <c r="J867" s="94"/>
      <c r="K867" s="94"/>
    </row>
    <row r="868" spans="2:11">
      <c r="B868" s="93"/>
      <c r="C868" s="93"/>
      <c r="D868" s="93"/>
      <c r="E868" s="94"/>
      <c r="F868" s="94"/>
      <c r="G868" s="94"/>
      <c r="H868" s="94"/>
      <c r="I868" s="94"/>
      <c r="J868" s="94"/>
      <c r="K868" s="94"/>
    </row>
    <row r="869" spans="2:11">
      <c r="B869" s="93"/>
      <c r="C869" s="93"/>
      <c r="D869" s="93"/>
      <c r="E869" s="94"/>
      <c r="F869" s="94"/>
      <c r="G869" s="94"/>
      <c r="H869" s="94"/>
      <c r="I869" s="94"/>
      <c r="J869" s="94"/>
      <c r="K869" s="94"/>
    </row>
    <row r="870" spans="2:11">
      <c r="B870" s="93"/>
      <c r="C870" s="93"/>
      <c r="D870" s="93"/>
      <c r="E870" s="94"/>
      <c r="F870" s="94"/>
      <c r="G870" s="94"/>
      <c r="H870" s="94"/>
      <c r="I870" s="94"/>
      <c r="J870" s="94"/>
      <c r="K870" s="94"/>
    </row>
    <row r="871" spans="2:11">
      <c r="B871" s="93"/>
      <c r="C871" s="93"/>
      <c r="D871" s="93"/>
      <c r="E871" s="94"/>
      <c r="F871" s="94"/>
      <c r="G871" s="94"/>
      <c r="H871" s="94"/>
      <c r="I871" s="94"/>
      <c r="J871" s="94"/>
      <c r="K871" s="94"/>
    </row>
    <row r="872" spans="2:11">
      <c r="B872" s="93"/>
      <c r="C872" s="93"/>
      <c r="D872" s="93"/>
      <c r="E872" s="94"/>
      <c r="F872" s="94"/>
      <c r="G872" s="94"/>
      <c r="H872" s="94"/>
      <c r="I872" s="94"/>
      <c r="J872" s="94"/>
      <c r="K872" s="94"/>
    </row>
    <row r="873" spans="2:11">
      <c r="B873" s="93"/>
      <c r="C873" s="93"/>
      <c r="D873" s="93"/>
      <c r="E873" s="94"/>
      <c r="F873" s="94"/>
      <c r="G873" s="94"/>
      <c r="H873" s="94"/>
      <c r="I873" s="94"/>
      <c r="J873" s="94"/>
      <c r="K873" s="94"/>
    </row>
    <row r="874" spans="2:11">
      <c r="B874" s="93"/>
      <c r="C874" s="93"/>
      <c r="D874" s="93"/>
      <c r="E874" s="94"/>
      <c r="F874" s="94"/>
      <c r="G874" s="94"/>
      <c r="H874" s="94"/>
      <c r="I874" s="94"/>
      <c r="J874" s="94"/>
      <c r="K874" s="94"/>
    </row>
    <row r="875" spans="2:11">
      <c r="B875" s="93"/>
      <c r="C875" s="93"/>
      <c r="D875" s="93"/>
      <c r="E875" s="94"/>
      <c r="F875" s="94"/>
      <c r="G875" s="94"/>
      <c r="H875" s="94"/>
      <c r="I875" s="94"/>
      <c r="J875" s="94"/>
      <c r="K875" s="94"/>
    </row>
    <row r="876" spans="2:11">
      <c r="B876" s="93"/>
      <c r="C876" s="93"/>
      <c r="D876" s="93"/>
      <c r="E876" s="94"/>
      <c r="F876" s="94"/>
      <c r="G876" s="94"/>
      <c r="H876" s="94"/>
      <c r="I876" s="94"/>
      <c r="J876" s="94"/>
      <c r="K876" s="94"/>
    </row>
    <row r="877" spans="2:11">
      <c r="B877" s="93"/>
      <c r="C877" s="93"/>
      <c r="D877" s="93"/>
      <c r="E877" s="94"/>
      <c r="F877" s="94"/>
      <c r="G877" s="94"/>
      <c r="H877" s="94"/>
      <c r="I877" s="94"/>
      <c r="J877" s="94"/>
      <c r="K877" s="94"/>
    </row>
    <row r="878" spans="2:11">
      <c r="B878" s="93"/>
      <c r="C878" s="93"/>
      <c r="D878" s="93"/>
      <c r="E878" s="94"/>
      <c r="F878" s="94"/>
      <c r="G878" s="94"/>
      <c r="H878" s="94"/>
      <c r="I878" s="94"/>
      <c r="J878" s="94"/>
      <c r="K878" s="94"/>
    </row>
    <row r="879" spans="2:11">
      <c r="B879" s="93"/>
      <c r="C879" s="93"/>
      <c r="D879" s="93"/>
      <c r="E879" s="94"/>
      <c r="F879" s="94"/>
      <c r="G879" s="94"/>
      <c r="H879" s="94"/>
      <c r="I879" s="94"/>
      <c r="J879" s="94"/>
      <c r="K879" s="94"/>
    </row>
    <row r="880" spans="2:11">
      <c r="B880" s="93"/>
      <c r="C880" s="93"/>
      <c r="D880" s="93"/>
      <c r="E880" s="94"/>
      <c r="F880" s="94"/>
      <c r="G880" s="94"/>
      <c r="H880" s="94"/>
      <c r="I880" s="94"/>
      <c r="J880" s="94"/>
      <c r="K880" s="94"/>
    </row>
    <row r="881" spans="2:11">
      <c r="B881" s="93"/>
      <c r="C881" s="93"/>
      <c r="D881" s="93"/>
      <c r="E881" s="94"/>
      <c r="F881" s="94"/>
      <c r="G881" s="94"/>
      <c r="H881" s="94"/>
      <c r="I881" s="94"/>
      <c r="J881" s="94"/>
      <c r="K881" s="94"/>
    </row>
    <row r="882" spans="2:11">
      <c r="B882" s="93"/>
      <c r="C882" s="93"/>
      <c r="D882" s="93"/>
      <c r="E882" s="94"/>
      <c r="F882" s="94"/>
      <c r="G882" s="94"/>
      <c r="H882" s="94"/>
      <c r="I882" s="94"/>
      <c r="J882" s="94"/>
      <c r="K882" s="94"/>
    </row>
    <row r="883" spans="2:11">
      <c r="B883" s="93"/>
      <c r="C883" s="93"/>
      <c r="D883" s="93"/>
      <c r="E883" s="94"/>
      <c r="F883" s="94"/>
      <c r="G883" s="94"/>
      <c r="H883" s="94"/>
      <c r="I883" s="94"/>
      <c r="J883" s="94"/>
      <c r="K883" s="94"/>
    </row>
    <row r="884" spans="2:11">
      <c r="B884" s="93"/>
      <c r="C884" s="93"/>
      <c r="D884" s="93"/>
      <c r="E884" s="94"/>
      <c r="F884" s="94"/>
      <c r="G884" s="94"/>
      <c r="H884" s="94"/>
      <c r="I884" s="94"/>
      <c r="J884" s="94"/>
      <c r="K884" s="94"/>
    </row>
    <row r="885" spans="2:11">
      <c r="B885" s="93"/>
      <c r="C885" s="93"/>
      <c r="D885" s="93"/>
      <c r="E885" s="94"/>
      <c r="F885" s="94"/>
      <c r="G885" s="94"/>
      <c r="H885" s="94"/>
      <c r="I885" s="94"/>
      <c r="J885" s="94"/>
      <c r="K885" s="94"/>
    </row>
    <row r="886" spans="2:11">
      <c r="B886" s="93"/>
      <c r="C886" s="93"/>
      <c r="D886" s="93"/>
      <c r="E886" s="94"/>
      <c r="F886" s="94"/>
      <c r="G886" s="94"/>
      <c r="H886" s="94"/>
      <c r="I886" s="94"/>
      <c r="J886" s="94"/>
      <c r="K886" s="94"/>
    </row>
    <row r="887" spans="2:11">
      <c r="B887" s="93"/>
      <c r="C887" s="93"/>
      <c r="D887" s="93"/>
      <c r="E887" s="94"/>
      <c r="F887" s="94"/>
      <c r="G887" s="94"/>
      <c r="H887" s="94"/>
      <c r="I887" s="94"/>
      <c r="J887" s="94"/>
      <c r="K887" s="94"/>
    </row>
    <row r="888" spans="2:11">
      <c r="B888" s="93"/>
      <c r="C888" s="93"/>
      <c r="D888" s="93"/>
      <c r="E888" s="94"/>
      <c r="F888" s="94"/>
      <c r="G888" s="94"/>
      <c r="H888" s="94"/>
      <c r="I888" s="94"/>
      <c r="J888" s="94"/>
      <c r="K888" s="94"/>
    </row>
    <row r="889" spans="2:11">
      <c r="B889" s="93"/>
      <c r="C889" s="93"/>
      <c r="D889" s="93"/>
      <c r="E889" s="94"/>
      <c r="F889" s="94"/>
      <c r="G889" s="94"/>
      <c r="H889" s="94"/>
      <c r="I889" s="94"/>
      <c r="J889" s="94"/>
      <c r="K889" s="94"/>
    </row>
    <row r="890" spans="2:11">
      <c r="B890" s="93"/>
      <c r="C890" s="93"/>
      <c r="D890" s="93"/>
      <c r="E890" s="94"/>
      <c r="F890" s="94"/>
      <c r="G890" s="94"/>
      <c r="H890" s="94"/>
      <c r="I890" s="94"/>
      <c r="J890" s="94"/>
      <c r="K890" s="94"/>
    </row>
    <row r="891" spans="2:11">
      <c r="B891" s="93"/>
      <c r="C891" s="93"/>
      <c r="D891" s="93"/>
      <c r="E891" s="94"/>
      <c r="F891" s="94"/>
      <c r="G891" s="94"/>
      <c r="H891" s="94"/>
      <c r="I891" s="94"/>
      <c r="J891" s="94"/>
      <c r="K891" s="94"/>
    </row>
    <row r="892" spans="2:11">
      <c r="B892" s="93"/>
      <c r="C892" s="93"/>
      <c r="D892" s="93"/>
      <c r="E892" s="94"/>
      <c r="F892" s="94"/>
      <c r="G892" s="94"/>
      <c r="H892" s="94"/>
      <c r="I892" s="94"/>
      <c r="J892" s="94"/>
      <c r="K892" s="94"/>
    </row>
    <row r="893" spans="2:11">
      <c r="B893" s="93"/>
      <c r="C893" s="93"/>
      <c r="D893" s="93"/>
      <c r="E893" s="94"/>
      <c r="F893" s="94"/>
      <c r="G893" s="94"/>
      <c r="H893" s="94"/>
      <c r="I893" s="94"/>
      <c r="J893" s="94"/>
      <c r="K893" s="94"/>
    </row>
    <row r="894" spans="2:11">
      <c r="B894" s="93"/>
      <c r="C894" s="93"/>
      <c r="D894" s="93"/>
      <c r="E894" s="94"/>
      <c r="F894" s="94"/>
      <c r="G894" s="94"/>
      <c r="H894" s="94"/>
      <c r="I894" s="94"/>
      <c r="J894" s="94"/>
      <c r="K894" s="94"/>
    </row>
    <row r="895" spans="2:11">
      <c r="B895" s="93"/>
      <c r="C895" s="93"/>
      <c r="D895" s="93"/>
      <c r="E895" s="94"/>
      <c r="F895" s="94"/>
      <c r="G895" s="94"/>
      <c r="H895" s="94"/>
      <c r="I895" s="94"/>
      <c r="J895" s="94"/>
      <c r="K895" s="94"/>
    </row>
    <row r="896" spans="2:11">
      <c r="B896" s="93"/>
      <c r="C896" s="93"/>
      <c r="D896" s="93"/>
      <c r="E896" s="94"/>
      <c r="F896" s="94"/>
      <c r="G896" s="94"/>
      <c r="H896" s="94"/>
      <c r="I896" s="94"/>
      <c r="J896" s="94"/>
      <c r="K896" s="94"/>
    </row>
    <row r="897" spans="2:11">
      <c r="B897" s="93"/>
      <c r="C897" s="93"/>
      <c r="D897" s="93"/>
      <c r="E897" s="94"/>
      <c r="F897" s="94"/>
      <c r="G897" s="94"/>
      <c r="H897" s="94"/>
      <c r="I897" s="94"/>
      <c r="J897" s="94"/>
      <c r="K897" s="94"/>
    </row>
    <row r="898" spans="2:11">
      <c r="B898" s="93"/>
      <c r="C898" s="93"/>
      <c r="D898" s="93"/>
      <c r="E898" s="94"/>
      <c r="F898" s="94"/>
      <c r="G898" s="94"/>
      <c r="H898" s="94"/>
      <c r="I898" s="94"/>
      <c r="J898" s="94"/>
      <c r="K898" s="94"/>
    </row>
    <row r="899" spans="2:11">
      <c r="B899" s="93"/>
      <c r="C899" s="93"/>
      <c r="D899" s="93"/>
      <c r="E899" s="94"/>
      <c r="F899" s="94"/>
      <c r="G899" s="94"/>
      <c r="H899" s="94"/>
      <c r="I899" s="94"/>
      <c r="J899" s="94"/>
      <c r="K899" s="94"/>
    </row>
    <row r="900" spans="2:11">
      <c r="B900" s="93"/>
      <c r="C900" s="93"/>
      <c r="D900" s="93"/>
      <c r="E900" s="94"/>
      <c r="F900" s="94"/>
      <c r="G900" s="94"/>
      <c r="H900" s="94"/>
      <c r="I900" s="94"/>
      <c r="J900" s="94"/>
      <c r="K900" s="94"/>
    </row>
    <row r="901" spans="2:11">
      <c r="B901" s="93"/>
      <c r="C901" s="93"/>
      <c r="D901" s="93"/>
      <c r="E901" s="94"/>
      <c r="F901" s="94"/>
      <c r="G901" s="94"/>
      <c r="H901" s="94"/>
      <c r="I901" s="94"/>
      <c r="J901" s="94"/>
      <c r="K901" s="94"/>
    </row>
    <row r="902" spans="2:11">
      <c r="B902" s="93"/>
      <c r="C902" s="93"/>
      <c r="D902" s="93"/>
      <c r="E902" s="94"/>
      <c r="F902" s="94"/>
      <c r="G902" s="94"/>
      <c r="H902" s="94"/>
      <c r="I902" s="94"/>
      <c r="J902" s="94"/>
      <c r="K902" s="94"/>
    </row>
    <row r="903" spans="2:11">
      <c r="B903" s="93"/>
      <c r="C903" s="93"/>
      <c r="D903" s="93"/>
      <c r="E903" s="94"/>
      <c r="F903" s="94"/>
      <c r="G903" s="94"/>
      <c r="H903" s="94"/>
      <c r="I903" s="94"/>
      <c r="J903" s="94"/>
      <c r="K903" s="94"/>
    </row>
    <row r="904" spans="2:11">
      <c r="B904" s="93"/>
      <c r="C904" s="93"/>
      <c r="D904" s="93"/>
      <c r="E904" s="94"/>
      <c r="F904" s="94"/>
      <c r="G904" s="94"/>
      <c r="H904" s="94"/>
      <c r="I904" s="94"/>
      <c r="J904" s="94"/>
      <c r="K904" s="94"/>
    </row>
    <row r="905" spans="2:11">
      <c r="B905" s="93"/>
      <c r="C905" s="93"/>
      <c r="D905" s="93"/>
      <c r="E905" s="94"/>
      <c r="F905" s="94"/>
      <c r="G905" s="94"/>
      <c r="H905" s="94"/>
      <c r="I905" s="94"/>
      <c r="J905" s="94"/>
      <c r="K905" s="94"/>
    </row>
    <row r="906" spans="2:11">
      <c r="B906" s="93"/>
      <c r="C906" s="93"/>
      <c r="D906" s="93"/>
      <c r="E906" s="94"/>
      <c r="F906" s="94"/>
      <c r="G906" s="94"/>
      <c r="H906" s="94"/>
      <c r="I906" s="94"/>
      <c r="J906" s="94"/>
      <c r="K906" s="94"/>
    </row>
    <row r="907" spans="2:11">
      <c r="B907" s="93"/>
      <c r="C907" s="93"/>
      <c r="D907" s="93"/>
      <c r="E907" s="94"/>
      <c r="F907" s="94"/>
      <c r="G907" s="94"/>
      <c r="H907" s="94"/>
      <c r="I907" s="94"/>
      <c r="J907" s="94"/>
      <c r="K907" s="94"/>
    </row>
    <row r="908" spans="2:11">
      <c r="B908" s="93"/>
      <c r="C908" s="93"/>
      <c r="D908" s="93"/>
      <c r="E908" s="94"/>
      <c r="F908" s="94"/>
      <c r="G908" s="94"/>
      <c r="H908" s="94"/>
      <c r="I908" s="94"/>
      <c r="J908" s="94"/>
      <c r="K908" s="94"/>
    </row>
    <row r="909" spans="2:11">
      <c r="B909" s="93"/>
      <c r="C909" s="93"/>
      <c r="D909" s="93"/>
      <c r="E909" s="94"/>
      <c r="F909" s="94"/>
      <c r="G909" s="94"/>
      <c r="H909" s="94"/>
      <c r="I909" s="94"/>
      <c r="J909" s="94"/>
      <c r="K909" s="94"/>
    </row>
    <row r="910" spans="2:11">
      <c r="B910" s="93"/>
      <c r="C910" s="93"/>
      <c r="D910" s="93"/>
      <c r="E910" s="94"/>
      <c r="F910" s="94"/>
      <c r="G910" s="94"/>
      <c r="H910" s="94"/>
      <c r="I910" s="94"/>
      <c r="J910" s="94"/>
      <c r="K910" s="94"/>
    </row>
    <row r="911" spans="2:11">
      <c r="B911" s="93"/>
      <c r="C911" s="93"/>
      <c r="D911" s="93"/>
      <c r="E911" s="94"/>
      <c r="F911" s="94"/>
      <c r="G911" s="94"/>
      <c r="H911" s="94"/>
      <c r="I911" s="94"/>
      <c r="J911" s="94"/>
      <c r="K911" s="94"/>
    </row>
    <row r="912" spans="2:11">
      <c r="B912" s="93"/>
      <c r="C912" s="93"/>
      <c r="D912" s="93"/>
      <c r="E912" s="94"/>
      <c r="F912" s="94"/>
      <c r="G912" s="94"/>
      <c r="H912" s="94"/>
      <c r="I912" s="94"/>
      <c r="J912" s="94"/>
      <c r="K912" s="94"/>
    </row>
    <row r="913" spans="2:11">
      <c r="B913" s="93"/>
      <c r="C913" s="93"/>
      <c r="D913" s="93"/>
      <c r="E913" s="94"/>
      <c r="F913" s="94"/>
      <c r="G913" s="94"/>
      <c r="H913" s="94"/>
      <c r="I913" s="94"/>
      <c r="J913" s="94"/>
      <c r="K913" s="94"/>
    </row>
    <row r="914" spans="2:11">
      <c r="B914" s="93"/>
      <c r="C914" s="93"/>
      <c r="D914" s="93"/>
      <c r="E914" s="94"/>
      <c r="F914" s="94"/>
      <c r="G914" s="94"/>
      <c r="H914" s="94"/>
      <c r="I914" s="94"/>
      <c r="J914" s="94"/>
      <c r="K914" s="94"/>
    </row>
    <row r="915" spans="2:11">
      <c r="B915" s="93"/>
      <c r="C915" s="93"/>
      <c r="D915" s="93"/>
      <c r="E915" s="94"/>
      <c r="F915" s="94"/>
      <c r="G915" s="94"/>
      <c r="H915" s="94"/>
      <c r="I915" s="94"/>
      <c r="J915" s="94"/>
      <c r="K915" s="94"/>
    </row>
    <row r="916" spans="2:11">
      <c r="B916" s="93"/>
      <c r="C916" s="93"/>
      <c r="D916" s="93"/>
      <c r="E916" s="94"/>
      <c r="F916" s="94"/>
      <c r="G916" s="94"/>
      <c r="H916" s="94"/>
      <c r="I916" s="94"/>
      <c r="J916" s="94"/>
      <c r="K916" s="94"/>
    </row>
    <row r="917" spans="2:11">
      <c r="B917" s="93"/>
      <c r="C917" s="93"/>
      <c r="D917" s="93"/>
      <c r="E917" s="94"/>
      <c r="F917" s="94"/>
      <c r="G917" s="94"/>
      <c r="H917" s="94"/>
      <c r="I917" s="94"/>
      <c r="J917" s="94"/>
      <c r="K917" s="94"/>
    </row>
    <row r="918" spans="2:11">
      <c r="B918" s="93"/>
      <c r="C918" s="93"/>
      <c r="D918" s="93"/>
      <c r="E918" s="94"/>
      <c r="F918" s="94"/>
      <c r="G918" s="94"/>
      <c r="H918" s="94"/>
      <c r="I918" s="94"/>
      <c r="J918" s="94"/>
      <c r="K918" s="94"/>
    </row>
    <row r="919" spans="2:11">
      <c r="B919" s="93"/>
      <c r="C919" s="93"/>
      <c r="D919" s="93"/>
      <c r="E919" s="94"/>
      <c r="F919" s="94"/>
      <c r="G919" s="94"/>
      <c r="H919" s="94"/>
      <c r="I919" s="94"/>
      <c r="J919" s="94"/>
      <c r="K919" s="94"/>
    </row>
    <row r="920" spans="2:11">
      <c r="B920" s="93"/>
      <c r="C920" s="93"/>
      <c r="D920" s="93"/>
      <c r="E920" s="94"/>
      <c r="F920" s="94"/>
      <c r="G920" s="94"/>
      <c r="H920" s="94"/>
      <c r="I920" s="94"/>
      <c r="J920" s="94"/>
      <c r="K920" s="94"/>
    </row>
    <row r="921" spans="2:11">
      <c r="B921" s="93"/>
      <c r="C921" s="93"/>
      <c r="D921" s="93"/>
      <c r="E921" s="94"/>
      <c r="F921" s="94"/>
      <c r="G921" s="94"/>
      <c r="H921" s="94"/>
      <c r="I921" s="94"/>
      <c r="J921" s="94"/>
      <c r="K921" s="94"/>
    </row>
    <row r="922" spans="2:11">
      <c r="B922" s="93"/>
      <c r="C922" s="93"/>
      <c r="D922" s="93"/>
      <c r="E922" s="94"/>
      <c r="F922" s="94"/>
      <c r="G922" s="94"/>
      <c r="H922" s="94"/>
      <c r="I922" s="94"/>
      <c r="J922" s="94"/>
      <c r="K922" s="94"/>
    </row>
    <row r="923" spans="2:11">
      <c r="B923" s="93"/>
      <c r="C923" s="93"/>
      <c r="D923" s="93"/>
      <c r="E923" s="94"/>
      <c r="F923" s="94"/>
      <c r="G923" s="94"/>
      <c r="H923" s="94"/>
      <c r="I923" s="94"/>
      <c r="J923" s="94"/>
      <c r="K923" s="94"/>
    </row>
    <row r="924" spans="2:11">
      <c r="B924" s="93"/>
      <c r="C924" s="93"/>
      <c r="D924" s="93"/>
      <c r="E924" s="94"/>
      <c r="F924" s="94"/>
      <c r="G924" s="94"/>
      <c r="H924" s="94"/>
      <c r="I924" s="94"/>
      <c r="J924" s="94"/>
      <c r="K924" s="94"/>
    </row>
    <row r="925" spans="2:11">
      <c r="B925" s="93"/>
      <c r="C925" s="93"/>
      <c r="D925" s="93"/>
      <c r="E925" s="94"/>
      <c r="F925" s="94"/>
      <c r="G925" s="94"/>
      <c r="H925" s="94"/>
      <c r="I925" s="94"/>
      <c r="J925" s="94"/>
      <c r="K925" s="94"/>
    </row>
    <row r="926" spans="2:11">
      <c r="B926" s="93"/>
      <c r="C926" s="93"/>
      <c r="D926" s="93"/>
      <c r="E926" s="94"/>
      <c r="F926" s="94"/>
      <c r="G926" s="94"/>
      <c r="H926" s="94"/>
      <c r="I926" s="94"/>
      <c r="J926" s="94"/>
      <c r="K926" s="94"/>
    </row>
    <row r="927" spans="2:11">
      <c r="B927" s="93"/>
      <c r="C927" s="93"/>
      <c r="D927" s="93"/>
      <c r="E927" s="94"/>
      <c r="F927" s="94"/>
      <c r="G927" s="94"/>
      <c r="H927" s="94"/>
      <c r="I927" s="94"/>
      <c r="J927" s="94"/>
      <c r="K927" s="94"/>
    </row>
    <row r="928" spans="2:11">
      <c r="B928" s="93"/>
      <c r="C928" s="93"/>
      <c r="D928" s="93"/>
      <c r="E928" s="94"/>
      <c r="F928" s="94"/>
      <c r="G928" s="94"/>
      <c r="H928" s="94"/>
      <c r="I928" s="94"/>
      <c r="J928" s="94"/>
      <c r="K928" s="94"/>
    </row>
    <row r="929" spans="2:11">
      <c r="B929" s="93"/>
      <c r="C929" s="93"/>
      <c r="D929" s="93"/>
      <c r="E929" s="94"/>
      <c r="F929" s="94"/>
      <c r="G929" s="94"/>
      <c r="H929" s="94"/>
      <c r="I929" s="94"/>
      <c r="J929" s="94"/>
      <c r="K929" s="94"/>
    </row>
    <row r="930" spans="2:11">
      <c r="B930" s="93"/>
      <c r="C930" s="93"/>
      <c r="D930" s="93"/>
      <c r="E930" s="94"/>
      <c r="F930" s="94"/>
      <c r="G930" s="94"/>
      <c r="H930" s="94"/>
      <c r="I930" s="94"/>
      <c r="J930" s="94"/>
      <c r="K930" s="94"/>
    </row>
    <row r="931" spans="2:11">
      <c r="B931" s="93"/>
      <c r="C931" s="93"/>
      <c r="D931" s="93"/>
      <c r="E931" s="94"/>
      <c r="F931" s="94"/>
      <c r="G931" s="94"/>
      <c r="H931" s="94"/>
      <c r="I931" s="94"/>
      <c r="J931" s="94"/>
      <c r="K931" s="94"/>
    </row>
    <row r="932" spans="2:11">
      <c r="B932" s="93"/>
      <c r="C932" s="93"/>
      <c r="D932" s="93"/>
      <c r="E932" s="94"/>
      <c r="F932" s="94"/>
      <c r="G932" s="94"/>
      <c r="H932" s="94"/>
      <c r="I932" s="94"/>
      <c r="J932" s="94"/>
      <c r="K932" s="94"/>
    </row>
    <row r="933" spans="2:11">
      <c r="B933" s="93"/>
      <c r="C933" s="93"/>
      <c r="D933" s="93"/>
      <c r="E933" s="94"/>
      <c r="F933" s="94"/>
      <c r="G933" s="94"/>
      <c r="H933" s="94"/>
      <c r="I933" s="94"/>
      <c r="J933" s="94"/>
      <c r="K933" s="94"/>
    </row>
    <row r="934" spans="2:11">
      <c r="B934" s="93"/>
      <c r="C934" s="93"/>
      <c r="D934" s="93"/>
      <c r="E934" s="94"/>
      <c r="F934" s="94"/>
      <c r="G934" s="94"/>
      <c r="H934" s="94"/>
      <c r="I934" s="94"/>
      <c r="J934" s="94"/>
      <c r="K934" s="94"/>
    </row>
    <row r="935" spans="2:11">
      <c r="B935" s="93"/>
      <c r="C935" s="93"/>
      <c r="D935" s="93"/>
      <c r="E935" s="94"/>
      <c r="F935" s="94"/>
      <c r="G935" s="94"/>
      <c r="H935" s="94"/>
      <c r="I935" s="94"/>
      <c r="J935" s="94"/>
      <c r="K935" s="94"/>
    </row>
    <row r="936" spans="2:11">
      <c r="B936" s="93"/>
      <c r="C936" s="93"/>
      <c r="D936" s="93"/>
      <c r="E936" s="94"/>
      <c r="F936" s="94"/>
      <c r="G936" s="94"/>
      <c r="H936" s="94"/>
      <c r="I936" s="94"/>
      <c r="J936" s="94"/>
      <c r="K936" s="94"/>
    </row>
    <row r="937" spans="2:11">
      <c r="B937" s="93"/>
      <c r="C937" s="93"/>
      <c r="D937" s="93"/>
      <c r="E937" s="94"/>
      <c r="F937" s="94"/>
      <c r="G937" s="94"/>
      <c r="H937" s="94"/>
      <c r="I937" s="94"/>
      <c r="J937" s="94"/>
      <c r="K937" s="94"/>
    </row>
    <row r="938" spans="2:11">
      <c r="B938" s="93"/>
      <c r="C938" s="93"/>
      <c r="D938" s="93"/>
      <c r="E938" s="94"/>
      <c r="F938" s="94"/>
      <c r="G938" s="94"/>
      <c r="H938" s="94"/>
      <c r="I938" s="94"/>
      <c r="J938" s="94"/>
      <c r="K938" s="94"/>
    </row>
    <row r="939" spans="2:11">
      <c r="B939" s="93"/>
      <c r="C939" s="93"/>
      <c r="D939" s="93"/>
      <c r="E939" s="94"/>
      <c r="F939" s="94"/>
      <c r="G939" s="94"/>
      <c r="H939" s="94"/>
      <c r="I939" s="94"/>
      <c r="J939" s="94"/>
      <c r="K939" s="94"/>
    </row>
    <row r="940" spans="2:11">
      <c r="B940" s="93"/>
      <c r="C940" s="93"/>
      <c r="D940" s="93"/>
      <c r="E940" s="94"/>
      <c r="F940" s="94"/>
      <c r="G940" s="94"/>
      <c r="H940" s="94"/>
      <c r="I940" s="94"/>
      <c r="J940" s="94"/>
      <c r="K940" s="94"/>
    </row>
    <row r="941" spans="2:11">
      <c r="B941" s="93"/>
      <c r="C941" s="93"/>
      <c r="D941" s="93"/>
      <c r="E941" s="94"/>
      <c r="F941" s="94"/>
      <c r="G941" s="94"/>
      <c r="H941" s="94"/>
      <c r="I941" s="94"/>
      <c r="J941" s="94"/>
      <c r="K941" s="94"/>
    </row>
    <row r="942" spans="2:11">
      <c r="B942" s="93"/>
      <c r="C942" s="93"/>
      <c r="D942" s="93"/>
      <c r="E942" s="94"/>
      <c r="F942" s="94"/>
      <c r="G942" s="94"/>
      <c r="H942" s="94"/>
      <c r="I942" s="94"/>
      <c r="J942" s="94"/>
      <c r="K942" s="94"/>
    </row>
    <row r="943" spans="2:11">
      <c r="B943" s="93"/>
      <c r="C943" s="93"/>
      <c r="D943" s="93"/>
      <c r="E943" s="94"/>
      <c r="F943" s="94"/>
      <c r="G943" s="94"/>
      <c r="H943" s="94"/>
      <c r="I943" s="94"/>
      <c r="J943" s="94"/>
      <c r="K943" s="94"/>
    </row>
    <row r="944" spans="2:11">
      <c r="B944" s="93"/>
      <c r="C944" s="93"/>
      <c r="D944" s="93"/>
      <c r="E944" s="94"/>
      <c r="F944" s="94"/>
      <c r="G944" s="94"/>
      <c r="H944" s="94"/>
      <c r="I944" s="94"/>
      <c r="J944" s="94"/>
      <c r="K944" s="94"/>
    </row>
    <row r="945" spans="2:11">
      <c r="B945" s="93"/>
      <c r="C945" s="93"/>
      <c r="D945" s="93"/>
      <c r="E945" s="94"/>
      <c r="F945" s="94"/>
      <c r="G945" s="94"/>
      <c r="H945" s="94"/>
      <c r="I945" s="94"/>
      <c r="J945" s="94"/>
      <c r="K945" s="94"/>
    </row>
    <row r="946" spans="2:11">
      <c r="B946" s="93"/>
      <c r="C946" s="93"/>
      <c r="D946" s="93"/>
      <c r="E946" s="94"/>
      <c r="F946" s="94"/>
      <c r="G946" s="94"/>
      <c r="H946" s="94"/>
      <c r="I946" s="94"/>
      <c r="J946" s="94"/>
      <c r="K946" s="94"/>
    </row>
    <row r="947" spans="2:11">
      <c r="B947" s="93"/>
      <c r="C947" s="93"/>
      <c r="D947" s="93"/>
      <c r="E947" s="94"/>
      <c r="F947" s="94"/>
      <c r="G947" s="94"/>
      <c r="H947" s="94"/>
      <c r="I947" s="94"/>
      <c r="J947" s="94"/>
      <c r="K947" s="94"/>
    </row>
    <row r="948" spans="2:11">
      <c r="B948" s="93"/>
      <c r="C948" s="93"/>
      <c r="D948" s="93"/>
      <c r="E948" s="94"/>
      <c r="F948" s="94"/>
      <c r="G948" s="94"/>
      <c r="H948" s="94"/>
      <c r="I948" s="94"/>
      <c r="J948" s="94"/>
      <c r="K948" s="94"/>
    </row>
    <row r="949" spans="2:11">
      <c r="B949" s="93"/>
      <c r="C949" s="93"/>
      <c r="D949" s="93"/>
      <c r="E949" s="94"/>
      <c r="F949" s="94"/>
      <c r="G949" s="94"/>
      <c r="H949" s="94"/>
      <c r="I949" s="94"/>
      <c r="J949" s="94"/>
      <c r="K949" s="94"/>
    </row>
    <row r="950" spans="2:11">
      <c r="B950" s="93"/>
      <c r="C950" s="93"/>
      <c r="D950" s="93"/>
      <c r="E950" s="94"/>
      <c r="F950" s="94"/>
      <c r="G950" s="94"/>
      <c r="H950" s="94"/>
      <c r="I950" s="94"/>
      <c r="J950" s="94"/>
      <c r="K950" s="94"/>
    </row>
    <row r="951" spans="2:11">
      <c r="B951" s="93"/>
      <c r="C951" s="93"/>
      <c r="D951" s="93"/>
      <c r="E951" s="94"/>
      <c r="F951" s="94"/>
      <c r="G951" s="94"/>
      <c r="H951" s="94"/>
      <c r="I951" s="94"/>
      <c r="J951" s="94"/>
      <c r="K951" s="94"/>
    </row>
    <row r="952" spans="2:11">
      <c r="B952" s="93"/>
      <c r="C952" s="93"/>
      <c r="D952" s="93"/>
      <c r="E952" s="94"/>
      <c r="F952" s="94"/>
      <c r="G952" s="94"/>
      <c r="H952" s="94"/>
      <c r="I952" s="94"/>
      <c r="J952" s="94"/>
      <c r="K952" s="94"/>
    </row>
    <row r="953" spans="2:11">
      <c r="B953" s="93"/>
      <c r="C953" s="93"/>
      <c r="D953" s="93"/>
      <c r="E953" s="94"/>
      <c r="F953" s="94"/>
      <c r="G953" s="94"/>
      <c r="H953" s="94"/>
      <c r="I953" s="94"/>
      <c r="J953" s="94"/>
      <c r="K953" s="94"/>
    </row>
    <row r="954" spans="2:11">
      <c r="B954" s="93"/>
      <c r="C954" s="93"/>
      <c r="D954" s="93"/>
      <c r="E954" s="94"/>
      <c r="F954" s="94"/>
      <c r="G954" s="94"/>
      <c r="H954" s="94"/>
      <c r="I954" s="94"/>
      <c r="J954" s="94"/>
      <c r="K954" s="94"/>
    </row>
    <row r="955" spans="2:11">
      <c r="B955" s="93"/>
      <c r="C955" s="93"/>
      <c r="D955" s="93"/>
      <c r="E955" s="94"/>
      <c r="F955" s="94"/>
      <c r="G955" s="94"/>
      <c r="H955" s="94"/>
      <c r="I955" s="94"/>
      <c r="J955" s="94"/>
      <c r="K955" s="94"/>
    </row>
    <row r="956" spans="2:11">
      <c r="B956" s="93"/>
      <c r="C956" s="93"/>
      <c r="D956" s="93"/>
      <c r="E956" s="94"/>
      <c r="F956" s="94"/>
      <c r="G956" s="94"/>
      <c r="H956" s="94"/>
      <c r="I956" s="94"/>
      <c r="J956" s="94"/>
      <c r="K956" s="94"/>
    </row>
    <row r="957" spans="2:11">
      <c r="B957" s="93"/>
      <c r="C957" s="93"/>
      <c r="D957" s="93"/>
      <c r="E957" s="94"/>
      <c r="F957" s="94"/>
      <c r="G957" s="94"/>
      <c r="H957" s="94"/>
      <c r="I957" s="94"/>
      <c r="J957" s="94"/>
      <c r="K957" s="94"/>
    </row>
    <row r="958" spans="2:11">
      <c r="B958" s="93"/>
      <c r="C958" s="93"/>
      <c r="D958" s="93"/>
      <c r="E958" s="94"/>
      <c r="F958" s="94"/>
      <c r="G958" s="94"/>
      <c r="H958" s="94"/>
      <c r="I958" s="94"/>
      <c r="J958" s="94"/>
      <c r="K958" s="94"/>
    </row>
    <row r="959" spans="2:11">
      <c r="B959" s="93"/>
      <c r="C959" s="93"/>
      <c r="D959" s="93"/>
      <c r="E959" s="94"/>
      <c r="F959" s="94"/>
      <c r="G959" s="94"/>
      <c r="H959" s="94"/>
      <c r="I959" s="94"/>
      <c r="J959" s="94"/>
      <c r="K959" s="94"/>
    </row>
    <row r="960" spans="2:11">
      <c r="B960" s="93"/>
      <c r="C960" s="93"/>
      <c r="D960" s="93"/>
      <c r="E960" s="94"/>
      <c r="F960" s="94"/>
      <c r="G960" s="94"/>
      <c r="H960" s="94"/>
      <c r="I960" s="94"/>
      <c r="J960" s="94"/>
      <c r="K960" s="94"/>
    </row>
    <row r="961" spans="2:11">
      <c r="B961" s="93"/>
      <c r="C961" s="93"/>
      <c r="D961" s="93"/>
      <c r="E961" s="94"/>
      <c r="F961" s="94"/>
      <c r="G961" s="94"/>
      <c r="H961" s="94"/>
      <c r="I961" s="94"/>
      <c r="J961" s="94"/>
      <c r="K961" s="94"/>
    </row>
    <row r="962" spans="2:11">
      <c r="B962" s="93"/>
      <c r="C962" s="93"/>
      <c r="D962" s="93"/>
      <c r="E962" s="94"/>
      <c r="F962" s="94"/>
      <c r="G962" s="94"/>
      <c r="H962" s="94"/>
      <c r="I962" s="94"/>
      <c r="J962" s="94"/>
      <c r="K962" s="94"/>
    </row>
    <row r="963" spans="2:11">
      <c r="B963" s="93"/>
      <c r="C963" s="93"/>
      <c r="D963" s="93"/>
      <c r="E963" s="94"/>
      <c r="F963" s="94"/>
      <c r="G963" s="94"/>
      <c r="H963" s="94"/>
      <c r="I963" s="94"/>
      <c r="J963" s="94"/>
      <c r="K963" s="94"/>
    </row>
    <row r="964" spans="2:11">
      <c r="B964" s="93"/>
      <c r="C964" s="93"/>
      <c r="D964" s="93"/>
      <c r="E964" s="94"/>
      <c r="F964" s="94"/>
      <c r="G964" s="94"/>
      <c r="H964" s="94"/>
      <c r="I964" s="94"/>
      <c r="J964" s="94"/>
      <c r="K964" s="94"/>
    </row>
    <row r="965" spans="2:11">
      <c r="B965" s="93"/>
      <c r="C965" s="93"/>
      <c r="D965" s="93"/>
      <c r="E965" s="94"/>
      <c r="F965" s="94"/>
      <c r="G965" s="94"/>
      <c r="H965" s="94"/>
      <c r="I965" s="94"/>
      <c r="J965" s="94"/>
      <c r="K965" s="94"/>
    </row>
    <row r="966" spans="2:11">
      <c r="B966" s="93"/>
      <c r="C966" s="93"/>
      <c r="D966" s="93"/>
      <c r="E966" s="94"/>
      <c r="F966" s="94"/>
      <c r="G966" s="94"/>
      <c r="H966" s="94"/>
      <c r="I966" s="94"/>
      <c r="J966" s="94"/>
      <c r="K966" s="94"/>
    </row>
    <row r="967" spans="2:11">
      <c r="B967" s="93"/>
      <c r="C967" s="93"/>
      <c r="D967" s="93"/>
      <c r="E967" s="94"/>
      <c r="F967" s="94"/>
      <c r="G967" s="94"/>
      <c r="H967" s="94"/>
      <c r="I967" s="94"/>
      <c r="J967" s="94"/>
      <c r="K967" s="94"/>
    </row>
    <row r="968" spans="2:11">
      <c r="B968" s="93"/>
      <c r="C968" s="93"/>
      <c r="D968" s="93"/>
      <c r="E968" s="94"/>
      <c r="F968" s="94"/>
      <c r="G968" s="94"/>
      <c r="H968" s="94"/>
      <c r="I968" s="94"/>
      <c r="J968" s="94"/>
      <c r="K968" s="94"/>
    </row>
    <row r="969" spans="2:11">
      <c r="B969" s="93"/>
      <c r="C969" s="93"/>
      <c r="D969" s="93"/>
      <c r="E969" s="94"/>
      <c r="F969" s="94"/>
      <c r="G969" s="94"/>
      <c r="H969" s="94"/>
      <c r="I969" s="94"/>
      <c r="J969" s="94"/>
      <c r="K969" s="94"/>
    </row>
    <row r="970" spans="2:11">
      <c r="B970" s="93"/>
      <c r="C970" s="93"/>
      <c r="D970" s="93"/>
      <c r="E970" s="94"/>
      <c r="F970" s="94"/>
      <c r="G970" s="94"/>
      <c r="H970" s="94"/>
      <c r="I970" s="94"/>
      <c r="J970" s="94"/>
      <c r="K970" s="94"/>
    </row>
    <row r="971" spans="2:11">
      <c r="B971" s="93"/>
      <c r="C971" s="93"/>
      <c r="D971" s="93"/>
      <c r="E971" s="94"/>
      <c r="F971" s="94"/>
      <c r="G971" s="94"/>
      <c r="H971" s="94"/>
      <c r="I971" s="94"/>
      <c r="J971" s="94"/>
      <c r="K971" s="94"/>
    </row>
    <row r="972" spans="2:11">
      <c r="B972" s="93"/>
      <c r="C972" s="93"/>
      <c r="D972" s="93"/>
      <c r="E972" s="94"/>
      <c r="F972" s="94"/>
      <c r="G972" s="94"/>
      <c r="H972" s="94"/>
      <c r="I972" s="94"/>
      <c r="J972" s="94"/>
      <c r="K972" s="94"/>
    </row>
    <row r="973" spans="2:11">
      <c r="B973" s="93"/>
      <c r="C973" s="93"/>
      <c r="D973" s="93"/>
      <c r="E973" s="94"/>
      <c r="F973" s="94"/>
      <c r="G973" s="94"/>
      <c r="H973" s="94"/>
      <c r="I973" s="94"/>
      <c r="J973" s="94"/>
      <c r="K973" s="94"/>
    </row>
    <row r="974" spans="2:11">
      <c r="B974" s="93"/>
      <c r="C974" s="93"/>
      <c r="D974" s="93"/>
      <c r="E974" s="94"/>
      <c r="F974" s="94"/>
      <c r="G974" s="94"/>
      <c r="H974" s="94"/>
      <c r="I974" s="94"/>
      <c r="J974" s="94"/>
      <c r="K974" s="94"/>
    </row>
    <row r="975" spans="2:11">
      <c r="B975" s="93"/>
      <c r="C975" s="93"/>
      <c r="D975" s="93"/>
      <c r="E975" s="94"/>
      <c r="F975" s="94"/>
      <c r="G975" s="94"/>
      <c r="H975" s="94"/>
      <c r="I975" s="94"/>
      <c r="J975" s="94"/>
      <c r="K975" s="94"/>
    </row>
    <row r="976" spans="2:11">
      <c r="B976" s="93"/>
      <c r="C976" s="93"/>
      <c r="D976" s="93"/>
      <c r="E976" s="94"/>
      <c r="F976" s="94"/>
      <c r="G976" s="94"/>
      <c r="H976" s="94"/>
      <c r="I976" s="94"/>
      <c r="J976" s="94"/>
      <c r="K976" s="94"/>
    </row>
    <row r="977" spans="2:11">
      <c r="B977" s="93"/>
      <c r="C977" s="93"/>
      <c r="D977" s="93"/>
      <c r="E977" s="94"/>
      <c r="F977" s="94"/>
      <c r="G977" s="94"/>
      <c r="H977" s="94"/>
      <c r="I977" s="94"/>
      <c r="J977" s="94"/>
      <c r="K977" s="94"/>
    </row>
    <row r="978" spans="2:11">
      <c r="B978" s="93"/>
      <c r="C978" s="93"/>
      <c r="D978" s="93"/>
      <c r="E978" s="94"/>
      <c r="F978" s="94"/>
      <c r="G978" s="94"/>
      <c r="H978" s="94"/>
      <c r="I978" s="94"/>
      <c r="J978" s="94"/>
      <c r="K978" s="94"/>
    </row>
    <row r="979" spans="2:11">
      <c r="B979" s="93"/>
      <c r="C979" s="93"/>
      <c r="D979" s="93"/>
      <c r="E979" s="94"/>
      <c r="F979" s="94"/>
      <c r="G979" s="94"/>
      <c r="H979" s="94"/>
      <c r="I979" s="94"/>
      <c r="J979" s="94"/>
      <c r="K979" s="94"/>
    </row>
    <row r="980" spans="2:11">
      <c r="B980" s="93"/>
      <c r="C980" s="93"/>
      <c r="D980" s="93"/>
      <c r="E980" s="94"/>
      <c r="F980" s="94"/>
      <c r="G980" s="94"/>
      <c r="H980" s="94"/>
      <c r="I980" s="94"/>
      <c r="J980" s="94"/>
      <c r="K980" s="94"/>
    </row>
    <row r="981" spans="2:11">
      <c r="B981" s="93"/>
      <c r="C981" s="93"/>
      <c r="D981" s="93"/>
      <c r="E981" s="94"/>
      <c r="F981" s="94"/>
      <c r="G981" s="94"/>
      <c r="H981" s="94"/>
      <c r="I981" s="94"/>
      <c r="J981" s="94"/>
      <c r="K981" s="94"/>
    </row>
    <row r="982" spans="2:11">
      <c r="B982" s="93"/>
      <c r="C982" s="93"/>
      <c r="D982" s="93"/>
      <c r="E982" s="94"/>
      <c r="F982" s="94"/>
      <c r="G982" s="94"/>
      <c r="H982" s="94"/>
      <c r="I982" s="94"/>
      <c r="J982" s="94"/>
      <c r="K982" s="94"/>
    </row>
    <row r="983" spans="2:11">
      <c r="B983" s="93"/>
      <c r="C983" s="93"/>
      <c r="D983" s="93"/>
      <c r="E983" s="94"/>
      <c r="F983" s="94"/>
      <c r="G983" s="94"/>
      <c r="H983" s="94"/>
      <c r="I983" s="94"/>
      <c r="J983" s="94"/>
      <c r="K983" s="94"/>
    </row>
    <row r="984" spans="2:11">
      <c r="B984" s="93"/>
      <c r="C984" s="93"/>
      <c r="D984" s="93"/>
      <c r="E984" s="94"/>
      <c r="F984" s="94"/>
      <c r="G984" s="94"/>
      <c r="H984" s="94"/>
      <c r="I984" s="94"/>
      <c r="J984" s="94"/>
      <c r="K984" s="94"/>
    </row>
    <row r="985" spans="2:11">
      <c r="B985" s="93"/>
      <c r="C985" s="93"/>
      <c r="D985" s="93"/>
      <c r="E985" s="94"/>
      <c r="F985" s="94"/>
      <c r="G985" s="94"/>
      <c r="H985" s="94"/>
      <c r="I985" s="94"/>
      <c r="J985" s="94"/>
      <c r="K985" s="94"/>
    </row>
    <row r="986" spans="2:11">
      <c r="B986" s="93"/>
      <c r="C986" s="93"/>
      <c r="D986" s="93"/>
      <c r="E986" s="94"/>
      <c r="F986" s="94"/>
      <c r="G986" s="94"/>
      <c r="H986" s="94"/>
      <c r="I986" s="94"/>
      <c r="J986" s="94"/>
      <c r="K986" s="94"/>
    </row>
    <row r="987" spans="2:11">
      <c r="B987" s="93"/>
      <c r="C987" s="93"/>
      <c r="D987" s="93"/>
      <c r="E987" s="94"/>
      <c r="F987" s="94"/>
      <c r="G987" s="94"/>
      <c r="H987" s="94"/>
      <c r="I987" s="94"/>
      <c r="J987" s="94"/>
      <c r="K987" s="94"/>
    </row>
    <row r="988" spans="2:11">
      <c r="B988" s="93"/>
      <c r="C988" s="93"/>
      <c r="D988" s="93"/>
      <c r="E988" s="94"/>
      <c r="F988" s="94"/>
      <c r="G988" s="94"/>
      <c r="H988" s="94"/>
      <c r="I988" s="94"/>
      <c r="J988" s="94"/>
      <c r="K988" s="94"/>
    </row>
    <row r="989" spans="2:11">
      <c r="B989" s="93"/>
      <c r="C989" s="93"/>
      <c r="D989" s="93"/>
      <c r="E989" s="94"/>
      <c r="F989" s="94"/>
      <c r="G989" s="94"/>
      <c r="H989" s="94"/>
      <c r="I989" s="94"/>
      <c r="J989" s="94"/>
      <c r="K989" s="94"/>
    </row>
    <row r="990" spans="2:11">
      <c r="B990" s="93"/>
      <c r="C990" s="93"/>
      <c r="D990" s="93"/>
      <c r="E990" s="94"/>
      <c r="F990" s="94"/>
      <c r="G990" s="94"/>
      <c r="H990" s="94"/>
      <c r="I990" s="94"/>
      <c r="J990" s="94"/>
      <c r="K990" s="94"/>
    </row>
    <row r="991" spans="2:11">
      <c r="B991" s="93"/>
      <c r="C991" s="93"/>
      <c r="D991" s="93"/>
      <c r="E991" s="94"/>
      <c r="F991" s="94"/>
      <c r="G991" s="94"/>
      <c r="H991" s="94"/>
      <c r="I991" s="94"/>
      <c r="J991" s="94"/>
      <c r="K991" s="94"/>
    </row>
    <row r="992" spans="2:11">
      <c r="B992" s="93"/>
      <c r="C992" s="93"/>
      <c r="D992" s="93"/>
      <c r="E992" s="94"/>
      <c r="F992" s="94"/>
      <c r="G992" s="94"/>
      <c r="H992" s="94"/>
      <c r="I992" s="94"/>
      <c r="J992" s="94"/>
      <c r="K992" s="94"/>
    </row>
    <row r="993" spans="2:11">
      <c r="B993" s="93"/>
      <c r="C993" s="93"/>
      <c r="D993" s="93"/>
      <c r="E993" s="94"/>
      <c r="F993" s="94"/>
      <c r="G993" s="94"/>
      <c r="H993" s="94"/>
      <c r="I993" s="94"/>
      <c r="J993" s="94"/>
      <c r="K993" s="94"/>
    </row>
    <row r="994" spans="2:11">
      <c r="B994" s="93"/>
      <c r="C994" s="93"/>
      <c r="D994" s="93"/>
      <c r="E994" s="94"/>
      <c r="F994" s="94"/>
      <c r="G994" s="94"/>
      <c r="H994" s="94"/>
      <c r="I994" s="94"/>
      <c r="J994" s="94"/>
      <c r="K994" s="94"/>
    </row>
    <row r="995" spans="2:11">
      <c r="B995" s="93"/>
      <c r="C995" s="93"/>
      <c r="D995" s="93"/>
      <c r="E995" s="94"/>
      <c r="F995" s="94"/>
      <c r="G995" s="94"/>
      <c r="H995" s="94"/>
      <c r="I995" s="94"/>
      <c r="J995" s="94"/>
      <c r="K995" s="94"/>
    </row>
    <row r="996" spans="2:11">
      <c r="B996" s="93"/>
      <c r="C996" s="93"/>
      <c r="D996" s="93"/>
      <c r="E996" s="94"/>
      <c r="F996" s="94"/>
      <c r="G996" s="94"/>
      <c r="H996" s="94"/>
      <c r="I996" s="94"/>
      <c r="J996" s="94"/>
      <c r="K996" s="94"/>
    </row>
    <row r="997" spans="2:11">
      <c r="B997" s="93"/>
      <c r="C997" s="93"/>
      <c r="D997" s="93"/>
      <c r="E997" s="94"/>
      <c r="F997" s="94"/>
      <c r="G997" s="94"/>
      <c r="H997" s="94"/>
      <c r="I997" s="94"/>
      <c r="J997" s="94"/>
      <c r="K997" s="94"/>
    </row>
    <row r="998" spans="2:11">
      <c r="B998" s="93"/>
      <c r="C998" s="93"/>
      <c r="D998" s="93"/>
      <c r="E998" s="94"/>
      <c r="F998" s="94"/>
      <c r="G998" s="94"/>
      <c r="H998" s="94"/>
      <c r="I998" s="94"/>
      <c r="J998" s="94"/>
      <c r="K998" s="94"/>
    </row>
    <row r="999" spans="2:11">
      <c r="B999" s="93"/>
      <c r="C999" s="93"/>
      <c r="D999" s="93"/>
      <c r="E999" s="94"/>
      <c r="F999" s="94"/>
      <c r="G999" s="94"/>
      <c r="H999" s="94"/>
      <c r="I999" s="94"/>
      <c r="J999" s="94"/>
      <c r="K999" s="94"/>
    </row>
    <row r="1000" spans="2:11">
      <c r="B1000" s="93"/>
      <c r="C1000" s="93"/>
      <c r="D1000" s="93"/>
      <c r="E1000" s="94"/>
      <c r="F1000" s="94"/>
      <c r="G1000" s="94"/>
      <c r="H1000" s="94"/>
      <c r="I1000" s="94"/>
      <c r="J1000" s="94"/>
      <c r="K1000" s="94"/>
    </row>
    <row r="1001" spans="2:11">
      <c r="B1001" s="93"/>
      <c r="C1001" s="93"/>
      <c r="D1001" s="93"/>
      <c r="E1001" s="94"/>
      <c r="F1001" s="94"/>
      <c r="G1001" s="94"/>
      <c r="H1001" s="94"/>
      <c r="I1001" s="94"/>
      <c r="J1001" s="94"/>
      <c r="K1001" s="94"/>
    </row>
    <row r="1002" spans="2:11">
      <c r="B1002" s="93"/>
      <c r="C1002" s="93"/>
      <c r="D1002" s="93"/>
      <c r="E1002" s="94"/>
      <c r="F1002" s="94"/>
      <c r="G1002" s="94"/>
      <c r="H1002" s="94"/>
      <c r="I1002" s="94"/>
      <c r="J1002" s="94"/>
      <c r="K1002" s="94"/>
    </row>
    <row r="1003" spans="2:11">
      <c r="B1003" s="93"/>
      <c r="C1003" s="93"/>
      <c r="D1003" s="93"/>
      <c r="E1003" s="94"/>
      <c r="F1003" s="94"/>
      <c r="G1003" s="94"/>
      <c r="H1003" s="94"/>
      <c r="I1003" s="94"/>
      <c r="J1003" s="94"/>
      <c r="K1003" s="94"/>
    </row>
    <row r="1004" spans="2:11">
      <c r="B1004" s="93"/>
      <c r="C1004" s="93"/>
      <c r="D1004" s="93"/>
      <c r="E1004" s="94"/>
      <c r="F1004" s="94"/>
      <c r="G1004" s="94"/>
      <c r="H1004" s="94"/>
      <c r="I1004" s="94"/>
      <c r="J1004" s="94"/>
      <c r="K1004" s="94"/>
    </row>
    <row r="1005" spans="2:11">
      <c r="B1005" s="93"/>
      <c r="C1005" s="93"/>
      <c r="D1005" s="93"/>
      <c r="E1005" s="94"/>
      <c r="F1005" s="94"/>
      <c r="G1005" s="94"/>
      <c r="H1005" s="94"/>
      <c r="I1005" s="94"/>
      <c r="J1005" s="94"/>
      <c r="K1005" s="94"/>
    </row>
    <row r="1006" spans="2:11">
      <c r="B1006" s="93"/>
      <c r="C1006" s="93"/>
      <c r="D1006" s="93"/>
      <c r="E1006" s="94"/>
      <c r="F1006" s="94"/>
      <c r="G1006" s="94"/>
      <c r="H1006" s="94"/>
      <c r="I1006" s="94"/>
      <c r="J1006" s="94"/>
      <c r="K1006" s="94"/>
    </row>
    <row r="1007" spans="2:11">
      <c r="B1007" s="93"/>
      <c r="C1007" s="93"/>
      <c r="D1007" s="93"/>
      <c r="E1007" s="94"/>
      <c r="F1007" s="94"/>
      <c r="G1007" s="94"/>
      <c r="H1007" s="94"/>
      <c r="I1007" s="94"/>
      <c r="J1007" s="94"/>
      <c r="K1007" s="94"/>
    </row>
    <row r="1008" spans="2:11">
      <c r="B1008" s="93"/>
      <c r="C1008" s="93"/>
      <c r="D1008" s="93"/>
      <c r="E1008" s="94"/>
      <c r="F1008" s="94"/>
      <c r="G1008" s="94"/>
      <c r="H1008" s="94"/>
      <c r="I1008" s="94"/>
      <c r="J1008" s="94"/>
      <c r="K1008" s="94"/>
    </row>
    <row r="1009" spans="2:11">
      <c r="B1009" s="93"/>
      <c r="C1009" s="93"/>
      <c r="D1009" s="93"/>
      <c r="E1009" s="94"/>
      <c r="F1009" s="94"/>
      <c r="G1009" s="94"/>
      <c r="H1009" s="94"/>
      <c r="I1009" s="94"/>
      <c r="J1009" s="94"/>
      <c r="K1009" s="94"/>
    </row>
    <row r="1010" spans="2:11">
      <c r="B1010" s="93"/>
      <c r="C1010" s="93"/>
      <c r="D1010" s="93"/>
      <c r="E1010" s="94"/>
      <c r="F1010" s="94"/>
      <c r="G1010" s="94"/>
      <c r="H1010" s="94"/>
      <c r="I1010" s="94"/>
      <c r="J1010" s="94"/>
      <c r="K1010" s="94"/>
    </row>
    <row r="1011" spans="2:11">
      <c r="B1011" s="93"/>
      <c r="C1011" s="93"/>
      <c r="D1011" s="93"/>
      <c r="E1011" s="94"/>
      <c r="F1011" s="94"/>
      <c r="G1011" s="94"/>
      <c r="H1011" s="94"/>
      <c r="I1011" s="94"/>
      <c r="J1011" s="94"/>
      <c r="K1011" s="94"/>
    </row>
    <row r="1012" spans="2:11">
      <c r="B1012" s="93"/>
      <c r="C1012" s="93"/>
      <c r="D1012" s="93"/>
      <c r="E1012" s="94"/>
      <c r="F1012" s="94"/>
      <c r="G1012" s="94"/>
      <c r="H1012" s="94"/>
      <c r="I1012" s="94"/>
      <c r="J1012" s="94"/>
      <c r="K1012" s="94"/>
    </row>
    <row r="1013" spans="2:11">
      <c r="B1013" s="93"/>
      <c r="C1013" s="93"/>
      <c r="D1013" s="93"/>
      <c r="E1013" s="94"/>
      <c r="F1013" s="94"/>
      <c r="G1013" s="94"/>
      <c r="H1013" s="94"/>
      <c r="I1013" s="94"/>
      <c r="J1013" s="94"/>
      <c r="K1013" s="94"/>
    </row>
    <row r="1014" spans="2:11">
      <c r="B1014" s="93"/>
      <c r="C1014" s="93"/>
      <c r="D1014" s="93"/>
      <c r="E1014" s="94"/>
      <c r="F1014" s="94"/>
      <c r="G1014" s="94"/>
      <c r="H1014" s="94"/>
      <c r="I1014" s="94"/>
      <c r="J1014" s="94"/>
      <c r="K1014" s="94"/>
    </row>
    <row r="1015" spans="2:11">
      <c r="B1015" s="93"/>
      <c r="C1015" s="93"/>
      <c r="D1015" s="93"/>
      <c r="E1015" s="94"/>
      <c r="F1015" s="94"/>
      <c r="G1015" s="94"/>
      <c r="H1015" s="94"/>
      <c r="I1015" s="94"/>
      <c r="J1015" s="94"/>
      <c r="K1015" s="94"/>
    </row>
    <row r="1016" spans="2:11">
      <c r="B1016" s="93"/>
      <c r="C1016" s="93"/>
      <c r="D1016" s="93"/>
      <c r="E1016" s="94"/>
      <c r="F1016" s="94"/>
      <c r="G1016" s="94"/>
      <c r="H1016" s="94"/>
      <c r="I1016" s="94"/>
      <c r="J1016" s="94"/>
      <c r="K1016" s="94"/>
    </row>
    <row r="1017" spans="2:11">
      <c r="B1017" s="93"/>
      <c r="C1017" s="93"/>
      <c r="D1017" s="93"/>
      <c r="E1017" s="94"/>
      <c r="F1017" s="94"/>
      <c r="G1017" s="94"/>
      <c r="H1017" s="94"/>
      <c r="I1017" s="94"/>
      <c r="J1017" s="94"/>
      <c r="K1017" s="94"/>
    </row>
    <row r="1018" spans="2:11">
      <c r="B1018" s="93"/>
      <c r="C1018" s="93"/>
      <c r="D1018" s="93"/>
      <c r="E1018" s="94"/>
      <c r="F1018" s="94"/>
      <c r="G1018" s="94"/>
      <c r="H1018" s="94"/>
      <c r="I1018" s="94"/>
      <c r="J1018" s="94"/>
      <c r="K1018" s="94"/>
    </row>
    <row r="1019" spans="2:11">
      <c r="B1019" s="93"/>
      <c r="C1019" s="93"/>
      <c r="D1019" s="93"/>
      <c r="E1019" s="94"/>
      <c r="F1019" s="94"/>
      <c r="G1019" s="94"/>
      <c r="H1019" s="94"/>
      <c r="I1019" s="94"/>
      <c r="J1019" s="94"/>
      <c r="K1019" s="94"/>
    </row>
    <row r="1020" spans="2:11">
      <c r="B1020" s="93"/>
      <c r="C1020" s="93"/>
      <c r="D1020" s="93"/>
      <c r="E1020" s="94"/>
      <c r="F1020" s="94"/>
      <c r="G1020" s="94"/>
      <c r="H1020" s="94"/>
      <c r="I1020" s="94"/>
      <c r="J1020" s="94"/>
      <c r="K1020" s="94"/>
    </row>
    <row r="1021" spans="2:11">
      <c r="B1021" s="93"/>
      <c r="C1021" s="93"/>
      <c r="D1021" s="93"/>
      <c r="E1021" s="94"/>
      <c r="F1021" s="94"/>
      <c r="G1021" s="94"/>
      <c r="H1021" s="94"/>
      <c r="I1021" s="94"/>
      <c r="J1021" s="94"/>
      <c r="K1021" s="94"/>
    </row>
    <row r="1022" spans="2:11">
      <c r="B1022" s="93"/>
      <c r="C1022" s="93"/>
      <c r="D1022" s="93"/>
      <c r="E1022" s="94"/>
      <c r="F1022" s="94"/>
      <c r="G1022" s="94"/>
      <c r="H1022" s="94"/>
      <c r="I1022" s="94"/>
      <c r="J1022" s="94"/>
      <c r="K1022" s="94"/>
    </row>
    <row r="1023" spans="2:11">
      <c r="B1023" s="93"/>
      <c r="C1023" s="93"/>
      <c r="D1023" s="93"/>
      <c r="E1023" s="94"/>
      <c r="F1023" s="94"/>
      <c r="G1023" s="94"/>
      <c r="H1023" s="94"/>
      <c r="I1023" s="94"/>
      <c r="J1023" s="94"/>
      <c r="K1023" s="94"/>
    </row>
    <row r="1024" spans="2:11">
      <c r="B1024" s="93"/>
      <c r="C1024" s="93"/>
      <c r="D1024" s="93"/>
      <c r="E1024" s="94"/>
      <c r="F1024" s="94"/>
      <c r="G1024" s="94"/>
      <c r="H1024" s="94"/>
      <c r="I1024" s="94"/>
      <c r="J1024" s="94"/>
      <c r="K1024" s="94"/>
    </row>
    <row r="1025" spans="2:11">
      <c r="B1025" s="93"/>
      <c r="C1025" s="93"/>
      <c r="D1025" s="93"/>
      <c r="E1025" s="94"/>
      <c r="F1025" s="94"/>
      <c r="G1025" s="94"/>
      <c r="H1025" s="94"/>
      <c r="I1025" s="94"/>
      <c r="J1025" s="94"/>
      <c r="K1025" s="94"/>
    </row>
    <row r="1026" spans="2:11">
      <c r="B1026" s="93"/>
      <c r="C1026" s="93"/>
      <c r="D1026" s="93"/>
      <c r="E1026" s="94"/>
      <c r="F1026" s="94"/>
      <c r="G1026" s="94"/>
      <c r="H1026" s="94"/>
      <c r="I1026" s="94"/>
      <c r="J1026" s="94"/>
      <c r="K1026" s="94"/>
    </row>
    <row r="1027" spans="2:11">
      <c r="B1027" s="93"/>
      <c r="C1027" s="93"/>
      <c r="D1027" s="93"/>
      <c r="E1027" s="94"/>
      <c r="F1027" s="94"/>
      <c r="G1027" s="94"/>
      <c r="H1027" s="94"/>
      <c r="I1027" s="94"/>
      <c r="J1027" s="94"/>
      <c r="K1027" s="94"/>
    </row>
    <row r="1028" spans="2:11">
      <c r="B1028" s="93"/>
      <c r="C1028" s="93"/>
      <c r="D1028" s="93"/>
      <c r="E1028" s="94"/>
      <c r="F1028" s="94"/>
      <c r="G1028" s="94"/>
      <c r="H1028" s="94"/>
      <c r="I1028" s="94"/>
      <c r="J1028" s="94"/>
      <c r="K1028" s="94"/>
    </row>
    <row r="1029" spans="2:11">
      <c r="B1029" s="93"/>
      <c r="C1029" s="93"/>
      <c r="D1029" s="93"/>
      <c r="E1029" s="94"/>
      <c r="F1029" s="94"/>
      <c r="G1029" s="94"/>
      <c r="H1029" s="94"/>
      <c r="I1029" s="94"/>
      <c r="J1029" s="94"/>
      <c r="K1029" s="94"/>
    </row>
    <row r="1030" spans="2:11">
      <c r="B1030" s="93"/>
      <c r="C1030" s="93"/>
      <c r="D1030" s="93"/>
      <c r="E1030" s="94"/>
      <c r="F1030" s="94"/>
      <c r="G1030" s="94"/>
      <c r="H1030" s="94"/>
      <c r="I1030" s="94"/>
      <c r="J1030" s="94"/>
      <c r="K1030" s="94"/>
    </row>
    <row r="1031" spans="2:11">
      <c r="B1031" s="93"/>
      <c r="C1031" s="93"/>
      <c r="D1031" s="93"/>
      <c r="E1031" s="94"/>
      <c r="F1031" s="94"/>
      <c r="G1031" s="94"/>
      <c r="H1031" s="94"/>
      <c r="I1031" s="94"/>
      <c r="J1031" s="94"/>
      <c r="K1031" s="94"/>
    </row>
    <row r="1032" spans="2:11">
      <c r="B1032" s="93"/>
      <c r="C1032" s="93"/>
      <c r="D1032" s="93"/>
      <c r="E1032" s="94"/>
      <c r="F1032" s="94"/>
      <c r="G1032" s="94"/>
      <c r="H1032" s="94"/>
      <c r="I1032" s="94"/>
      <c r="J1032" s="94"/>
      <c r="K1032" s="94"/>
    </row>
    <row r="1033" spans="2:11">
      <c r="B1033" s="93"/>
      <c r="C1033" s="93"/>
      <c r="D1033" s="93"/>
      <c r="E1033" s="94"/>
      <c r="F1033" s="94"/>
      <c r="G1033" s="94"/>
      <c r="H1033" s="94"/>
      <c r="I1033" s="94"/>
      <c r="J1033" s="94"/>
      <c r="K1033" s="94"/>
    </row>
    <row r="1034" spans="2:11">
      <c r="B1034" s="93"/>
      <c r="C1034" s="93"/>
      <c r="D1034" s="93"/>
      <c r="E1034" s="94"/>
      <c r="F1034" s="94"/>
      <c r="G1034" s="94"/>
      <c r="H1034" s="94"/>
      <c r="I1034" s="94"/>
      <c r="J1034" s="94"/>
      <c r="K1034" s="94"/>
    </row>
    <row r="1035" spans="2:11">
      <c r="B1035" s="93"/>
      <c r="C1035" s="93"/>
      <c r="D1035" s="93"/>
      <c r="E1035" s="94"/>
      <c r="F1035" s="94"/>
      <c r="G1035" s="94"/>
      <c r="H1035" s="94"/>
      <c r="I1035" s="94"/>
      <c r="J1035" s="94"/>
      <c r="K1035" s="94"/>
    </row>
    <row r="1036" spans="2:11">
      <c r="B1036" s="93"/>
      <c r="C1036" s="93"/>
      <c r="D1036" s="93"/>
      <c r="E1036" s="94"/>
      <c r="F1036" s="94"/>
      <c r="G1036" s="94"/>
      <c r="H1036" s="94"/>
      <c r="I1036" s="94"/>
      <c r="J1036" s="94"/>
      <c r="K1036" s="94"/>
    </row>
    <row r="1037" spans="2:11">
      <c r="B1037" s="93"/>
      <c r="C1037" s="93"/>
      <c r="D1037" s="93"/>
      <c r="E1037" s="94"/>
      <c r="F1037" s="94"/>
      <c r="G1037" s="94"/>
      <c r="H1037" s="94"/>
      <c r="I1037" s="94"/>
      <c r="J1037" s="94"/>
      <c r="K1037" s="94"/>
    </row>
    <row r="1038" spans="2:11">
      <c r="B1038" s="93"/>
      <c r="C1038" s="93"/>
      <c r="D1038" s="93"/>
      <c r="E1038" s="94"/>
      <c r="F1038" s="94"/>
      <c r="G1038" s="94"/>
      <c r="H1038" s="94"/>
      <c r="I1038" s="94"/>
      <c r="J1038" s="94"/>
      <c r="K1038" s="94"/>
    </row>
    <row r="1039" spans="2:11">
      <c r="B1039" s="93"/>
      <c r="C1039" s="93"/>
      <c r="D1039" s="93"/>
      <c r="E1039" s="94"/>
      <c r="F1039" s="94"/>
      <c r="G1039" s="94"/>
      <c r="H1039" s="94"/>
      <c r="I1039" s="94"/>
      <c r="J1039" s="94"/>
      <c r="K1039" s="94"/>
    </row>
    <row r="1040" spans="2:11">
      <c r="B1040" s="93"/>
      <c r="C1040" s="93"/>
      <c r="D1040" s="93"/>
      <c r="E1040" s="94"/>
      <c r="F1040" s="94"/>
      <c r="G1040" s="94"/>
      <c r="H1040" s="94"/>
      <c r="I1040" s="94"/>
      <c r="J1040" s="94"/>
      <c r="K1040" s="94"/>
    </row>
    <row r="1041" spans="2:11">
      <c r="B1041" s="93"/>
      <c r="C1041" s="93"/>
      <c r="D1041" s="93"/>
      <c r="E1041" s="94"/>
      <c r="F1041" s="94"/>
      <c r="G1041" s="94"/>
      <c r="H1041" s="94"/>
      <c r="I1041" s="94"/>
      <c r="J1041" s="94"/>
      <c r="K1041" s="94"/>
    </row>
    <row r="1042" spans="2:11">
      <c r="B1042" s="93"/>
      <c r="C1042" s="93"/>
      <c r="D1042" s="93"/>
      <c r="E1042" s="94"/>
      <c r="F1042" s="94"/>
      <c r="G1042" s="94"/>
      <c r="H1042" s="94"/>
      <c r="I1042" s="94"/>
      <c r="J1042" s="94"/>
      <c r="K1042" s="94"/>
    </row>
    <row r="1043" spans="2:11">
      <c r="B1043" s="93"/>
      <c r="C1043" s="93"/>
      <c r="D1043" s="93"/>
      <c r="E1043" s="94"/>
      <c r="F1043" s="94"/>
      <c r="G1043" s="94"/>
      <c r="H1043" s="94"/>
      <c r="I1043" s="94"/>
      <c r="J1043" s="94"/>
      <c r="K1043" s="94"/>
    </row>
    <row r="1044" spans="2:11">
      <c r="B1044" s="93"/>
      <c r="C1044" s="93"/>
      <c r="D1044" s="93"/>
      <c r="E1044" s="94"/>
      <c r="F1044" s="94"/>
      <c r="G1044" s="94"/>
      <c r="H1044" s="94"/>
      <c r="I1044" s="94"/>
      <c r="J1044" s="94"/>
      <c r="K1044" s="94"/>
    </row>
    <row r="1045" spans="2:11">
      <c r="B1045" s="93"/>
      <c r="C1045" s="93"/>
      <c r="D1045" s="93"/>
      <c r="E1045" s="94"/>
      <c r="F1045" s="94"/>
      <c r="G1045" s="94"/>
      <c r="H1045" s="94"/>
      <c r="I1045" s="94"/>
      <c r="J1045" s="94"/>
      <c r="K1045" s="94"/>
    </row>
    <row r="1046" spans="2:11">
      <c r="B1046" s="93"/>
      <c r="C1046" s="93"/>
      <c r="D1046" s="93"/>
      <c r="E1046" s="94"/>
      <c r="F1046" s="94"/>
      <c r="G1046" s="94"/>
      <c r="H1046" s="94"/>
      <c r="I1046" s="94"/>
      <c r="J1046" s="94"/>
      <c r="K1046" s="94"/>
    </row>
    <row r="1047" spans="2:11">
      <c r="B1047" s="93"/>
      <c r="C1047" s="93"/>
      <c r="D1047" s="93"/>
      <c r="E1047" s="94"/>
      <c r="F1047" s="94"/>
      <c r="G1047" s="94"/>
      <c r="H1047" s="94"/>
      <c r="I1047" s="94"/>
      <c r="J1047" s="94"/>
      <c r="K1047" s="94"/>
    </row>
    <row r="1048" spans="2:11">
      <c r="B1048" s="93"/>
      <c r="C1048" s="93"/>
      <c r="D1048" s="93"/>
      <c r="E1048" s="94"/>
      <c r="F1048" s="94"/>
      <c r="G1048" s="94"/>
      <c r="H1048" s="94"/>
      <c r="I1048" s="94"/>
      <c r="J1048" s="94"/>
      <c r="K1048" s="94"/>
    </row>
    <row r="1049" spans="2:11">
      <c r="B1049" s="93"/>
      <c r="C1049" s="93"/>
      <c r="D1049" s="93"/>
      <c r="E1049" s="94"/>
      <c r="F1049" s="94"/>
      <c r="G1049" s="94"/>
      <c r="H1049" s="94"/>
      <c r="I1049" s="94"/>
      <c r="J1049" s="94"/>
      <c r="K1049" s="94"/>
    </row>
    <row r="1050" spans="2:11">
      <c r="B1050" s="93"/>
      <c r="C1050" s="93"/>
      <c r="D1050" s="93"/>
      <c r="E1050" s="94"/>
      <c r="F1050" s="94"/>
      <c r="G1050" s="94"/>
      <c r="H1050" s="94"/>
      <c r="I1050" s="94"/>
      <c r="J1050" s="94"/>
      <c r="K1050" s="94"/>
    </row>
    <row r="1051" spans="2:11">
      <c r="B1051" s="93"/>
      <c r="C1051" s="93"/>
      <c r="D1051" s="93"/>
      <c r="E1051" s="94"/>
      <c r="F1051" s="94"/>
      <c r="G1051" s="94"/>
      <c r="H1051" s="94"/>
      <c r="I1051" s="94"/>
      <c r="J1051" s="94"/>
      <c r="K1051" s="94"/>
    </row>
    <row r="1052" spans="2:11">
      <c r="B1052" s="93"/>
      <c r="C1052" s="93"/>
      <c r="D1052" s="93"/>
      <c r="E1052" s="94"/>
      <c r="F1052" s="94"/>
      <c r="G1052" s="94"/>
      <c r="H1052" s="94"/>
      <c r="I1052" s="94"/>
      <c r="J1052" s="94"/>
      <c r="K1052" s="94"/>
    </row>
    <row r="1053" spans="2:11">
      <c r="B1053" s="93"/>
      <c r="C1053" s="93"/>
      <c r="D1053" s="93"/>
      <c r="E1053" s="94"/>
      <c r="F1053" s="94"/>
      <c r="G1053" s="94"/>
      <c r="H1053" s="94"/>
      <c r="I1053" s="94"/>
      <c r="J1053" s="94"/>
      <c r="K1053" s="94"/>
    </row>
    <row r="1054" spans="2:11">
      <c r="B1054" s="93"/>
      <c r="C1054" s="93"/>
      <c r="D1054" s="93"/>
      <c r="E1054" s="94"/>
      <c r="F1054" s="94"/>
      <c r="G1054" s="94"/>
      <c r="H1054" s="94"/>
      <c r="I1054" s="94"/>
      <c r="J1054" s="94"/>
      <c r="K1054" s="94"/>
    </row>
    <row r="1055" spans="2:11">
      <c r="B1055" s="93"/>
      <c r="C1055" s="93"/>
      <c r="D1055" s="93"/>
      <c r="E1055" s="94"/>
      <c r="F1055" s="94"/>
      <c r="G1055" s="94"/>
      <c r="H1055" s="94"/>
      <c r="I1055" s="94"/>
      <c r="J1055" s="94"/>
      <c r="K1055" s="94"/>
    </row>
    <row r="1056" spans="2:11">
      <c r="B1056" s="93"/>
      <c r="C1056" s="93"/>
      <c r="D1056" s="93"/>
      <c r="E1056" s="94"/>
      <c r="F1056" s="94"/>
      <c r="G1056" s="94"/>
      <c r="H1056" s="94"/>
      <c r="I1056" s="94"/>
      <c r="J1056" s="94"/>
      <c r="K1056" s="94"/>
    </row>
    <row r="1057" spans="2:11">
      <c r="B1057" s="93"/>
      <c r="C1057" s="93"/>
      <c r="D1057" s="93"/>
      <c r="E1057" s="94"/>
      <c r="F1057" s="94"/>
      <c r="G1057" s="94"/>
      <c r="H1057" s="94"/>
      <c r="I1057" s="94"/>
      <c r="J1057" s="94"/>
      <c r="K1057" s="94"/>
    </row>
    <row r="1058" spans="2:11">
      <c r="B1058" s="93"/>
      <c r="C1058" s="93"/>
      <c r="D1058" s="93"/>
      <c r="E1058" s="94"/>
      <c r="F1058" s="94"/>
      <c r="G1058" s="94"/>
      <c r="H1058" s="94"/>
      <c r="I1058" s="94"/>
      <c r="J1058" s="94"/>
      <c r="K1058" s="94"/>
    </row>
    <row r="1059" spans="2:11">
      <c r="B1059" s="93"/>
      <c r="C1059" s="93"/>
      <c r="D1059" s="93"/>
      <c r="E1059" s="94"/>
      <c r="F1059" s="94"/>
      <c r="G1059" s="94"/>
      <c r="H1059" s="94"/>
      <c r="I1059" s="94"/>
      <c r="J1059" s="94"/>
      <c r="K1059" s="94"/>
    </row>
    <row r="1060" spans="2:11">
      <c r="B1060" s="93"/>
      <c r="C1060" s="93"/>
      <c r="D1060" s="93"/>
      <c r="E1060" s="94"/>
      <c r="F1060" s="94"/>
      <c r="G1060" s="94"/>
      <c r="H1060" s="94"/>
      <c r="I1060" s="94"/>
      <c r="J1060" s="94"/>
      <c r="K1060" s="94"/>
    </row>
    <row r="1061" spans="2:11">
      <c r="B1061" s="93"/>
      <c r="C1061" s="93"/>
      <c r="D1061" s="93"/>
      <c r="E1061" s="94"/>
      <c r="F1061" s="94"/>
      <c r="G1061" s="94"/>
      <c r="H1061" s="94"/>
      <c r="I1061" s="94"/>
      <c r="J1061" s="94"/>
      <c r="K1061" s="94"/>
    </row>
    <row r="1062" spans="2:11">
      <c r="B1062" s="93"/>
      <c r="C1062" s="93"/>
      <c r="D1062" s="93"/>
      <c r="E1062" s="94"/>
      <c r="F1062" s="94"/>
      <c r="G1062" s="94"/>
      <c r="H1062" s="94"/>
      <c r="I1062" s="94"/>
      <c r="J1062" s="94"/>
      <c r="K1062" s="94"/>
    </row>
    <row r="1063" spans="2:11">
      <c r="B1063" s="93"/>
      <c r="C1063" s="93"/>
      <c r="D1063" s="93"/>
      <c r="E1063" s="94"/>
      <c r="F1063" s="94"/>
      <c r="G1063" s="94"/>
      <c r="H1063" s="94"/>
      <c r="I1063" s="94"/>
      <c r="J1063" s="94"/>
      <c r="K1063" s="94"/>
    </row>
    <row r="1064" spans="2:11">
      <c r="B1064" s="93"/>
      <c r="C1064" s="93"/>
      <c r="D1064" s="93"/>
      <c r="E1064" s="94"/>
      <c r="F1064" s="94"/>
      <c r="G1064" s="94"/>
      <c r="H1064" s="94"/>
      <c r="I1064" s="94"/>
      <c r="J1064" s="94"/>
      <c r="K1064" s="94"/>
    </row>
    <row r="1065" spans="2:11">
      <c r="B1065" s="93"/>
      <c r="C1065" s="93"/>
      <c r="D1065" s="93"/>
      <c r="E1065" s="94"/>
      <c r="F1065" s="94"/>
      <c r="G1065" s="94"/>
      <c r="H1065" s="94"/>
      <c r="I1065" s="94"/>
      <c r="J1065" s="94"/>
      <c r="K1065" s="94"/>
    </row>
    <row r="1066" spans="2:11">
      <c r="B1066" s="93"/>
      <c r="C1066" s="93"/>
      <c r="D1066" s="93"/>
      <c r="E1066" s="94"/>
      <c r="F1066" s="94"/>
      <c r="G1066" s="94"/>
      <c r="H1066" s="94"/>
      <c r="I1066" s="94"/>
      <c r="J1066" s="94"/>
      <c r="K1066" s="94"/>
    </row>
    <row r="1067" spans="2:11">
      <c r="B1067" s="93"/>
      <c r="C1067" s="93"/>
      <c r="D1067" s="93"/>
      <c r="E1067" s="94"/>
      <c r="F1067" s="94"/>
      <c r="G1067" s="94"/>
      <c r="H1067" s="94"/>
      <c r="I1067" s="94"/>
      <c r="J1067" s="94"/>
      <c r="K1067" s="94"/>
    </row>
    <row r="1068" spans="2:11">
      <c r="B1068" s="93"/>
      <c r="C1068" s="93"/>
      <c r="D1068" s="93"/>
      <c r="E1068" s="94"/>
      <c r="F1068" s="94"/>
      <c r="G1068" s="94"/>
      <c r="H1068" s="94"/>
      <c r="I1068" s="94"/>
      <c r="J1068" s="94"/>
      <c r="K1068" s="94"/>
    </row>
    <row r="1069" spans="2:11">
      <c r="B1069" s="93"/>
      <c r="C1069" s="93"/>
      <c r="D1069" s="93"/>
      <c r="E1069" s="94"/>
      <c r="F1069" s="94"/>
      <c r="G1069" s="94"/>
      <c r="H1069" s="94"/>
      <c r="I1069" s="94"/>
      <c r="J1069" s="94"/>
      <c r="K1069" s="94"/>
    </row>
    <row r="1070" spans="2:11">
      <c r="B1070" s="93"/>
      <c r="C1070" s="93"/>
      <c r="D1070" s="93"/>
      <c r="E1070" s="94"/>
      <c r="F1070" s="94"/>
      <c r="G1070" s="94"/>
      <c r="H1070" s="94"/>
      <c r="I1070" s="94"/>
      <c r="J1070" s="94"/>
      <c r="K1070" s="94"/>
    </row>
    <row r="1071" spans="2:11">
      <c r="B1071" s="93"/>
      <c r="C1071" s="93"/>
      <c r="D1071" s="93"/>
      <c r="E1071" s="94"/>
      <c r="F1071" s="94"/>
      <c r="G1071" s="94"/>
      <c r="H1071" s="94"/>
      <c r="I1071" s="94"/>
      <c r="J1071" s="94"/>
      <c r="K1071" s="94"/>
    </row>
    <row r="1072" spans="2:11">
      <c r="B1072" s="93"/>
      <c r="C1072" s="93"/>
      <c r="D1072" s="93"/>
      <c r="E1072" s="94"/>
      <c r="F1072" s="94"/>
      <c r="G1072" s="94"/>
      <c r="H1072" s="94"/>
      <c r="I1072" s="94"/>
      <c r="J1072" s="94"/>
      <c r="K1072" s="94"/>
    </row>
    <row r="1073" spans="2:11">
      <c r="B1073" s="93"/>
      <c r="C1073" s="93"/>
      <c r="D1073" s="93"/>
      <c r="E1073" s="94"/>
      <c r="F1073" s="94"/>
      <c r="G1073" s="94"/>
      <c r="H1073" s="94"/>
      <c r="I1073" s="94"/>
      <c r="J1073" s="94"/>
      <c r="K1073" s="94"/>
    </row>
    <row r="1074" spans="2:11">
      <c r="B1074" s="93"/>
      <c r="C1074" s="93"/>
      <c r="D1074" s="93"/>
      <c r="E1074" s="94"/>
      <c r="F1074" s="94"/>
      <c r="G1074" s="94"/>
      <c r="H1074" s="94"/>
      <c r="I1074" s="94"/>
      <c r="J1074" s="94"/>
      <c r="K1074" s="94"/>
    </row>
    <row r="1075" spans="2:11">
      <c r="B1075" s="93"/>
      <c r="C1075" s="93"/>
      <c r="D1075" s="93"/>
      <c r="E1075" s="94"/>
      <c r="F1075" s="94"/>
      <c r="G1075" s="94"/>
      <c r="H1075" s="94"/>
      <c r="I1075" s="94"/>
      <c r="J1075" s="94"/>
      <c r="K1075" s="94"/>
    </row>
    <row r="1076" spans="2:11">
      <c r="B1076" s="93"/>
      <c r="C1076" s="93"/>
      <c r="D1076" s="93"/>
      <c r="E1076" s="94"/>
      <c r="F1076" s="94"/>
      <c r="G1076" s="94"/>
      <c r="H1076" s="94"/>
      <c r="I1076" s="94"/>
      <c r="J1076" s="94"/>
      <c r="K1076" s="94"/>
    </row>
    <row r="1077" spans="2:11">
      <c r="B1077" s="93"/>
      <c r="C1077" s="93"/>
      <c r="D1077" s="93"/>
      <c r="E1077" s="94"/>
      <c r="F1077" s="94"/>
      <c r="G1077" s="94"/>
      <c r="H1077" s="94"/>
      <c r="I1077" s="94"/>
      <c r="J1077" s="94"/>
      <c r="K1077" s="94"/>
    </row>
    <row r="1078" spans="2:11">
      <c r="B1078" s="93"/>
      <c r="C1078" s="93"/>
      <c r="D1078" s="93"/>
      <c r="E1078" s="94"/>
      <c r="F1078" s="94"/>
      <c r="G1078" s="94"/>
      <c r="H1078" s="94"/>
      <c r="I1078" s="94"/>
      <c r="J1078" s="94"/>
      <c r="K1078" s="94"/>
    </row>
    <row r="1079" spans="2:11">
      <c r="B1079" s="93"/>
      <c r="C1079" s="93"/>
      <c r="D1079" s="93"/>
      <c r="E1079" s="94"/>
      <c r="F1079" s="94"/>
      <c r="G1079" s="94"/>
      <c r="H1079" s="94"/>
      <c r="I1079" s="94"/>
      <c r="J1079" s="94"/>
      <c r="K1079" s="94"/>
    </row>
    <row r="1080" spans="2:11">
      <c r="B1080" s="93"/>
      <c r="C1080" s="93"/>
      <c r="D1080" s="93"/>
      <c r="E1080" s="94"/>
      <c r="F1080" s="94"/>
      <c r="G1080" s="94"/>
      <c r="H1080" s="94"/>
      <c r="I1080" s="94"/>
      <c r="J1080" s="94"/>
      <c r="K1080" s="94"/>
    </row>
    <row r="1081" spans="2:11">
      <c r="B1081" s="93"/>
      <c r="C1081" s="93"/>
      <c r="D1081" s="93"/>
      <c r="E1081" s="94"/>
      <c r="F1081" s="94"/>
      <c r="G1081" s="94"/>
      <c r="H1081" s="94"/>
      <c r="I1081" s="94"/>
      <c r="J1081" s="94"/>
      <c r="K1081" s="94"/>
    </row>
    <row r="1082" spans="2:11">
      <c r="B1082" s="93"/>
      <c r="C1082" s="93"/>
      <c r="D1082" s="93"/>
      <c r="E1082" s="94"/>
      <c r="F1082" s="94"/>
      <c r="G1082" s="94"/>
      <c r="H1082" s="94"/>
      <c r="I1082" s="94"/>
      <c r="J1082" s="94"/>
      <c r="K1082" s="94"/>
    </row>
    <row r="1083" spans="2:11">
      <c r="B1083" s="93"/>
      <c r="C1083" s="93"/>
      <c r="D1083" s="93"/>
      <c r="E1083" s="94"/>
      <c r="F1083" s="94"/>
      <c r="G1083" s="94"/>
      <c r="H1083" s="94"/>
      <c r="I1083" s="94"/>
      <c r="J1083" s="94"/>
      <c r="K1083" s="94"/>
    </row>
    <row r="1084" spans="2:11">
      <c r="B1084" s="93"/>
      <c r="C1084" s="93"/>
      <c r="D1084" s="93"/>
      <c r="E1084" s="94"/>
      <c r="F1084" s="94"/>
      <c r="G1084" s="94"/>
      <c r="H1084" s="94"/>
      <c r="I1084" s="94"/>
      <c r="J1084" s="94"/>
      <c r="K1084" s="94"/>
    </row>
    <row r="1085" spans="2:11">
      <c r="B1085" s="93"/>
      <c r="C1085" s="93"/>
      <c r="D1085" s="93"/>
      <c r="E1085" s="94"/>
      <c r="F1085" s="94"/>
      <c r="G1085" s="94"/>
      <c r="H1085" s="94"/>
      <c r="I1085" s="94"/>
      <c r="J1085" s="94"/>
      <c r="K1085" s="94"/>
    </row>
    <row r="1086" spans="2:11">
      <c r="B1086" s="93"/>
      <c r="C1086" s="93"/>
      <c r="D1086" s="93"/>
      <c r="E1086" s="94"/>
      <c r="F1086" s="94"/>
      <c r="G1086" s="94"/>
      <c r="H1086" s="94"/>
      <c r="I1086" s="94"/>
      <c r="J1086" s="94"/>
      <c r="K1086" s="94"/>
    </row>
    <row r="1087" spans="2:11">
      <c r="B1087" s="93"/>
      <c r="C1087" s="93"/>
      <c r="D1087" s="93"/>
      <c r="E1087" s="94"/>
      <c r="F1087" s="94"/>
      <c r="G1087" s="94"/>
      <c r="H1087" s="94"/>
      <c r="I1087" s="94"/>
      <c r="J1087" s="94"/>
      <c r="K1087" s="94"/>
    </row>
    <row r="1088" spans="2:11">
      <c r="B1088" s="93"/>
      <c r="C1088" s="93"/>
      <c r="D1088" s="93"/>
      <c r="E1088" s="94"/>
      <c r="F1088" s="94"/>
      <c r="G1088" s="94"/>
      <c r="H1088" s="94"/>
      <c r="I1088" s="94"/>
      <c r="J1088" s="94"/>
      <c r="K1088" s="94"/>
    </row>
    <row r="1089" spans="2:11">
      <c r="B1089" s="93"/>
      <c r="C1089" s="93"/>
      <c r="D1089" s="93"/>
      <c r="E1089" s="94"/>
      <c r="F1089" s="94"/>
      <c r="G1089" s="94"/>
      <c r="H1089" s="94"/>
      <c r="I1089" s="94"/>
      <c r="J1089" s="94"/>
      <c r="K1089" s="94"/>
    </row>
    <row r="1090" spans="2:11">
      <c r="B1090" s="93"/>
      <c r="C1090" s="93"/>
      <c r="D1090" s="93"/>
      <c r="E1090" s="94"/>
      <c r="F1090" s="94"/>
      <c r="G1090" s="94"/>
      <c r="H1090" s="94"/>
      <c r="I1090" s="94"/>
      <c r="J1090" s="94"/>
      <c r="K1090" s="94"/>
    </row>
    <row r="1091" spans="2:11">
      <c r="B1091" s="93"/>
      <c r="C1091" s="93"/>
      <c r="D1091" s="93"/>
      <c r="E1091" s="94"/>
      <c r="F1091" s="94"/>
      <c r="G1091" s="94"/>
      <c r="H1091" s="94"/>
      <c r="I1091" s="94"/>
      <c r="J1091" s="94"/>
      <c r="K1091" s="94"/>
    </row>
    <row r="1092" spans="2:11">
      <c r="B1092" s="93"/>
      <c r="C1092" s="93"/>
      <c r="D1092" s="93"/>
      <c r="E1092" s="94"/>
      <c r="F1092" s="94"/>
      <c r="G1092" s="94"/>
      <c r="H1092" s="94"/>
      <c r="I1092" s="94"/>
      <c r="J1092" s="94"/>
      <c r="K1092" s="94"/>
    </row>
    <row r="1093" spans="2:11">
      <c r="B1093" s="93"/>
      <c r="C1093" s="93"/>
      <c r="D1093" s="93"/>
      <c r="E1093" s="94"/>
      <c r="F1093" s="94"/>
      <c r="G1093" s="94"/>
      <c r="H1093" s="94"/>
      <c r="I1093" s="94"/>
      <c r="J1093" s="94"/>
      <c r="K1093" s="94"/>
    </row>
    <row r="1094" spans="2:11">
      <c r="B1094" s="93"/>
      <c r="C1094" s="93"/>
      <c r="D1094" s="93"/>
      <c r="E1094" s="94"/>
      <c r="F1094" s="94"/>
      <c r="G1094" s="94"/>
      <c r="H1094" s="94"/>
      <c r="I1094" s="94"/>
      <c r="J1094" s="94"/>
      <c r="K1094" s="94"/>
    </row>
    <row r="1095" spans="2:11">
      <c r="B1095" s="93"/>
      <c r="C1095" s="93"/>
      <c r="D1095" s="93"/>
      <c r="E1095" s="94"/>
      <c r="F1095" s="94"/>
      <c r="G1095" s="94"/>
      <c r="H1095" s="94"/>
      <c r="I1095" s="94"/>
      <c r="J1095" s="94"/>
      <c r="K1095" s="94"/>
    </row>
    <row r="1096" spans="2:11">
      <c r="B1096" s="93"/>
      <c r="C1096" s="93"/>
      <c r="D1096" s="93"/>
      <c r="E1096" s="94"/>
      <c r="F1096" s="94"/>
      <c r="G1096" s="94"/>
      <c r="H1096" s="94"/>
      <c r="I1096" s="94"/>
      <c r="J1096" s="94"/>
      <c r="K1096" s="94"/>
    </row>
    <row r="1097" spans="2:11">
      <c r="B1097" s="93"/>
      <c r="C1097" s="93"/>
      <c r="D1097" s="93"/>
      <c r="E1097" s="94"/>
      <c r="F1097" s="94"/>
      <c r="G1097" s="94"/>
      <c r="H1097" s="94"/>
      <c r="I1097" s="94"/>
      <c r="J1097" s="94"/>
      <c r="K1097" s="94"/>
    </row>
    <row r="1098" spans="2:11">
      <c r="B1098" s="93"/>
      <c r="C1098" s="93"/>
      <c r="D1098" s="93"/>
      <c r="E1098" s="94"/>
      <c r="F1098" s="94"/>
      <c r="G1098" s="94"/>
      <c r="H1098" s="94"/>
      <c r="I1098" s="94"/>
      <c r="J1098" s="94"/>
      <c r="K1098" s="94"/>
    </row>
    <row r="1099" spans="2:11">
      <c r="B1099" s="93"/>
      <c r="C1099" s="93"/>
      <c r="D1099" s="93"/>
      <c r="E1099" s="94"/>
      <c r="F1099" s="94"/>
      <c r="G1099" s="94"/>
      <c r="H1099" s="94"/>
      <c r="I1099" s="94"/>
      <c r="J1099" s="94"/>
      <c r="K1099" s="94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140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17">
      <c r="B1" s="46" t="s">
        <v>146</v>
      </c>
      <c r="C1" s="46" t="s" vm="1">
        <v>232</v>
      </c>
    </row>
    <row r="2" spans="2:17">
      <c r="B2" s="46" t="s">
        <v>145</v>
      </c>
      <c r="C2" s="46" t="s">
        <v>233</v>
      </c>
    </row>
    <row r="3" spans="2:17">
      <c r="B3" s="46" t="s">
        <v>147</v>
      </c>
      <c r="C3" s="46" t="s">
        <v>234</v>
      </c>
    </row>
    <row r="4" spans="2:17">
      <c r="B4" s="46" t="s">
        <v>148</v>
      </c>
      <c r="C4" s="46">
        <v>9454</v>
      </c>
    </row>
    <row r="6" spans="2:17" ht="26.25" customHeight="1">
      <c r="B6" s="149" t="s">
        <v>175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1"/>
    </row>
    <row r="7" spans="2:17" ht="26.25" customHeight="1">
      <c r="B7" s="149" t="s">
        <v>102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1"/>
    </row>
    <row r="8" spans="2:17" s="3" customFormat="1" ht="63">
      <c r="B8" s="21" t="s">
        <v>116</v>
      </c>
      <c r="C8" s="29" t="s">
        <v>46</v>
      </c>
      <c r="D8" s="29" t="s">
        <v>53</v>
      </c>
      <c r="E8" s="29" t="s">
        <v>14</v>
      </c>
      <c r="F8" s="29" t="s">
        <v>68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208</v>
      </c>
      <c r="M8" s="29" t="s">
        <v>207</v>
      </c>
      <c r="N8" s="29" t="s">
        <v>111</v>
      </c>
      <c r="O8" s="29" t="s">
        <v>60</v>
      </c>
      <c r="P8" s="29" t="s">
        <v>149</v>
      </c>
      <c r="Q8" s="30" t="s">
        <v>151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215</v>
      </c>
      <c r="M9" s="15"/>
      <c r="N9" s="15" t="s">
        <v>211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113</v>
      </c>
    </row>
    <row r="11" spans="2:17" s="4" customFormat="1" ht="18" customHeight="1">
      <c r="B11" s="115" t="s">
        <v>3176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16">
        <v>0</v>
      </c>
      <c r="O11" s="87"/>
      <c r="P11" s="117">
        <v>0</v>
      </c>
      <c r="Q11" s="117">
        <v>0</v>
      </c>
    </row>
    <row r="12" spans="2:17" ht="18" customHeight="1">
      <c r="B12" s="111" t="s">
        <v>223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17">
      <c r="B13" s="111" t="s">
        <v>112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17">
      <c r="B14" s="111" t="s">
        <v>206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17">
      <c r="B15" s="111" t="s">
        <v>214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17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2:17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2:17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2:17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2:17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2:17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  <row r="111" spans="2:17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2:17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17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2:17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2:17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2:17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2:17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2:17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2:17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2:17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2:17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2:17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2:17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2:17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17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2:17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2:17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2:17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2:17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2:17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2:17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2:17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  <row r="177" spans="2:17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</row>
    <row r="178" spans="2:17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</row>
    <row r="179" spans="2:17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</row>
    <row r="180" spans="2:17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</row>
    <row r="181" spans="2:17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</row>
    <row r="182" spans="2:17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</row>
    <row r="183" spans="2:17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</row>
    <row r="184" spans="2:17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</row>
    <row r="185" spans="2:17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</row>
    <row r="186" spans="2:17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</row>
    <row r="187" spans="2:17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</row>
    <row r="188" spans="2:17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</row>
    <row r="189" spans="2:17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</row>
    <row r="190" spans="2:17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</row>
    <row r="191" spans="2:17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</row>
    <row r="192" spans="2:17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</row>
    <row r="193" spans="2:17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</row>
    <row r="194" spans="2:17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</row>
    <row r="195" spans="2:17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</row>
    <row r="196" spans="2:17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</row>
    <row r="197" spans="2:17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</row>
    <row r="198" spans="2:17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</row>
    <row r="199" spans="2:17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</row>
    <row r="200" spans="2:17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</row>
    <row r="201" spans="2:17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</row>
    <row r="202" spans="2:17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</row>
    <row r="203" spans="2:17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</row>
    <row r="204" spans="2:17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</row>
    <row r="205" spans="2:17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</row>
    <row r="206" spans="2:17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</row>
    <row r="207" spans="2:17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</row>
    <row r="208" spans="2:17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</row>
    <row r="209" spans="2:17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</row>
    <row r="210" spans="2:17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</row>
    <row r="211" spans="2:17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</row>
    <row r="212" spans="2:17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</row>
    <row r="213" spans="2:17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</row>
    <row r="214" spans="2:17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</row>
    <row r="215" spans="2:17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</row>
    <row r="216" spans="2:17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</row>
    <row r="217" spans="2:17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</row>
    <row r="218" spans="2:17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</row>
    <row r="219" spans="2:17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</row>
    <row r="220" spans="2:17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</row>
    <row r="221" spans="2:17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</row>
    <row r="222" spans="2:17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</row>
    <row r="223" spans="2:17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</row>
    <row r="224" spans="2:17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</row>
    <row r="225" spans="2:17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</row>
    <row r="226" spans="2:17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</row>
    <row r="227" spans="2:17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</row>
    <row r="228" spans="2:17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</row>
    <row r="229" spans="2:17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</row>
    <row r="230" spans="2:17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</row>
    <row r="231" spans="2:17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</row>
    <row r="232" spans="2:17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</row>
    <row r="233" spans="2:17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</row>
    <row r="234" spans="2:17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</row>
    <row r="235" spans="2:17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</row>
    <row r="236" spans="2:17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</row>
    <row r="237" spans="2:17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</row>
    <row r="238" spans="2:17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</row>
    <row r="239" spans="2:17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</row>
    <row r="240" spans="2:17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</row>
    <row r="241" spans="2:17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</row>
    <row r="242" spans="2:17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</row>
    <row r="243" spans="2:17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</row>
    <row r="244" spans="2:17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</row>
    <row r="245" spans="2:17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</row>
    <row r="246" spans="2:17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</row>
    <row r="247" spans="2:17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</row>
    <row r="248" spans="2:17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</row>
    <row r="249" spans="2:17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</row>
    <row r="250" spans="2:17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</row>
    <row r="251" spans="2:17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</row>
    <row r="252" spans="2:17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</row>
    <row r="253" spans="2:17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</row>
    <row r="254" spans="2:17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</row>
    <row r="255" spans="2:17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</row>
    <row r="256" spans="2:17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</row>
    <row r="257" spans="2:17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</row>
    <row r="258" spans="2:17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</row>
    <row r="259" spans="2:17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</row>
    <row r="260" spans="2:17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</row>
    <row r="261" spans="2:17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</row>
    <row r="262" spans="2:17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</row>
    <row r="263" spans="2:17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</row>
    <row r="264" spans="2:17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</row>
    <row r="265" spans="2:17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</row>
    <row r="266" spans="2:17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</row>
    <row r="267" spans="2:17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</row>
    <row r="268" spans="2:17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</row>
    <row r="269" spans="2:17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</row>
    <row r="270" spans="2:17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</row>
    <row r="271" spans="2:17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</row>
    <row r="272" spans="2:17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</row>
    <row r="273" spans="2:17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</row>
    <row r="274" spans="2:17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</row>
    <row r="275" spans="2:17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</row>
    <row r="276" spans="2:17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</row>
    <row r="277" spans="2:17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</row>
    <row r="278" spans="2:17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</row>
    <row r="279" spans="2:17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</row>
    <row r="280" spans="2:17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</row>
    <row r="281" spans="2:17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</row>
    <row r="282" spans="2:17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</row>
    <row r="283" spans="2:17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</row>
    <row r="284" spans="2:17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</row>
    <row r="285" spans="2:17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</row>
    <row r="286" spans="2:17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</row>
    <row r="287" spans="2:17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</row>
    <row r="288" spans="2:17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</row>
    <row r="289" spans="2:17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</row>
    <row r="290" spans="2:17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</row>
    <row r="291" spans="2:17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</row>
    <row r="292" spans="2:17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</row>
    <row r="293" spans="2:17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</row>
    <row r="294" spans="2:17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</row>
    <row r="295" spans="2:17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</row>
    <row r="296" spans="2:17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</row>
    <row r="297" spans="2:17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</row>
    <row r="298" spans="2:17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</row>
    <row r="299" spans="2:17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</row>
    <row r="300" spans="2:17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</row>
    <row r="301" spans="2:17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</row>
    <row r="302" spans="2:17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</row>
    <row r="303" spans="2:17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</row>
    <row r="304" spans="2:17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</row>
    <row r="305" spans="2:17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</row>
    <row r="306" spans="2:17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</row>
    <row r="307" spans="2:17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</row>
    <row r="308" spans="2:17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</row>
    <row r="309" spans="2:17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</row>
    <row r="310" spans="2:17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</row>
    <row r="311" spans="2:17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</row>
    <row r="312" spans="2:17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</row>
    <row r="313" spans="2:17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</row>
    <row r="314" spans="2:17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</row>
    <row r="315" spans="2:17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</row>
    <row r="316" spans="2:17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</row>
    <row r="317" spans="2:17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</row>
    <row r="318" spans="2:17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</row>
    <row r="319" spans="2:17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</row>
    <row r="320" spans="2:17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</row>
    <row r="321" spans="2:17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</row>
    <row r="322" spans="2:17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</row>
    <row r="323" spans="2:17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</row>
    <row r="324" spans="2:17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</row>
    <row r="325" spans="2:17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</row>
    <row r="326" spans="2:17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</row>
    <row r="327" spans="2:17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</row>
    <row r="328" spans="2:17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</row>
    <row r="329" spans="2:17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</row>
    <row r="330" spans="2:17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</row>
    <row r="331" spans="2:17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</row>
    <row r="332" spans="2:17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</row>
    <row r="333" spans="2:17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</row>
    <row r="334" spans="2:17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</row>
    <row r="335" spans="2:17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</row>
    <row r="336" spans="2:17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</row>
    <row r="337" spans="2:17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</row>
    <row r="338" spans="2:17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</row>
    <row r="339" spans="2:17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</row>
    <row r="340" spans="2:17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</row>
    <row r="341" spans="2:17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</row>
    <row r="342" spans="2:17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</row>
    <row r="343" spans="2:17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</row>
    <row r="344" spans="2:17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</row>
    <row r="345" spans="2:17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</row>
    <row r="346" spans="2:17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</row>
    <row r="347" spans="2:17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</row>
    <row r="348" spans="2:17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</row>
    <row r="349" spans="2:17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</row>
    <row r="350" spans="2:17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</row>
    <row r="351" spans="2:17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</row>
    <row r="352" spans="2:17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</row>
    <row r="353" spans="2:17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</row>
    <row r="354" spans="2:17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</row>
    <row r="355" spans="2:17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</row>
    <row r="356" spans="2:17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</row>
    <row r="357" spans="2:17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</row>
    <row r="358" spans="2:17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</row>
    <row r="359" spans="2:17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</row>
    <row r="360" spans="2:17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</row>
    <row r="361" spans="2:17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</row>
    <row r="362" spans="2:17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</row>
    <row r="363" spans="2:17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</row>
    <row r="364" spans="2:17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</row>
    <row r="365" spans="2:17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</row>
    <row r="366" spans="2:17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</row>
    <row r="367" spans="2:17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</row>
    <row r="368" spans="2:17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</row>
    <row r="369" spans="2:17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</row>
    <row r="370" spans="2:17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</row>
    <row r="371" spans="2:17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</row>
    <row r="372" spans="2:17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</row>
    <row r="373" spans="2:17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</row>
    <row r="374" spans="2:17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</row>
    <row r="375" spans="2:17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</row>
    <row r="376" spans="2:17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</row>
    <row r="377" spans="2:17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</row>
    <row r="378" spans="2:17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</row>
    <row r="379" spans="2:17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</row>
    <row r="380" spans="2:17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</row>
    <row r="381" spans="2:17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</row>
    <row r="382" spans="2:17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</row>
    <row r="383" spans="2:17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</row>
    <row r="384" spans="2:17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</row>
    <row r="385" spans="2:17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</row>
    <row r="386" spans="2:17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</row>
    <row r="387" spans="2:17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</row>
    <row r="388" spans="2:17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</row>
    <row r="389" spans="2:17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</row>
    <row r="390" spans="2:17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</row>
    <row r="391" spans="2:17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</row>
    <row r="392" spans="2:17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</row>
    <row r="393" spans="2:17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</row>
    <row r="394" spans="2:17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</row>
    <row r="395" spans="2:17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</row>
    <row r="396" spans="2:17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</row>
    <row r="397" spans="2:17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</row>
    <row r="398" spans="2:17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</row>
    <row r="399" spans="2:17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</row>
    <row r="400" spans="2:17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</row>
    <row r="401" spans="2:17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</row>
    <row r="402" spans="2:17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</row>
    <row r="403" spans="2:17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</row>
    <row r="404" spans="2:17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</row>
    <row r="405" spans="2:17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</row>
    <row r="406" spans="2:17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</row>
    <row r="407" spans="2:17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</row>
    <row r="408" spans="2:17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</row>
    <row r="409" spans="2:17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</row>
    <row r="410" spans="2:17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</row>
    <row r="411" spans="2:17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</row>
    <row r="412" spans="2:17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</row>
    <row r="413" spans="2:17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</row>
    <row r="414" spans="2:17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</row>
    <row r="415" spans="2:17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</row>
    <row r="416" spans="2:17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</row>
    <row r="417" spans="2:17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</row>
    <row r="418" spans="2:17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</row>
    <row r="419" spans="2:17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</row>
    <row r="420" spans="2:17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</row>
    <row r="421" spans="2:17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</row>
    <row r="422" spans="2:17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</row>
    <row r="423" spans="2:17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</row>
    <row r="424" spans="2:17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</row>
    <row r="425" spans="2:17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</row>
    <row r="426" spans="2:17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</row>
    <row r="427" spans="2:17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</row>
    <row r="428" spans="2:17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</row>
    <row r="429" spans="2:17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</row>
    <row r="430" spans="2:17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</row>
    <row r="431" spans="2:17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</row>
    <row r="432" spans="2:17">
      <c r="B432" s="93"/>
      <c r="C432" s="93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</row>
    <row r="433" spans="2:17">
      <c r="B433" s="93"/>
      <c r="C433" s="93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</row>
    <row r="434" spans="2:17">
      <c r="B434" s="93"/>
      <c r="C434" s="93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</row>
    <row r="435" spans="2:17">
      <c r="B435" s="93"/>
      <c r="C435" s="93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</row>
    <row r="436" spans="2:17">
      <c r="B436" s="93"/>
      <c r="C436" s="93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</row>
    <row r="437" spans="2:17">
      <c r="B437" s="93"/>
      <c r="C437" s="93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</row>
    <row r="438" spans="2:17">
      <c r="B438" s="93"/>
      <c r="C438" s="93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</row>
    <row r="439" spans="2:17">
      <c r="B439" s="93"/>
      <c r="C439" s="93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</row>
    <row r="440" spans="2:17">
      <c r="B440" s="93"/>
      <c r="C440" s="93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</row>
    <row r="441" spans="2:17">
      <c r="B441" s="93"/>
      <c r="C441" s="93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</row>
    <row r="442" spans="2:17">
      <c r="B442" s="93"/>
      <c r="C442" s="93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</row>
    <row r="443" spans="2:17">
      <c r="B443" s="93"/>
      <c r="C443" s="93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</row>
    <row r="444" spans="2:17">
      <c r="B444" s="93"/>
      <c r="C444" s="93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</row>
    <row r="445" spans="2:17">
      <c r="B445" s="93"/>
      <c r="C445" s="93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</row>
    <row r="446" spans="2:17">
      <c r="B446" s="93"/>
      <c r="C446" s="93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</row>
    <row r="447" spans="2:17">
      <c r="B447" s="93"/>
      <c r="C447" s="93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</row>
    <row r="448" spans="2:17">
      <c r="B448" s="93"/>
      <c r="C448" s="93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</row>
    <row r="449" spans="2:17">
      <c r="B449" s="93"/>
      <c r="C449" s="93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</row>
    <row r="450" spans="2:17">
      <c r="B450" s="93"/>
      <c r="C450" s="93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</row>
    <row r="451" spans="2:17">
      <c r="B451" s="93"/>
      <c r="C451" s="93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</row>
    <row r="452" spans="2:17">
      <c r="B452" s="93"/>
      <c r="C452" s="93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</row>
    <row r="453" spans="2:17">
      <c r="B453" s="93"/>
      <c r="C453" s="93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</row>
    <row r="454" spans="2:17">
      <c r="B454" s="93"/>
      <c r="C454" s="93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</row>
    <row r="455" spans="2:17">
      <c r="B455" s="93"/>
      <c r="C455" s="93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</row>
    <row r="456" spans="2:17">
      <c r="B456" s="93"/>
      <c r="C456" s="93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</row>
    <row r="457" spans="2:17">
      <c r="B457" s="93"/>
      <c r="C457" s="93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</row>
    <row r="458" spans="2:17">
      <c r="B458" s="93"/>
      <c r="C458" s="93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</row>
    <row r="459" spans="2:17">
      <c r="B459" s="93"/>
      <c r="C459" s="93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</row>
    <row r="460" spans="2:17">
      <c r="B460" s="93"/>
      <c r="C460" s="93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</row>
    <row r="461" spans="2:17">
      <c r="B461" s="93"/>
      <c r="C461" s="93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</row>
    <row r="462" spans="2:17">
      <c r="B462" s="93"/>
      <c r="C462" s="93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</row>
    <row r="463" spans="2:17">
      <c r="B463" s="93"/>
      <c r="C463" s="93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</row>
    <row r="464" spans="2:17">
      <c r="B464" s="93"/>
      <c r="C464" s="93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</row>
    <row r="465" spans="2:17">
      <c r="B465" s="93"/>
      <c r="C465" s="93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</row>
    <row r="466" spans="2:17">
      <c r="B466" s="93"/>
      <c r="C466" s="93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</row>
    <row r="467" spans="2:17">
      <c r="B467" s="93"/>
      <c r="C467" s="93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</row>
    <row r="468" spans="2:17">
      <c r="B468" s="93"/>
      <c r="C468" s="93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</row>
    <row r="469" spans="2:17">
      <c r="B469" s="93"/>
      <c r="C469" s="93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</row>
    <row r="470" spans="2:17">
      <c r="B470" s="93"/>
      <c r="C470" s="93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</row>
    <row r="471" spans="2:17">
      <c r="B471" s="93"/>
      <c r="C471" s="93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</row>
    <row r="472" spans="2:17">
      <c r="B472" s="93"/>
      <c r="C472" s="93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</row>
    <row r="473" spans="2:17">
      <c r="B473" s="93"/>
      <c r="C473" s="93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</row>
    <row r="474" spans="2:17">
      <c r="B474" s="93"/>
      <c r="C474" s="93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</row>
    <row r="475" spans="2:17">
      <c r="B475" s="93"/>
      <c r="C475" s="93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</row>
    <row r="476" spans="2:17">
      <c r="B476" s="93"/>
      <c r="C476" s="93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</row>
    <row r="477" spans="2:17">
      <c r="B477" s="93"/>
      <c r="C477" s="93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</row>
    <row r="478" spans="2:17">
      <c r="B478" s="93"/>
      <c r="C478" s="93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</row>
    <row r="479" spans="2:17">
      <c r="B479" s="93"/>
      <c r="C479" s="93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</row>
    <row r="480" spans="2:17">
      <c r="B480" s="93"/>
      <c r="C480" s="93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</row>
    <row r="481" spans="2:17">
      <c r="B481" s="93"/>
      <c r="C481" s="93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</row>
    <row r="482" spans="2:17">
      <c r="B482" s="93"/>
      <c r="C482" s="93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</row>
    <row r="483" spans="2:17">
      <c r="B483" s="93"/>
      <c r="C483" s="93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</row>
    <row r="484" spans="2:17">
      <c r="B484" s="93"/>
      <c r="C484" s="93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</row>
    <row r="485" spans="2:17">
      <c r="B485" s="93"/>
      <c r="C485" s="93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</row>
    <row r="486" spans="2:17">
      <c r="B486" s="93"/>
      <c r="C486" s="93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</row>
    <row r="487" spans="2:17">
      <c r="B487" s="93"/>
      <c r="C487" s="93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</row>
    <row r="488" spans="2:17">
      <c r="B488" s="93"/>
      <c r="C488" s="93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</row>
    <row r="489" spans="2:17">
      <c r="B489" s="93"/>
      <c r="C489" s="93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</row>
    <row r="490" spans="2:17">
      <c r="B490" s="93"/>
      <c r="C490" s="93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</row>
    <row r="491" spans="2:17">
      <c r="B491" s="93"/>
      <c r="C491" s="93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</row>
    <row r="492" spans="2:17">
      <c r="B492" s="93"/>
      <c r="C492" s="93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</row>
    <row r="493" spans="2:17">
      <c r="B493" s="93"/>
      <c r="C493" s="93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</row>
    <row r="494" spans="2:17">
      <c r="B494" s="93"/>
      <c r="C494" s="93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</row>
    <row r="495" spans="2:17">
      <c r="B495" s="93"/>
      <c r="C495" s="93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</row>
    <row r="496" spans="2:17">
      <c r="B496" s="93"/>
      <c r="C496" s="93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</row>
    <row r="497" spans="2:17">
      <c r="B497" s="93"/>
      <c r="C497" s="93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</row>
    <row r="498" spans="2:17">
      <c r="B498" s="93"/>
      <c r="C498" s="93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</row>
    <row r="499" spans="2:17">
      <c r="B499" s="93"/>
      <c r="C499" s="93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</row>
    <row r="500" spans="2:17">
      <c r="B500" s="93"/>
      <c r="C500" s="93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</row>
    <row r="501" spans="2:17">
      <c r="B501" s="93"/>
      <c r="C501" s="93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</row>
    <row r="502" spans="2:17">
      <c r="B502" s="93"/>
      <c r="C502" s="93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</row>
    <row r="503" spans="2:17">
      <c r="B503" s="93"/>
      <c r="C503" s="93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</row>
    <row r="504" spans="2:17">
      <c r="B504" s="93"/>
      <c r="C504" s="93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</row>
    <row r="505" spans="2:17">
      <c r="B505" s="93"/>
      <c r="C505" s="93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</row>
    <row r="506" spans="2:17">
      <c r="B506" s="93"/>
      <c r="C506" s="93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</row>
    <row r="507" spans="2:17">
      <c r="B507" s="93"/>
      <c r="C507" s="93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</row>
    <row r="508" spans="2:17">
      <c r="B508" s="93"/>
      <c r="C508" s="93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</row>
    <row r="509" spans="2:17">
      <c r="B509" s="93"/>
      <c r="C509" s="93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</row>
    <row r="510" spans="2:17">
      <c r="B510" s="93"/>
      <c r="C510" s="93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</row>
    <row r="511" spans="2:17">
      <c r="B511" s="93"/>
      <c r="C511" s="93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</row>
    <row r="512" spans="2:17">
      <c r="B512" s="93"/>
      <c r="C512" s="93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</row>
    <row r="513" spans="2:17">
      <c r="B513" s="93"/>
      <c r="C513" s="93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</row>
    <row r="514" spans="2:17">
      <c r="B514" s="93"/>
      <c r="C514" s="93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</row>
    <row r="515" spans="2:17">
      <c r="B515" s="93"/>
      <c r="C515" s="93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</row>
    <row r="516" spans="2:17">
      <c r="B516" s="93"/>
      <c r="C516" s="93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</row>
    <row r="517" spans="2:17">
      <c r="B517" s="93"/>
      <c r="C517" s="93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</row>
    <row r="518" spans="2:17">
      <c r="B518" s="93"/>
      <c r="C518" s="93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</row>
    <row r="519" spans="2:17">
      <c r="B519" s="93"/>
      <c r="C519" s="93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</row>
    <row r="520" spans="2:17">
      <c r="B520" s="93"/>
      <c r="C520" s="93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</row>
    <row r="521" spans="2:17">
      <c r="B521" s="93"/>
      <c r="C521" s="93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</row>
    <row r="522" spans="2:17">
      <c r="B522" s="93"/>
      <c r="C522" s="93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</row>
    <row r="523" spans="2:17">
      <c r="B523" s="93"/>
      <c r="C523" s="93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</row>
    <row r="524" spans="2:17">
      <c r="B524" s="93"/>
      <c r="C524" s="93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</row>
    <row r="525" spans="2:17">
      <c r="B525" s="93"/>
      <c r="C525" s="93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</row>
    <row r="526" spans="2:17">
      <c r="B526" s="93"/>
      <c r="C526" s="93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</row>
    <row r="527" spans="2:17">
      <c r="B527" s="93"/>
      <c r="C527" s="93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</row>
    <row r="528" spans="2:17">
      <c r="B528" s="93"/>
      <c r="C528" s="93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</row>
    <row r="529" spans="2:17">
      <c r="B529" s="93"/>
      <c r="C529" s="93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</row>
    <row r="530" spans="2:17">
      <c r="B530" s="93"/>
      <c r="C530" s="93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</row>
    <row r="531" spans="2:17">
      <c r="B531" s="93"/>
      <c r="C531" s="93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</row>
    <row r="532" spans="2:17">
      <c r="B532" s="93"/>
      <c r="C532" s="93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</row>
    <row r="533" spans="2:17">
      <c r="B533" s="93"/>
      <c r="C533" s="93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</row>
    <row r="534" spans="2:17">
      <c r="B534" s="93"/>
      <c r="C534" s="93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</row>
    <row r="535" spans="2:17">
      <c r="B535" s="93"/>
      <c r="C535" s="93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</row>
    <row r="536" spans="2:17">
      <c r="B536" s="93"/>
      <c r="C536" s="93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</row>
    <row r="537" spans="2:17">
      <c r="B537" s="93"/>
      <c r="C537" s="93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</row>
    <row r="538" spans="2:17">
      <c r="B538" s="93"/>
      <c r="C538" s="93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</row>
    <row r="539" spans="2:17">
      <c r="B539" s="93"/>
      <c r="C539" s="93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</row>
    <row r="540" spans="2:17">
      <c r="B540" s="93"/>
      <c r="C540" s="93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</row>
    <row r="541" spans="2:17">
      <c r="B541" s="93"/>
      <c r="C541" s="93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</row>
    <row r="542" spans="2:17">
      <c r="B542" s="93"/>
      <c r="C542" s="93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</row>
    <row r="543" spans="2:17">
      <c r="B543" s="93"/>
      <c r="C543" s="93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</row>
    <row r="544" spans="2:17">
      <c r="B544" s="93"/>
      <c r="C544" s="93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</row>
    <row r="545" spans="2:17">
      <c r="B545" s="93"/>
      <c r="C545" s="93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</row>
    <row r="546" spans="2:17">
      <c r="B546" s="93"/>
      <c r="C546" s="93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</row>
    <row r="547" spans="2:17">
      <c r="B547" s="93"/>
      <c r="C547" s="93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</row>
    <row r="548" spans="2:17">
      <c r="B548" s="93"/>
      <c r="C548" s="93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</row>
    <row r="549" spans="2:17">
      <c r="B549" s="93"/>
      <c r="C549" s="93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</row>
    <row r="550" spans="2:17">
      <c r="B550" s="93"/>
      <c r="C550" s="93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</row>
    <row r="551" spans="2:17">
      <c r="B551" s="93"/>
      <c r="C551" s="93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</row>
    <row r="552" spans="2:17">
      <c r="B552" s="93"/>
      <c r="C552" s="93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</row>
    <row r="553" spans="2:17">
      <c r="B553" s="93"/>
      <c r="C553" s="93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</row>
    <row r="554" spans="2:17">
      <c r="B554" s="93"/>
      <c r="C554" s="93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</row>
    <row r="555" spans="2:17">
      <c r="B555" s="93"/>
      <c r="C555" s="93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</row>
    <row r="556" spans="2:17">
      <c r="B556" s="93"/>
      <c r="C556" s="93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</row>
    <row r="557" spans="2:17">
      <c r="B557" s="93"/>
      <c r="C557" s="93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</row>
    <row r="558" spans="2:17">
      <c r="B558" s="93"/>
      <c r="C558" s="93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4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26.85546875" style="2" customWidth="1"/>
    <col min="4" max="4" width="10.140625" style="2" bestFit="1" customWidth="1"/>
    <col min="5" max="5" width="13.7109375" style="2" bestFit="1" customWidth="1"/>
    <col min="6" max="6" width="6" style="1" bestFit="1" customWidth="1"/>
    <col min="7" max="7" width="18" style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.7109375" style="1" bestFit="1" customWidth="1"/>
    <col min="13" max="13" width="13.5703125" style="1" customWidth="1"/>
    <col min="14" max="14" width="14.42578125" style="1" bestFit="1" customWidth="1"/>
    <col min="15" max="15" width="9.5703125" style="1" bestFit="1" customWidth="1"/>
    <col min="16" max="16" width="16" style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146</v>
      </c>
      <c r="C1" s="46" t="s" vm="1">
        <v>232</v>
      </c>
    </row>
    <row r="2" spans="2:18">
      <c r="B2" s="46" t="s">
        <v>145</v>
      </c>
      <c r="C2" s="46" t="s">
        <v>233</v>
      </c>
    </row>
    <row r="3" spans="2:18">
      <c r="B3" s="46" t="s">
        <v>147</v>
      </c>
      <c r="C3" s="46" t="s">
        <v>234</v>
      </c>
    </row>
    <row r="4" spans="2:18">
      <c r="B4" s="46" t="s">
        <v>148</v>
      </c>
      <c r="C4" s="46">
        <v>9454</v>
      </c>
    </row>
    <row r="6" spans="2:18" ht="26.25" customHeight="1">
      <c r="B6" s="149" t="s">
        <v>176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1"/>
    </row>
    <row r="7" spans="2:18" s="3" customFormat="1" ht="78.75">
      <c r="B7" s="47" t="s">
        <v>116</v>
      </c>
      <c r="C7" s="48" t="s">
        <v>188</v>
      </c>
      <c r="D7" s="48" t="s">
        <v>46</v>
      </c>
      <c r="E7" s="48" t="s">
        <v>117</v>
      </c>
      <c r="F7" s="48" t="s">
        <v>14</v>
      </c>
      <c r="G7" s="48" t="s">
        <v>104</v>
      </c>
      <c r="H7" s="48" t="s">
        <v>68</v>
      </c>
      <c r="I7" s="48" t="s">
        <v>17</v>
      </c>
      <c r="J7" s="48" t="s">
        <v>231</v>
      </c>
      <c r="K7" s="48" t="s">
        <v>103</v>
      </c>
      <c r="L7" s="48" t="s">
        <v>35</v>
      </c>
      <c r="M7" s="48" t="s">
        <v>18</v>
      </c>
      <c r="N7" s="48" t="s">
        <v>208</v>
      </c>
      <c r="O7" s="48" t="s">
        <v>207</v>
      </c>
      <c r="P7" s="48" t="s">
        <v>111</v>
      </c>
      <c r="Q7" s="48" t="s">
        <v>149</v>
      </c>
      <c r="R7" s="50" t="s">
        <v>151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215</v>
      </c>
      <c r="O8" s="15"/>
      <c r="P8" s="15" t="s">
        <v>211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113</v>
      </c>
      <c r="R9" s="19" t="s">
        <v>114</v>
      </c>
    </row>
    <row r="10" spans="2:18" s="4" customFormat="1" ht="18" customHeight="1">
      <c r="B10" s="74" t="s">
        <v>40</v>
      </c>
      <c r="C10" s="75"/>
      <c r="D10" s="74"/>
      <c r="E10" s="74"/>
      <c r="F10" s="74"/>
      <c r="G10" s="97"/>
      <c r="H10" s="74"/>
      <c r="I10" s="77">
        <v>3.9349410734644152</v>
      </c>
      <c r="J10" s="75"/>
      <c r="K10" s="75"/>
      <c r="L10" s="76"/>
      <c r="M10" s="76">
        <v>0.19346309780216578</v>
      </c>
      <c r="N10" s="77"/>
      <c r="O10" s="98"/>
      <c r="P10" s="77">
        <f>P11+P266</f>
        <v>25105.711149249011</v>
      </c>
      <c r="Q10" s="78">
        <f>IFERROR(P10/$P$10,0)</f>
        <v>1</v>
      </c>
      <c r="R10" s="78">
        <f>P10/'סכום נכסי הקרן'!$C$42</f>
        <v>9.8788553757500924E-2</v>
      </c>
    </row>
    <row r="11" spans="2:18" ht="21.75" customHeight="1">
      <c r="B11" s="79" t="s">
        <v>38</v>
      </c>
      <c r="C11" s="81"/>
      <c r="D11" s="80"/>
      <c r="E11" s="80"/>
      <c r="F11" s="80"/>
      <c r="G11" s="99"/>
      <c r="H11" s="80"/>
      <c r="I11" s="83">
        <v>5.0451759899106694</v>
      </c>
      <c r="J11" s="81"/>
      <c r="K11" s="81"/>
      <c r="L11" s="82"/>
      <c r="M11" s="82">
        <v>5.6533232219609063E-2</v>
      </c>
      <c r="N11" s="83"/>
      <c r="O11" s="100"/>
      <c r="P11" s="83">
        <f>P12+P41</f>
        <v>15452.33135210601</v>
      </c>
      <c r="Q11" s="84">
        <f t="shared" ref="Q11:Q74" si="0">IFERROR(P11/$P$10,0)</f>
        <v>0.6154906849777978</v>
      </c>
      <c r="R11" s="84">
        <f>P11/'סכום נכסי הקרן'!$C$42</f>
        <v>6.0803434620170245E-2</v>
      </c>
    </row>
    <row r="12" spans="2:18">
      <c r="B12" s="85" t="s">
        <v>36</v>
      </c>
      <c r="C12" s="81"/>
      <c r="D12" s="80"/>
      <c r="E12" s="80"/>
      <c r="F12" s="80"/>
      <c r="G12" s="99"/>
      <c r="H12" s="80"/>
      <c r="I12" s="83">
        <v>7.0047837836464302</v>
      </c>
      <c r="J12" s="81"/>
      <c r="K12" s="81"/>
      <c r="L12" s="82"/>
      <c r="M12" s="82">
        <v>4.8635812248950076E-2</v>
      </c>
      <c r="N12" s="83"/>
      <c r="O12" s="100"/>
      <c r="P12" s="83">
        <f>SUM(P13:P39)</f>
        <v>3241.5589947010012</v>
      </c>
      <c r="Q12" s="84">
        <f t="shared" si="0"/>
        <v>0.12911639807494424</v>
      </c>
      <c r="R12" s="84">
        <f>P12/'סכום נכסי הקרן'!$C$42</f>
        <v>1.2755222232201517E-2</v>
      </c>
    </row>
    <row r="13" spans="2:18">
      <c r="B13" s="86" t="s">
        <v>3281</v>
      </c>
      <c r="C13" s="88" t="s">
        <v>2966</v>
      </c>
      <c r="D13" s="87">
        <v>6028</v>
      </c>
      <c r="E13" s="87"/>
      <c r="F13" s="87" t="s">
        <v>682</v>
      </c>
      <c r="G13" s="101">
        <v>43100</v>
      </c>
      <c r="H13" s="87"/>
      <c r="I13" s="90">
        <v>7.5399999999891438</v>
      </c>
      <c r="J13" s="88" t="s">
        <v>28</v>
      </c>
      <c r="K13" s="88" t="s">
        <v>133</v>
      </c>
      <c r="L13" s="89">
        <v>6.229999999992706E-2</v>
      </c>
      <c r="M13" s="89">
        <v>6.229999999992706E-2</v>
      </c>
      <c r="N13" s="90">
        <v>106644.76580500002</v>
      </c>
      <c r="O13" s="102">
        <v>110.56</v>
      </c>
      <c r="P13" s="90">
        <v>117.90645308200003</v>
      </c>
      <c r="Q13" s="91">
        <f t="shared" si="0"/>
        <v>4.6963996511019757E-3</v>
      </c>
      <c r="R13" s="91">
        <f>P13/'סכום נכסי הקרן'!$C$42</f>
        <v>4.6395052939959608E-4</v>
      </c>
    </row>
    <row r="14" spans="2:18">
      <c r="B14" s="86" t="s">
        <v>3281</v>
      </c>
      <c r="C14" s="88" t="s">
        <v>2966</v>
      </c>
      <c r="D14" s="87">
        <v>6869</v>
      </c>
      <c r="E14" s="87"/>
      <c r="F14" s="87" t="s">
        <v>682</v>
      </c>
      <c r="G14" s="101">
        <v>43555</v>
      </c>
      <c r="H14" s="87"/>
      <c r="I14" s="90">
        <v>3.4500000000045894</v>
      </c>
      <c r="J14" s="88" t="s">
        <v>28</v>
      </c>
      <c r="K14" s="88" t="s">
        <v>133</v>
      </c>
      <c r="L14" s="89">
        <v>5.6500000000321224E-2</v>
      </c>
      <c r="M14" s="89">
        <v>5.6500000000321224E-2</v>
      </c>
      <c r="N14" s="90">
        <v>21617.712298000002</v>
      </c>
      <c r="O14" s="102">
        <v>100.81</v>
      </c>
      <c r="P14" s="90">
        <v>21.792815762</v>
      </c>
      <c r="Q14" s="91">
        <f t="shared" si="0"/>
        <v>8.6804216110213193E-4</v>
      </c>
      <c r="R14" s="91">
        <f>P14/'סכום נכסי הקרן'!$C$42</f>
        <v>8.5752629695815241E-5</v>
      </c>
    </row>
    <row r="15" spans="2:18">
      <c r="B15" s="86" t="s">
        <v>3281</v>
      </c>
      <c r="C15" s="88" t="s">
        <v>2966</v>
      </c>
      <c r="D15" s="87">
        <v>6870</v>
      </c>
      <c r="E15" s="87"/>
      <c r="F15" s="87" t="s">
        <v>682</v>
      </c>
      <c r="G15" s="101">
        <v>43555</v>
      </c>
      <c r="H15" s="87"/>
      <c r="I15" s="90">
        <v>5.1800000000040676</v>
      </c>
      <c r="J15" s="88" t="s">
        <v>28</v>
      </c>
      <c r="K15" s="88" t="s">
        <v>133</v>
      </c>
      <c r="L15" s="89">
        <v>4.7100000000041067E-2</v>
      </c>
      <c r="M15" s="89">
        <v>4.7100000000041067E-2</v>
      </c>
      <c r="N15" s="90">
        <v>256317.85803100004</v>
      </c>
      <c r="O15" s="102">
        <v>101.65</v>
      </c>
      <c r="P15" s="90">
        <v>260.54710268300005</v>
      </c>
      <c r="Q15" s="91">
        <f t="shared" si="0"/>
        <v>1.0378001289590787E-2</v>
      </c>
      <c r="R15" s="91">
        <f>P15/'סכום נכסי הקרן'!$C$42</f>
        <v>1.0252277382921534E-3</v>
      </c>
    </row>
    <row r="16" spans="2:18">
      <c r="B16" s="86" t="s">
        <v>3281</v>
      </c>
      <c r="C16" s="88" t="s">
        <v>2966</v>
      </c>
      <c r="D16" s="87">
        <v>6868</v>
      </c>
      <c r="E16" s="87"/>
      <c r="F16" s="87" t="s">
        <v>682</v>
      </c>
      <c r="G16" s="101">
        <v>43555</v>
      </c>
      <c r="H16" s="87"/>
      <c r="I16" s="90">
        <v>5.5800000000549259</v>
      </c>
      <c r="J16" s="88" t="s">
        <v>28</v>
      </c>
      <c r="K16" s="88" t="s">
        <v>133</v>
      </c>
      <c r="L16" s="89">
        <v>2.4700000000409363E-2</v>
      </c>
      <c r="M16" s="89">
        <v>2.4700000000409363E-2</v>
      </c>
      <c r="N16" s="90">
        <v>14667.715479000004</v>
      </c>
      <c r="O16" s="102">
        <v>131.57</v>
      </c>
      <c r="P16" s="90">
        <v>19.298311043000005</v>
      </c>
      <c r="Q16" s="91">
        <f t="shared" si="0"/>
        <v>7.6868211094579077E-4</v>
      </c>
      <c r="R16" s="91">
        <f>P16/'סכום נכסי הקרן'!$C$42</f>
        <v>7.5936994039597542E-5</v>
      </c>
    </row>
    <row r="17" spans="2:18">
      <c r="B17" s="86" t="s">
        <v>3281</v>
      </c>
      <c r="C17" s="88" t="s">
        <v>2966</v>
      </c>
      <c r="D17" s="87">
        <v>6867</v>
      </c>
      <c r="E17" s="87"/>
      <c r="F17" s="87" t="s">
        <v>682</v>
      </c>
      <c r="G17" s="101">
        <v>43555</v>
      </c>
      <c r="H17" s="87"/>
      <c r="I17" s="90">
        <v>5.01999999997979</v>
      </c>
      <c r="J17" s="88" t="s">
        <v>28</v>
      </c>
      <c r="K17" s="88" t="s">
        <v>133</v>
      </c>
      <c r="L17" s="89">
        <v>5.7299999999790859E-2</v>
      </c>
      <c r="M17" s="89">
        <v>5.7299999999790859E-2</v>
      </c>
      <c r="N17" s="90">
        <v>35092.243586000004</v>
      </c>
      <c r="O17" s="102">
        <v>121.26</v>
      </c>
      <c r="P17" s="90">
        <v>42.552849393000002</v>
      </c>
      <c r="Q17" s="91">
        <f t="shared" si="0"/>
        <v>1.6949469839763088E-3</v>
      </c>
      <c r="R17" s="91">
        <f>P17/'סכום נכסי הקרן'!$C$42</f>
        <v>1.6744136124265764E-4</v>
      </c>
    </row>
    <row r="18" spans="2:18">
      <c r="B18" s="86" t="s">
        <v>3281</v>
      </c>
      <c r="C18" s="88" t="s">
        <v>2966</v>
      </c>
      <c r="D18" s="87">
        <v>6866</v>
      </c>
      <c r="E18" s="87"/>
      <c r="F18" s="87" t="s">
        <v>682</v>
      </c>
      <c r="G18" s="101">
        <v>43555</v>
      </c>
      <c r="H18" s="87"/>
      <c r="I18" s="90">
        <v>5.8699999999948931</v>
      </c>
      <c r="J18" s="88" t="s">
        <v>28</v>
      </c>
      <c r="K18" s="88" t="s">
        <v>133</v>
      </c>
      <c r="L18" s="89">
        <v>3.0800000000019156E-2</v>
      </c>
      <c r="M18" s="89">
        <v>3.0800000000019156E-2</v>
      </c>
      <c r="N18" s="90">
        <v>53819.721233000004</v>
      </c>
      <c r="O18" s="102">
        <v>116.42</v>
      </c>
      <c r="P18" s="90">
        <v>62.656911736000012</v>
      </c>
      <c r="Q18" s="91">
        <f t="shared" si="0"/>
        <v>2.4957234377276055E-3</v>
      </c>
      <c r="R18" s="91">
        <f>P18/'סכום נכסי הקרן'!$C$42</f>
        <v>2.4654890899180855E-4</v>
      </c>
    </row>
    <row r="19" spans="2:18">
      <c r="B19" s="86" t="s">
        <v>3281</v>
      </c>
      <c r="C19" s="88" t="s">
        <v>2966</v>
      </c>
      <c r="D19" s="87">
        <v>6865</v>
      </c>
      <c r="E19" s="87"/>
      <c r="F19" s="87" t="s">
        <v>682</v>
      </c>
      <c r="G19" s="101">
        <v>43555</v>
      </c>
      <c r="H19" s="87"/>
      <c r="I19" s="90">
        <v>4.0400000000484591</v>
      </c>
      <c r="J19" s="88" t="s">
        <v>28</v>
      </c>
      <c r="K19" s="88" t="s">
        <v>133</v>
      </c>
      <c r="L19" s="89">
        <v>2.5200000000242292E-2</v>
      </c>
      <c r="M19" s="89">
        <v>2.5200000000242292E-2</v>
      </c>
      <c r="N19" s="90">
        <v>26767.521724000002</v>
      </c>
      <c r="O19" s="102">
        <v>123.35</v>
      </c>
      <c r="P19" s="90">
        <v>33.017741085000011</v>
      </c>
      <c r="Q19" s="91">
        <f t="shared" si="0"/>
        <v>1.3151486085662095E-3</v>
      </c>
      <c r="R19" s="91">
        <f>P19/'סכום נכסי הקרן'!$C$42</f>
        <v>1.2992162901644553E-4</v>
      </c>
    </row>
    <row r="20" spans="2:18">
      <c r="B20" s="86" t="s">
        <v>3281</v>
      </c>
      <c r="C20" s="88" t="s">
        <v>2966</v>
      </c>
      <c r="D20" s="87">
        <v>5212</v>
      </c>
      <c r="E20" s="87"/>
      <c r="F20" s="87" t="s">
        <v>682</v>
      </c>
      <c r="G20" s="101">
        <v>42643</v>
      </c>
      <c r="H20" s="87"/>
      <c r="I20" s="90">
        <v>6.84</v>
      </c>
      <c r="J20" s="88" t="s">
        <v>28</v>
      </c>
      <c r="K20" s="88" t="s">
        <v>133</v>
      </c>
      <c r="L20" s="89">
        <v>5.0200000000020707E-2</v>
      </c>
      <c r="M20" s="89">
        <v>5.0200000000020707E-2</v>
      </c>
      <c r="N20" s="90">
        <v>240526.69197900005</v>
      </c>
      <c r="O20" s="102">
        <v>100.36</v>
      </c>
      <c r="P20" s="90">
        <v>241.39258807500005</v>
      </c>
      <c r="Q20" s="91">
        <f t="shared" si="0"/>
        <v>9.6150468170355264E-3</v>
      </c>
      <c r="R20" s="91">
        <f>P20/'סכום נכסי הקרן'!$C$42</f>
        <v>9.4985656936560231E-4</v>
      </c>
    </row>
    <row r="21" spans="2:18">
      <c r="B21" s="86" t="s">
        <v>3282</v>
      </c>
      <c r="C21" s="88" t="s">
        <v>2966</v>
      </c>
      <c r="D21" s="87" t="s">
        <v>2967</v>
      </c>
      <c r="E21" s="87"/>
      <c r="F21" s="87" t="s">
        <v>682</v>
      </c>
      <c r="G21" s="101">
        <v>45107</v>
      </c>
      <c r="H21" s="87"/>
      <c r="I21" s="90">
        <v>9.0200000000157541</v>
      </c>
      <c r="J21" s="88" t="s">
        <v>28</v>
      </c>
      <c r="K21" s="88" t="s">
        <v>133</v>
      </c>
      <c r="L21" s="89">
        <v>7.1500000000105327E-2</v>
      </c>
      <c r="M21" s="89">
        <v>7.1500000000105327E-2</v>
      </c>
      <c r="N21" s="90">
        <v>207464.98868600003</v>
      </c>
      <c r="O21" s="102">
        <v>105.25</v>
      </c>
      <c r="P21" s="90">
        <v>218.35690057800002</v>
      </c>
      <c r="Q21" s="91">
        <f t="shared" si="0"/>
        <v>8.6974991180256509E-3</v>
      </c>
      <c r="R21" s="91">
        <f>P21/'סכום נכסי הקרן'!$C$42</f>
        <v>8.592133591768938E-4</v>
      </c>
    </row>
    <row r="22" spans="2:18">
      <c r="B22" s="86" t="s">
        <v>3282</v>
      </c>
      <c r="C22" s="88" t="s">
        <v>2966</v>
      </c>
      <c r="D22" s="87" t="s">
        <v>2968</v>
      </c>
      <c r="E22" s="87"/>
      <c r="F22" s="87" t="s">
        <v>682</v>
      </c>
      <c r="G22" s="101">
        <v>45107</v>
      </c>
      <c r="H22" s="87"/>
      <c r="I22" s="90">
        <v>8.8800000000192956</v>
      </c>
      <c r="J22" s="88" t="s">
        <v>28</v>
      </c>
      <c r="K22" s="88" t="s">
        <v>133</v>
      </c>
      <c r="L22" s="89">
        <v>7.1300000000147731E-2</v>
      </c>
      <c r="M22" s="89">
        <v>7.1300000000147731E-2</v>
      </c>
      <c r="N22" s="90">
        <v>157733.21508300002</v>
      </c>
      <c r="O22" s="102">
        <v>105.14</v>
      </c>
      <c r="P22" s="90">
        <v>165.84070233500003</v>
      </c>
      <c r="Q22" s="91">
        <f t="shared" si="0"/>
        <v>6.6056962636551657E-3</v>
      </c>
      <c r="R22" s="91">
        <f>P22/'סכום נכסי הקרן'!$C$42</f>
        <v>6.5256718044782135E-4</v>
      </c>
    </row>
    <row r="23" spans="2:18">
      <c r="B23" s="86" t="s">
        <v>3282</v>
      </c>
      <c r="C23" s="88" t="s">
        <v>2966</v>
      </c>
      <c r="D23" s="87" t="s">
        <v>2969</v>
      </c>
      <c r="E23" s="87"/>
      <c r="F23" s="87" t="s">
        <v>682</v>
      </c>
      <c r="G23" s="101">
        <v>45107</v>
      </c>
      <c r="H23" s="87"/>
      <c r="I23" s="90">
        <v>8.3900000000084614</v>
      </c>
      <c r="J23" s="88" t="s">
        <v>28</v>
      </c>
      <c r="K23" s="88" t="s">
        <v>133</v>
      </c>
      <c r="L23" s="89">
        <v>7.3000000000000009E-2</v>
      </c>
      <c r="M23" s="89">
        <v>7.3000000000000009E-2</v>
      </c>
      <c r="N23" s="90">
        <v>11882.898447</v>
      </c>
      <c r="O23" s="102">
        <v>99.45</v>
      </c>
      <c r="P23" s="90">
        <v>11.817542510000001</v>
      </c>
      <c r="Q23" s="91">
        <f t="shared" si="0"/>
        <v>4.7071132300323225E-4</v>
      </c>
      <c r="R23" s="91">
        <f>P23/'סכום נכסי הקרן'!$C$42</f>
        <v>4.6500890836769191E-5</v>
      </c>
    </row>
    <row r="24" spans="2:18">
      <c r="B24" s="86" t="s">
        <v>3282</v>
      </c>
      <c r="C24" s="88" t="s">
        <v>2966</v>
      </c>
      <c r="D24" s="87" t="s">
        <v>2970</v>
      </c>
      <c r="E24" s="87"/>
      <c r="F24" s="87" t="s">
        <v>682</v>
      </c>
      <c r="G24" s="101">
        <v>45107</v>
      </c>
      <c r="H24" s="87"/>
      <c r="I24" s="90">
        <v>7.6100000000320156</v>
      </c>
      <c r="J24" s="88" t="s">
        <v>28</v>
      </c>
      <c r="K24" s="88" t="s">
        <v>133</v>
      </c>
      <c r="L24" s="89">
        <v>6.5200000000200889E-2</v>
      </c>
      <c r="M24" s="89">
        <v>6.5200000000200889E-2</v>
      </c>
      <c r="N24" s="90">
        <v>94995.551685000013</v>
      </c>
      <c r="O24" s="102">
        <v>83.84</v>
      </c>
      <c r="P24" s="90">
        <v>79.644270545000026</v>
      </c>
      <c r="Q24" s="91">
        <f t="shared" si="0"/>
        <v>3.1723566829686251E-3</v>
      </c>
      <c r="R24" s="91">
        <f>P24/'סכום נכסי הקרן'!$C$42</f>
        <v>3.1339252871341334E-4</v>
      </c>
    </row>
    <row r="25" spans="2:18">
      <c r="B25" s="86" t="s">
        <v>3282</v>
      </c>
      <c r="C25" s="88" t="s">
        <v>2966</v>
      </c>
      <c r="D25" s="87" t="s">
        <v>2971</v>
      </c>
      <c r="E25" s="87"/>
      <c r="F25" s="87" t="s">
        <v>682</v>
      </c>
      <c r="G25" s="101">
        <v>45107</v>
      </c>
      <c r="H25" s="87"/>
      <c r="I25" s="90">
        <v>11.240000000089319</v>
      </c>
      <c r="J25" s="88" t="s">
        <v>28</v>
      </c>
      <c r="K25" s="88" t="s">
        <v>133</v>
      </c>
      <c r="L25" s="89">
        <v>3.5500000000651288E-2</v>
      </c>
      <c r="M25" s="89">
        <v>3.5500000000651288E-2</v>
      </c>
      <c r="N25" s="90">
        <v>3842.1741850000003</v>
      </c>
      <c r="O25" s="102">
        <v>139.87</v>
      </c>
      <c r="P25" s="90">
        <v>5.374048223</v>
      </c>
      <c r="Q25" s="91">
        <f t="shared" si="0"/>
        <v>2.1405680130119533E-4</v>
      </c>
      <c r="R25" s="91">
        <f>P25/'סכום נכסי הקרן'!$C$42</f>
        <v>2.1146361822501828E-5</v>
      </c>
    </row>
    <row r="26" spans="2:18">
      <c r="B26" s="86" t="s">
        <v>3282</v>
      </c>
      <c r="C26" s="88" t="s">
        <v>2966</v>
      </c>
      <c r="D26" s="87" t="s">
        <v>2972</v>
      </c>
      <c r="E26" s="87"/>
      <c r="F26" s="87" t="s">
        <v>682</v>
      </c>
      <c r="G26" s="101">
        <v>45107</v>
      </c>
      <c r="H26" s="87"/>
      <c r="I26" s="90">
        <v>10.430000000109931</v>
      </c>
      <c r="J26" s="88" t="s">
        <v>28</v>
      </c>
      <c r="K26" s="88" t="s">
        <v>133</v>
      </c>
      <c r="L26" s="89">
        <v>3.3300000000167695E-2</v>
      </c>
      <c r="M26" s="89">
        <v>3.3300000000167695E-2</v>
      </c>
      <c r="N26" s="90">
        <v>19458.205803000004</v>
      </c>
      <c r="O26" s="102">
        <v>137.91</v>
      </c>
      <c r="P26" s="90">
        <v>26.834812835000005</v>
      </c>
      <c r="Q26" s="91">
        <f t="shared" si="0"/>
        <v>1.0688728423374184E-3</v>
      </c>
      <c r="R26" s="91">
        <f>P26/'סכום נכסי הקרן'!$C$42</f>
        <v>1.0559240224518286E-4</v>
      </c>
    </row>
    <row r="27" spans="2:18">
      <c r="B27" s="86" t="s">
        <v>3282</v>
      </c>
      <c r="C27" s="88" t="s">
        <v>2966</v>
      </c>
      <c r="D27" s="87" t="s">
        <v>2973</v>
      </c>
      <c r="E27" s="87"/>
      <c r="F27" s="87" t="s">
        <v>682</v>
      </c>
      <c r="G27" s="101">
        <v>45107</v>
      </c>
      <c r="H27" s="87"/>
      <c r="I27" s="90">
        <v>10.589999999936829</v>
      </c>
      <c r="J27" s="88" t="s">
        <v>28</v>
      </c>
      <c r="K27" s="88" t="s">
        <v>133</v>
      </c>
      <c r="L27" s="89">
        <v>3.4799999999937353E-2</v>
      </c>
      <c r="M27" s="89">
        <v>3.4799999999937353E-2</v>
      </c>
      <c r="N27" s="90">
        <v>15092.747558000001</v>
      </c>
      <c r="O27" s="102">
        <v>126.91</v>
      </c>
      <c r="P27" s="90">
        <v>19.154203919000004</v>
      </c>
      <c r="Q27" s="91">
        <f t="shared" si="0"/>
        <v>7.6294209732326041E-4</v>
      </c>
      <c r="R27" s="91">
        <f>P27/'סכום נכסי הקרן'!$C$42</f>
        <v>7.5369946395279408E-5</v>
      </c>
    </row>
    <row r="28" spans="2:18">
      <c r="B28" s="86" t="s">
        <v>3282</v>
      </c>
      <c r="C28" s="88" t="s">
        <v>2966</v>
      </c>
      <c r="D28" s="87" t="s">
        <v>2974</v>
      </c>
      <c r="E28" s="87"/>
      <c r="F28" s="87" t="s">
        <v>682</v>
      </c>
      <c r="G28" s="101">
        <v>45107</v>
      </c>
      <c r="H28" s="87"/>
      <c r="I28" s="90">
        <v>10.29000000002387</v>
      </c>
      <c r="J28" s="88" t="s">
        <v>28</v>
      </c>
      <c r="K28" s="88" t="s">
        <v>133</v>
      </c>
      <c r="L28" s="89">
        <v>3.020000000015912E-2</v>
      </c>
      <c r="M28" s="89">
        <v>3.020000000015912E-2</v>
      </c>
      <c r="N28" s="90">
        <v>58588.96355600001</v>
      </c>
      <c r="O28" s="102">
        <v>107.26</v>
      </c>
      <c r="P28" s="90">
        <v>62.842513150000009</v>
      </c>
      <c r="Q28" s="91">
        <f t="shared" si="0"/>
        <v>2.5031162342469561E-3</v>
      </c>
      <c r="R28" s="91">
        <f>P28/'סכום נכסי הקרן'!$C$42</f>
        <v>2.4727923266817871E-4</v>
      </c>
    </row>
    <row r="29" spans="2:18">
      <c r="B29" s="86" t="s">
        <v>3281</v>
      </c>
      <c r="C29" s="88" t="s">
        <v>2966</v>
      </c>
      <c r="D29" s="87">
        <v>5211</v>
      </c>
      <c r="E29" s="87"/>
      <c r="F29" s="87" t="s">
        <v>682</v>
      </c>
      <c r="G29" s="101">
        <v>42643</v>
      </c>
      <c r="H29" s="87"/>
      <c r="I29" s="90">
        <v>4.5800000000003322</v>
      </c>
      <c r="J29" s="88" t="s">
        <v>28</v>
      </c>
      <c r="K29" s="88" t="s">
        <v>133</v>
      </c>
      <c r="L29" s="89">
        <v>4.6899999999990588E-2</v>
      </c>
      <c r="M29" s="89">
        <v>4.6899999999990588E-2</v>
      </c>
      <c r="N29" s="90">
        <v>186511.76515900006</v>
      </c>
      <c r="O29" s="102">
        <v>96.84</v>
      </c>
      <c r="P29" s="90">
        <v>180.61799339300003</v>
      </c>
      <c r="Q29" s="91">
        <f t="shared" si="0"/>
        <v>7.1942990309757813E-3</v>
      </c>
      <c r="R29" s="91">
        <f>P29/'סכום נכסי הקרן'!$C$42</f>
        <v>7.1071439656908778E-4</v>
      </c>
    </row>
    <row r="30" spans="2:18">
      <c r="B30" s="86" t="s">
        <v>3281</v>
      </c>
      <c r="C30" s="88" t="s">
        <v>2966</v>
      </c>
      <c r="D30" s="87">
        <v>6027</v>
      </c>
      <c r="E30" s="87"/>
      <c r="F30" s="87" t="s">
        <v>682</v>
      </c>
      <c r="G30" s="101">
        <v>43100</v>
      </c>
      <c r="H30" s="87"/>
      <c r="I30" s="90">
        <v>8.0299999999967664</v>
      </c>
      <c r="J30" s="88" t="s">
        <v>28</v>
      </c>
      <c r="K30" s="88" t="s">
        <v>133</v>
      </c>
      <c r="L30" s="89">
        <v>4.8799999999982357E-2</v>
      </c>
      <c r="M30" s="89">
        <v>4.8799999999982357E-2</v>
      </c>
      <c r="N30" s="90">
        <v>401112.51551700005</v>
      </c>
      <c r="O30" s="102">
        <v>101.75</v>
      </c>
      <c r="P30" s="90">
        <v>408.13198454400003</v>
      </c>
      <c r="Q30" s="91">
        <f t="shared" si="0"/>
        <v>1.6256539482898038E-2</v>
      </c>
      <c r="R30" s="91">
        <f>P30/'סכום נכסי הקרן'!$C$42</f>
        <v>1.6059600246172091E-3</v>
      </c>
    </row>
    <row r="31" spans="2:18">
      <c r="B31" s="86" t="s">
        <v>3281</v>
      </c>
      <c r="C31" s="88" t="s">
        <v>2966</v>
      </c>
      <c r="D31" s="87">
        <v>5025</v>
      </c>
      <c r="E31" s="87"/>
      <c r="F31" s="87" t="s">
        <v>682</v>
      </c>
      <c r="G31" s="101">
        <v>42551</v>
      </c>
      <c r="H31" s="87"/>
      <c r="I31" s="90">
        <v>7.5199999999973111</v>
      </c>
      <c r="J31" s="88" t="s">
        <v>28</v>
      </c>
      <c r="K31" s="88" t="s">
        <v>133</v>
      </c>
      <c r="L31" s="89">
        <v>5.2199999999981025E-2</v>
      </c>
      <c r="M31" s="89">
        <v>5.2199999999981025E-2</v>
      </c>
      <c r="N31" s="90">
        <v>255181.33625800002</v>
      </c>
      <c r="O31" s="102">
        <v>99.09</v>
      </c>
      <c r="P31" s="90">
        <v>252.85918608400002</v>
      </c>
      <c r="Q31" s="91">
        <f t="shared" si="0"/>
        <v>1.007177946805796E-2</v>
      </c>
      <c r="R31" s="91">
        <f>P31/'סכום נכסי הקרן'!$C$42</f>
        <v>9.9497652741393789E-4</v>
      </c>
    </row>
    <row r="32" spans="2:18">
      <c r="B32" s="86" t="s">
        <v>3281</v>
      </c>
      <c r="C32" s="88" t="s">
        <v>2966</v>
      </c>
      <c r="D32" s="87">
        <v>5024</v>
      </c>
      <c r="E32" s="87"/>
      <c r="F32" s="87" t="s">
        <v>682</v>
      </c>
      <c r="G32" s="101">
        <v>42551</v>
      </c>
      <c r="H32" s="87"/>
      <c r="I32" s="90">
        <v>5.4599999999879048</v>
      </c>
      <c r="J32" s="88" t="s">
        <v>28</v>
      </c>
      <c r="K32" s="88" t="s">
        <v>133</v>
      </c>
      <c r="L32" s="89">
        <v>4.6499999999909274E-2</v>
      </c>
      <c r="M32" s="89">
        <v>4.6499999999909274E-2</v>
      </c>
      <c r="N32" s="90">
        <v>166876.86584100002</v>
      </c>
      <c r="O32" s="102">
        <v>99.09</v>
      </c>
      <c r="P32" s="90">
        <v>165.35828635000004</v>
      </c>
      <c r="Q32" s="91">
        <f t="shared" si="0"/>
        <v>6.5864808754858319E-3</v>
      </c>
      <c r="R32" s="91">
        <f>P32/'סכום נכסי הקרן'!$C$42</f>
        <v>6.506689200406838E-4</v>
      </c>
    </row>
    <row r="33" spans="2:18">
      <c r="B33" s="86" t="s">
        <v>3281</v>
      </c>
      <c r="C33" s="88" t="s">
        <v>2966</v>
      </c>
      <c r="D33" s="87">
        <v>6026</v>
      </c>
      <c r="E33" s="87"/>
      <c r="F33" s="87" t="s">
        <v>682</v>
      </c>
      <c r="G33" s="101">
        <v>43100</v>
      </c>
      <c r="H33" s="87"/>
      <c r="I33" s="90">
        <v>6.1399999999959061</v>
      </c>
      <c r="J33" s="88" t="s">
        <v>28</v>
      </c>
      <c r="K33" s="88" t="s">
        <v>133</v>
      </c>
      <c r="L33" s="89">
        <v>4.5299999999960774E-2</v>
      </c>
      <c r="M33" s="89">
        <v>4.5299999999960774E-2</v>
      </c>
      <c r="N33" s="90">
        <v>488202.59032700007</v>
      </c>
      <c r="O33" s="102">
        <f>P33/N33*100000</f>
        <v>94.966917177038766</v>
      </c>
      <c r="P33" s="90">
        <v>463.63094961199999</v>
      </c>
      <c r="Q33" s="91">
        <f t="shared" si="0"/>
        <v>1.8467150635797409E-2</v>
      </c>
      <c r="R33" s="91">
        <f>P33/'סכום נכסי הקרן'!$C$42</f>
        <v>1.8243431033323396E-3</v>
      </c>
    </row>
    <row r="34" spans="2:18">
      <c r="B34" s="86" t="s">
        <v>3281</v>
      </c>
      <c r="C34" s="88" t="s">
        <v>2966</v>
      </c>
      <c r="D34" s="87">
        <v>5023</v>
      </c>
      <c r="E34" s="87"/>
      <c r="F34" s="87" t="s">
        <v>682</v>
      </c>
      <c r="G34" s="101">
        <v>42551</v>
      </c>
      <c r="H34" s="87"/>
      <c r="I34" s="90">
        <v>7.7900000000348282</v>
      </c>
      <c r="J34" s="88" t="s">
        <v>28</v>
      </c>
      <c r="K34" s="88" t="s">
        <v>133</v>
      </c>
      <c r="L34" s="89">
        <v>4.1300000000199025E-2</v>
      </c>
      <c r="M34" s="89">
        <v>4.1300000000199025E-2</v>
      </c>
      <c r="N34" s="90">
        <v>72107.272020000019</v>
      </c>
      <c r="O34" s="102">
        <v>111.49</v>
      </c>
      <c r="P34" s="90">
        <v>80.392361480000019</v>
      </c>
      <c r="Q34" s="91">
        <f t="shared" si="0"/>
        <v>3.2021543226591611E-3</v>
      </c>
      <c r="R34" s="91">
        <f>P34/'סכום נכסי הקרן'!$C$42</f>
        <v>3.1633619444382851E-4</v>
      </c>
    </row>
    <row r="35" spans="2:18">
      <c r="B35" s="86" t="s">
        <v>3281</v>
      </c>
      <c r="C35" s="88" t="s">
        <v>2966</v>
      </c>
      <c r="D35" s="87">
        <v>5210</v>
      </c>
      <c r="E35" s="87"/>
      <c r="F35" s="87" t="s">
        <v>682</v>
      </c>
      <c r="G35" s="101">
        <v>42643</v>
      </c>
      <c r="H35" s="87"/>
      <c r="I35" s="90">
        <v>7.2100000000138653</v>
      </c>
      <c r="J35" s="88" t="s">
        <v>28</v>
      </c>
      <c r="K35" s="88" t="s">
        <v>133</v>
      </c>
      <c r="L35" s="89">
        <v>3.3300000000081278E-2</v>
      </c>
      <c r="M35" s="89">
        <v>3.3300000000081278E-2</v>
      </c>
      <c r="N35" s="90">
        <v>53909.13246500001</v>
      </c>
      <c r="O35" s="102">
        <v>116.39</v>
      </c>
      <c r="P35" s="90">
        <v>62.74481285300002</v>
      </c>
      <c r="Q35" s="91">
        <f t="shared" si="0"/>
        <v>2.4992246776039608E-3</v>
      </c>
      <c r="R35" s="91">
        <f>P35/'סכום נכסי הקרן'!$C$42</f>
        <v>2.468947914155518E-4</v>
      </c>
    </row>
    <row r="36" spans="2:18">
      <c r="B36" s="86" t="s">
        <v>3281</v>
      </c>
      <c r="C36" s="88" t="s">
        <v>2966</v>
      </c>
      <c r="D36" s="87">
        <v>6025</v>
      </c>
      <c r="E36" s="87"/>
      <c r="F36" s="87" t="s">
        <v>682</v>
      </c>
      <c r="G36" s="101">
        <v>43100</v>
      </c>
      <c r="H36" s="87"/>
      <c r="I36" s="90">
        <v>8.2699999999653535</v>
      </c>
      <c r="J36" s="88" t="s">
        <v>28</v>
      </c>
      <c r="K36" s="88" t="s">
        <v>133</v>
      </c>
      <c r="L36" s="89">
        <v>3.8599999999848505E-2</v>
      </c>
      <c r="M36" s="89">
        <v>3.8599999999848505E-2</v>
      </c>
      <c r="N36" s="90">
        <v>68622.286354000011</v>
      </c>
      <c r="O36" s="102">
        <v>117.35</v>
      </c>
      <c r="P36" s="90">
        <v>80.528243177000007</v>
      </c>
      <c r="Q36" s="91">
        <f t="shared" si="0"/>
        <v>3.2075667045746623E-3</v>
      </c>
      <c r="R36" s="91">
        <f>P36/'סכום נכסי הקרן'!$C$42</f>
        <v>3.1687087582564407E-4</v>
      </c>
    </row>
    <row r="37" spans="2:18">
      <c r="B37" s="86" t="s">
        <v>3281</v>
      </c>
      <c r="C37" s="88" t="s">
        <v>2966</v>
      </c>
      <c r="D37" s="87">
        <v>5022</v>
      </c>
      <c r="E37" s="87"/>
      <c r="F37" s="87" t="s">
        <v>682</v>
      </c>
      <c r="G37" s="101">
        <v>42551</v>
      </c>
      <c r="H37" s="87"/>
      <c r="I37" s="90">
        <v>6.9699999999454336</v>
      </c>
      <c r="J37" s="88" t="s">
        <v>28</v>
      </c>
      <c r="K37" s="88" t="s">
        <v>133</v>
      </c>
      <c r="L37" s="89">
        <v>2.2399999999877941E-2</v>
      </c>
      <c r="M37" s="89">
        <v>2.2399999999877941E-2</v>
      </c>
      <c r="N37" s="90">
        <v>48134.320685000013</v>
      </c>
      <c r="O37" s="102">
        <v>115.74</v>
      </c>
      <c r="P37" s="90">
        <v>55.710648032000009</v>
      </c>
      <c r="Q37" s="91">
        <f t="shared" si="0"/>
        <v>2.219042818616452E-3</v>
      </c>
      <c r="R37" s="91">
        <f>P37/'סכום נכסי הקרן'!$C$42</f>
        <v>2.1921603077708772E-4</v>
      </c>
    </row>
    <row r="38" spans="2:18">
      <c r="B38" s="86" t="s">
        <v>3281</v>
      </c>
      <c r="C38" s="88" t="s">
        <v>2966</v>
      </c>
      <c r="D38" s="87">
        <v>6024</v>
      </c>
      <c r="E38" s="87"/>
      <c r="F38" s="87" t="s">
        <v>682</v>
      </c>
      <c r="G38" s="101">
        <v>43100</v>
      </c>
      <c r="H38" s="87"/>
      <c r="I38" s="90">
        <v>7.360000000034451</v>
      </c>
      <c r="J38" s="88" t="s">
        <v>28</v>
      </c>
      <c r="K38" s="88" t="s">
        <v>133</v>
      </c>
      <c r="L38" s="89">
        <v>1.6300000000023188E-2</v>
      </c>
      <c r="M38" s="89">
        <v>1.6300000000023188E-2</v>
      </c>
      <c r="N38" s="90">
        <v>49887.951558000008</v>
      </c>
      <c r="O38" s="102">
        <v>121.02</v>
      </c>
      <c r="P38" s="90">
        <v>60.374404922000011</v>
      </c>
      <c r="Q38" s="91">
        <f t="shared" si="0"/>
        <v>2.4048075978841967E-3</v>
      </c>
      <c r="R38" s="91">
        <f>P38/'סכום נכסי הקרן'!$C$42</f>
        <v>2.3756746466002963E-4</v>
      </c>
    </row>
    <row r="39" spans="2:18">
      <c r="B39" s="86" t="s">
        <v>3281</v>
      </c>
      <c r="C39" s="88" t="s">
        <v>2966</v>
      </c>
      <c r="D39" s="87">
        <v>5209</v>
      </c>
      <c r="E39" s="87"/>
      <c r="F39" s="87" t="s">
        <v>682</v>
      </c>
      <c r="G39" s="101">
        <v>42643</v>
      </c>
      <c r="H39" s="87"/>
      <c r="I39" s="90">
        <v>6.0099999999762916</v>
      </c>
      <c r="J39" s="88" t="s">
        <v>28</v>
      </c>
      <c r="K39" s="88" t="s">
        <v>133</v>
      </c>
      <c r="L39" s="89">
        <v>2.0399999999999995E-2</v>
      </c>
      <c r="M39" s="89">
        <v>2.0399999999999995E-2</v>
      </c>
      <c r="N39" s="90">
        <v>36349.832110000003</v>
      </c>
      <c r="O39" s="102">
        <v>116.04</v>
      </c>
      <c r="P39" s="90">
        <v>42.180357300000011</v>
      </c>
      <c r="Q39" s="91">
        <f t="shared" si="0"/>
        <v>1.6801100374829157E-3</v>
      </c>
      <c r="R39" s="91">
        <f>P39/'סכום נכסי הקרן'!$C$42</f>
        <v>1.659756407563979E-4</v>
      </c>
    </row>
    <row r="40" spans="2:18">
      <c r="B40" s="9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90"/>
      <c r="O40" s="102"/>
      <c r="P40" s="87"/>
      <c r="Q40" s="91"/>
      <c r="R40" s="87"/>
    </row>
    <row r="41" spans="2:18">
      <c r="B41" s="85" t="s">
        <v>37</v>
      </c>
      <c r="C41" s="81"/>
      <c r="D41" s="80"/>
      <c r="E41" s="80"/>
      <c r="F41" s="80"/>
      <c r="G41" s="99"/>
      <c r="H41" s="80"/>
      <c r="I41" s="83">
        <v>4.5241002448086816</v>
      </c>
      <c r="J41" s="81"/>
      <c r="K41" s="81"/>
      <c r="L41" s="82"/>
      <c r="M41" s="82">
        <v>5.8633220803421343E-2</v>
      </c>
      <c r="N41" s="83"/>
      <c r="O41" s="100"/>
      <c r="P41" s="83">
        <f>SUM(P42:P264)</f>
        <v>12210.772357405009</v>
      </c>
      <c r="Q41" s="84">
        <f t="shared" si="0"/>
        <v>0.48637428690285361</v>
      </c>
      <c r="R41" s="84">
        <f>P41/'סכום נכסי הקרן'!$C$42</f>
        <v>4.8048212387968726E-2</v>
      </c>
    </row>
    <row r="42" spans="2:18">
      <c r="B42" s="86" t="s">
        <v>3283</v>
      </c>
      <c r="C42" s="88" t="s">
        <v>2975</v>
      </c>
      <c r="D42" s="87" t="s">
        <v>2976</v>
      </c>
      <c r="E42" s="87"/>
      <c r="F42" s="87" t="s">
        <v>362</v>
      </c>
      <c r="G42" s="101">
        <v>42368</v>
      </c>
      <c r="H42" s="87" t="s">
        <v>327</v>
      </c>
      <c r="I42" s="90">
        <v>6.949999999867785</v>
      </c>
      <c r="J42" s="88" t="s">
        <v>129</v>
      </c>
      <c r="K42" s="88" t="s">
        <v>133</v>
      </c>
      <c r="L42" s="89">
        <v>3.1699999999999999E-2</v>
      </c>
      <c r="M42" s="89">
        <v>2.5199999999456848E-2</v>
      </c>
      <c r="N42" s="90">
        <v>11897.379295000002</v>
      </c>
      <c r="O42" s="102">
        <v>117.61</v>
      </c>
      <c r="P42" s="90">
        <v>13.992508663000004</v>
      </c>
      <c r="Q42" s="91">
        <f t="shared" si="0"/>
        <v>5.5734364901344625E-4</v>
      </c>
      <c r="R42" s="91">
        <f>P42/'סכום נכסי הקרן'!$C$42</f>
        <v>5.5059173031966558E-5</v>
      </c>
    </row>
    <row r="43" spans="2:18">
      <c r="B43" s="86" t="s">
        <v>3283</v>
      </c>
      <c r="C43" s="88" t="s">
        <v>2975</v>
      </c>
      <c r="D43" s="87" t="s">
        <v>2977</v>
      </c>
      <c r="E43" s="87"/>
      <c r="F43" s="87" t="s">
        <v>362</v>
      </c>
      <c r="G43" s="101">
        <v>42388</v>
      </c>
      <c r="H43" s="87" t="s">
        <v>327</v>
      </c>
      <c r="I43" s="90">
        <v>6.9500000001554971</v>
      </c>
      <c r="J43" s="88" t="s">
        <v>129</v>
      </c>
      <c r="K43" s="88" t="s">
        <v>133</v>
      </c>
      <c r="L43" s="89">
        <v>3.1899999999999998E-2</v>
      </c>
      <c r="M43" s="89">
        <v>2.540000000043845E-2</v>
      </c>
      <c r="N43" s="90">
        <v>16656.331138000005</v>
      </c>
      <c r="O43" s="102">
        <v>117.76</v>
      </c>
      <c r="P43" s="90">
        <v>19.614494641000004</v>
      </c>
      <c r="Q43" s="91">
        <f t="shared" si="0"/>
        <v>7.8127620143461792E-4</v>
      </c>
      <c r="R43" s="91">
        <f>P43/'סכום נכסי הקרן'!$C$42</f>
        <v>7.7181146024879869E-5</v>
      </c>
    </row>
    <row r="44" spans="2:18">
      <c r="B44" s="86" t="s">
        <v>3283</v>
      </c>
      <c r="C44" s="88" t="s">
        <v>2975</v>
      </c>
      <c r="D44" s="87" t="s">
        <v>2978</v>
      </c>
      <c r="E44" s="87"/>
      <c r="F44" s="87" t="s">
        <v>362</v>
      </c>
      <c r="G44" s="101">
        <v>42509</v>
      </c>
      <c r="H44" s="87" t="s">
        <v>327</v>
      </c>
      <c r="I44" s="90">
        <v>7.0099999998372358</v>
      </c>
      <c r="J44" s="88" t="s">
        <v>129</v>
      </c>
      <c r="K44" s="88" t="s">
        <v>133</v>
      </c>
      <c r="L44" s="89">
        <v>2.7400000000000001E-2</v>
      </c>
      <c r="M44" s="89">
        <v>2.6999999999682923E-2</v>
      </c>
      <c r="N44" s="90">
        <v>16656.331138000005</v>
      </c>
      <c r="O44" s="102">
        <v>113.61</v>
      </c>
      <c r="P44" s="90">
        <v>18.923258108000006</v>
      </c>
      <c r="Q44" s="91">
        <f t="shared" si="0"/>
        <v>7.5374316208390128E-4</v>
      </c>
      <c r="R44" s="91">
        <f>P44/'סכום נכסי הקרן'!$C$42</f>
        <v>7.4461196886874213E-5</v>
      </c>
    </row>
    <row r="45" spans="2:18">
      <c r="B45" s="86" t="s">
        <v>3283</v>
      </c>
      <c r="C45" s="88" t="s">
        <v>2975</v>
      </c>
      <c r="D45" s="87" t="s">
        <v>2979</v>
      </c>
      <c r="E45" s="87"/>
      <c r="F45" s="87" t="s">
        <v>362</v>
      </c>
      <c r="G45" s="101">
        <v>42723</v>
      </c>
      <c r="H45" s="87" t="s">
        <v>327</v>
      </c>
      <c r="I45" s="90">
        <v>6.9200000004078088</v>
      </c>
      <c r="J45" s="88" t="s">
        <v>129</v>
      </c>
      <c r="K45" s="88" t="s">
        <v>133</v>
      </c>
      <c r="L45" s="89">
        <v>3.15E-2</v>
      </c>
      <c r="M45" s="89">
        <v>2.8300000002293921E-2</v>
      </c>
      <c r="N45" s="90">
        <v>2379.4758310000007</v>
      </c>
      <c r="O45" s="102">
        <v>115.42</v>
      </c>
      <c r="P45" s="90">
        <v>2.7463909390000003</v>
      </c>
      <c r="Q45" s="91">
        <f t="shared" si="0"/>
        <v>1.0939307485349417E-4</v>
      </c>
      <c r="R45" s="91">
        <f>P45/'סכום נכסי הקרן'!$C$42</f>
        <v>1.0806783655862732E-5</v>
      </c>
    </row>
    <row r="46" spans="2:18">
      <c r="B46" s="86" t="s">
        <v>3283</v>
      </c>
      <c r="C46" s="88" t="s">
        <v>2975</v>
      </c>
      <c r="D46" s="87" t="s">
        <v>2980</v>
      </c>
      <c r="E46" s="87"/>
      <c r="F46" s="87" t="s">
        <v>362</v>
      </c>
      <c r="G46" s="101">
        <v>42918</v>
      </c>
      <c r="H46" s="87" t="s">
        <v>327</v>
      </c>
      <c r="I46" s="90">
        <v>6.8899999998115451</v>
      </c>
      <c r="J46" s="88" t="s">
        <v>129</v>
      </c>
      <c r="K46" s="88" t="s">
        <v>133</v>
      </c>
      <c r="L46" s="89">
        <v>3.1899999999999998E-2</v>
      </c>
      <c r="M46" s="89">
        <v>3.0999999998733707E-2</v>
      </c>
      <c r="N46" s="90">
        <v>11897.379295000002</v>
      </c>
      <c r="O46" s="102">
        <v>112.84</v>
      </c>
      <c r="P46" s="90">
        <v>13.425002977000002</v>
      </c>
      <c r="Q46" s="91">
        <f t="shared" si="0"/>
        <v>5.3473900409316169E-4</v>
      </c>
      <c r="R46" s="91">
        <f>P46/'סכום נכסי הקרן'!$C$42</f>
        <v>5.2826092852089806E-5</v>
      </c>
    </row>
    <row r="47" spans="2:18">
      <c r="B47" s="86" t="s">
        <v>3283</v>
      </c>
      <c r="C47" s="88" t="s">
        <v>2975</v>
      </c>
      <c r="D47" s="87" t="s">
        <v>2981</v>
      </c>
      <c r="E47" s="87"/>
      <c r="F47" s="87" t="s">
        <v>362</v>
      </c>
      <c r="G47" s="101">
        <v>43915</v>
      </c>
      <c r="H47" s="87" t="s">
        <v>327</v>
      </c>
      <c r="I47" s="90">
        <v>6.9200000000967039</v>
      </c>
      <c r="J47" s="88" t="s">
        <v>129</v>
      </c>
      <c r="K47" s="88" t="s">
        <v>133</v>
      </c>
      <c r="L47" s="89">
        <v>2.6600000000000002E-2</v>
      </c>
      <c r="M47" s="89">
        <v>3.6700000000679224E-2</v>
      </c>
      <c r="N47" s="90">
        <v>25047.114432000002</v>
      </c>
      <c r="O47" s="102">
        <v>104.04</v>
      </c>
      <c r="P47" s="90">
        <v>26.059017369000006</v>
      </c>
      <c r="Q47" s="91">
        <f t="shared" si="0"/>
        <v>1.0379716875608008E-3</v>
      </c>
      <c r="R47" s="91">
        <f>P47/'סכום נכסי הקרן'!$C$42</f>
        <v>1.0253972185536411E-4</v>
      </c>
    </row>
    <row r="48" spans="2:18">
      <c r="B48" s="86" t="s">
        <v>3283</v>
      </c>
      <c r="C48" s="88" t="s">
        <v>2975</v>
      </c>
      <c r="D48" s="87" t="s">
        <v>2982</v>
      </c>
      <c r="E48" s="87"/>
      <c r="F48" s="87" t="s">
        <v>362</v>
      </c>
      <c r="G48" s="101">
        <v>44168</v>
      </c>
      <c r="H48" s="87" t="s">
        <v>327</v>
      </c>
      <c r="I48" s="90">
        <v>7.0400000001239915</v>
      </c>
      <c r="J48" s="88" t="s">
        <v>129</v>
      </c>
      <c r="K48" s="88" t="s">
        <v>133</v>
      </c>
      <c r="L48" s="89">
        <v>1.89E-2</v>
      </c>
      <c r="M48" s="89">
        <v>3.9100000000677058E-2</v>
      </c>
      <c r="N48" s="90">
        <v>25367.546557000005</v>
      </c>
      <c r="O48" s="102">
        <v>96.65</v>
      </c>
      <c r="P48" s="90">
        <v>24.517733874000005</v>
      </c>
      <c r="Q48" s="91">
        <f t="shared" si="0"/>
        <v>9.7657993945068564E-4</v>
      </c>
      <c r="R48" s="91">
        <f>P48/'סכום נכסי הקרן'!$C$42</f>
        <v>9.6474919846921056E-5</v>
      </c>
    </row>
    <row r="49" spans="2:18">
      <c r="B49" s="86" t="s">
        <v>3283</v>
      </c>
      <c r="C49" s="88" t="s">
        <v>2975</v>
      </c>
      <c r="D49" s="87" t="s">
        <v>2983</v>
      </c>
      <c r="E49" s="87"/>
      <c r="F49" s="87" t="s">
        <v>362</v>
      </c>
      <c r="G49" s="101">
        <v>44277</v>
      </c>
      <c r="H49" s="87" t="s">
        <v>327</v>
      </c>
      <c r="I49" s="90">
        <v>6.9700000000569711</v>
      </c>
      <c r="J49" s="88" t="s">
        <v>129</v>
      </c>
      <c r="K49" s="88" t="s">
        <v>133</v>
      </c>
      <c r="L49" s="89">
        <v>1.9E-2</v>
      </c>
      <c r="M49" s="89">
        <v>4.6100000000390093E-2</v>
      </c>
      <c r="N49" s="90">
        <v>38575.66939100001</v>
      </c>
      <c r="O49" s="102">
        <v>92.37</v>
      </c>
      <c r="P49" s="90">
        <v>35.632346201000004</v>
      </c>
      <c r="Q49" s="91">
        <f t="shared" si="0"/>
        <v>1.4192924466139203E-3</v>
      </c>
      <c r="R49" s="91">
        <f>P49/'סכום נכסי הקרן'!$C$42</f>
        <v>1.4020984815993427E-4</v>
      </c>
    </row>
    <row r="50" spans="2:18">
      <c r="B50" s="86" t="s">
        <v>3284</v>
      </c>
      <c r="C50" s="88" t="s">
        <v>2966</v>
      </c>
      <c r="D50" s="87">
        <v>4069</v>
      </c>
      <c r="E50" s="87"/>
      <c r="F50" s="87" t="s">
        <v>376</v>
      </c>
      <c r="G50" s="101">
        <v>42052</v>
      </c>
      <c r="H50" s="87" t="s">
        <v>131</v>
      </c>
      <c r="I50" s="90">
        <v>3.8600000000289487</v>
      </c>
      <c r="J50" s="88" t="s">
        <v>692</v>
      </c>
      <c r="K50" s="88" t="s">
        <v>133</v>
      </c>
      <c r="L50" s="89">
        <v>2.9779E-2</v>
      </c>
      <c r="M50" s="89">
        <v>2.3300000000076891E-2</v>
      </c>
      <c r="N50" s="90">
        <v>37837.007876000011</v>
      </c>
      <c r="O50" s="102">
        <v>116.86</v>
      </c>
      <c r="P50" s="90">
        <v>44.216330602000006</v>
      </c>
      <c r="Q50" s="91">
        <f t="shared" si="0"/>
        <v>1.7612060594157937E-3</v>
      </c>
      <c r="R50" s="91">
        <f>P50/'סכום נכסי הקרן'!$C$42</f>
        <v>1.7398699947863348E-4</v>
      </c>
    </row>
    <row r="51" spans="2:18">
      <c r="B51" s="86" t="s">
        <v>3285</v>
      </c>
      <c r="C51" s="88" t="s">
        <v>2975</v>
      </c>
      <c r="D51" s="87" t="s">
        <v>2984</v>
      </c>
      <c r="E51" s="87"/>
      <c r="F51" s="87" t="s">
        <v>376</v>
      </c>
      <c r="G51" s="101">
        <v>42122</v>
      </c>
      <c r="H51" s="87" t="s">
        <v>131</v>
      </c>
      <c r="I51" s="90">
        <v>4.2099999999960733</v>
      </c>
      <c r="J51" s="88" t="s">
        <v>342</v>
      </c>
      <c r="K51" s="88" t="s">
        <v>133</v>
      </c>
      <c r="L51" s="89">
        <v>2.98E-2</v>
      </c>
      <c r="M51" s="89">
        <v>2.8099999999983388E-2</v>
      </c>
      <c r="N51" s="90">
        <v>232865.36574000004</v>
      </c>
      <c r="O51" s="102">
        <v>113.73</v>
      </c>
      <c r="P51" s="90">
        <v>264.83778102400004</v>
      </c>
      <c r="Q51" s="91">
        <f t="shared" si="0"/>
        <v>1.0548905762899376E-2</v>
      </c>
      <c r="R51" s="91">
        <f>P51/'סכום נכסי הקרן'!$C$42</f>
        <v>1.0421111440409964E-3</v>
      </c>
    </row>
    <row r="52" spans="2:18">
      <c r="B52" s="86" t="s">
        <v>3286</v>
      </c>
      <c r="C52" s="88" t="s">
        <v>2966</v>
      </c>
      <c r="D52" s="87">
        <v>4099</v>
      </c>
      <c r="E52" s="87"/>
      <c r="F52" s="87" t="s">
        <v>376</v>
      </c>
      <c r="G52" s="101">
        <v>42052</v>
      </c>
      <c r="H52" s="87" t="s">
        <v>131</v>
      </c>
      <c r="I52" s="90">
        <v>3.8699999999291155</v>
      </c>
      <c r="J52" s="88" t="s">
        <v>692</v>
      </c>
      <c r="K52" s="88" t="s">
        <v>133</v>
      </c>
      <c r="L52" s="89">
        <v>2.9779E-2</v>
      </c>
      <c r="M52" s="89">
        <v>3.2399999999548922E-2</v>
      </c>
      <c r="N52" s="90">
        <v>27475.497008999999</v>
      </c>
      <c r="O52" s="102">
        <v>112.96</v>
      </c>
      <c r="P52" s="90">
        <v>31.036323660000004</v>
      </c>
      <c r="Q52" s="91">
        <f t="shared" si="0"/>
        <v>1.236225633103741E-3</v>
      </c>
      <c r="R52" s="91">
        <f>P52/'סכום נכסי הקרן'!$C$42</f>
        <v>1.2212494241226952E-4</v>
      </c>
    </row>
    <row r="53" spans="2:18">
      <c r="B53" s="86" t="s">
        <v>3286</v>
      </c>
      <c r="C53" s="88" t="s">
        <v>2966</v>
      </c>
      <c r="D53" s="87" t="s">
        <v>2985</v>
      </c>
      <c r="E53" s="87"/>
      <c r="F53" s="87" t="s">
        <v>376</v>
      </c>
      <c r="G53" s="101">
        <v>42054</v>
      </c>
      <c r="H53" s="87" t="s">
        <v>131</v>
      </c>
      <c r="I53" s="90">
        <v>3.8700000016861789</v>
      </c>
      <c r="J53" s="88" t="s">
        <v>692</v>
      </c>
      <c r="K53" s="88" t="s">
        <v>133</v>
      </c>
      <c r="L53" s="89">
        <v>2.9779E-2</v>
      </c>
      <c r="M53" s="89">
        <v>3.2400000010937374E-2</v>
      </c>
      <c r="N53" s="90">
        <v>777.02199500000006</v>
      </c>
      <c r="O53" s="102">
        <v>112.96</v>
      </c>
      <c r="P53" s="90">
        <v>0.87772409600000012</v>
      </c>
      <c r="Q53" s="91">
        <f t="shared" si="0"/>
        <v>3.4961132579837536E-5</v>
      </c>
      <c r="R53" s="91">
        <f>P53/'סכום נכסי הקרן'!$C$42</f>
        <v>3.4537597252863973E-6</v>
      </c>
    </row>
    <row r="54" spans="2:18">
      <c r="B54" s="86" t="s">
        <v>3287</v>
      </c>
      <c r="C54" s="88" t="s">
        <v>2975</v>
      </c>
      <c r="D54" s="87" t="s">
        <v>2986</v>
      </c>
      <c r="E54" s="87"/>
      <c r="F54" s="87" t="s">
        <v>2987</v>
      </c>
      <c r="G54" s="101">
        <v>40742</v>
      </c>
      <c r="H54" s="87" t="s">
        <v>2965</v>
      </c>
      <c r="I54" s="90">
        <v>3.0600000000059571</v>
      </c>
      <c r="J54" s="88" t="s">
        <v>331</v>
      </c>
      <c r="K54" s="88" t="s">
        <v>133</v>
      </c>
      <c r="L54" s="89">
        <v>4.4999999999999998E-2</v>
      </c>
      <c r="M54" s="89">
        <v>2.0599999999966489E-2</v>
      </c>
      <c r="N54" s="90">
        <v>86078.755275000018</v>
      </c>
      <c r="O54" s="102">
        <v>124.81</v>
      </c>
      <c r="P54" s="90">
        <v>107.43489860600002</v>
      </c>
      <c r="Q54" s="91">
        <f t="shared" si="0"/>
        <v>4.2793011505357706E-3</v>
      </c>
      <c r="R54" s="91">
        <f>P54/'סכום נכסי הקרן'!$C$42</f>
        <v>4.2274597175423852E-4</v>
      </c>
    </row>
    <row r="55" spans="2:18">
      <c r="B55" s="86" t="s">
        <v>3288</v>
      </c>
      <c r="C55" s="88" t="s">
        <v>2975</v>
      </c>
      <c r="D55" s="87" t="s">
        <v>2988</v>
      </c>
      <c r="E55" s="87"/>
      <c r="F55" s="87" t="s">
        <v>2987</v>
      </c>
      <c r="G55" s="101">
        <v>41534</v>
      </c>
      <c r="H55" s="87" t="s">
        <v>2965</v>
      </c>
      <c r="I55" s="90">
        <v>5.3799999999977466</v>
      </c>
      <c r="J55" s="88" t="s">
        <v>573</v>
      </c>
      <c r="K55" s="88" t="s">
        <v>133</v>
      </c>
      <c r="L55" s="89">
        <v>3.9842000000000002E-2</v>
      </c>
      <c r="M55" s="89">
        <v>3.5099999999980536E-2</v>
      </c>
      <c r="N55" s="90">
        <v>254253.30359500006</v>
      </c>
      <c r="O55" s="102">
        <v>115.19</v>
      </c>
      <c r="P55" s="90">
        <v>292.87436270700005</v>
      </c>
      <c r="Q55" s="91">
        <f t="shared" si="0"/>
        <v>1.166564695044541E-2</v>
      </c>
      <c r="R55" s="91">
        <f>P55/'סכום נכסי הקרן'!$C$42</f>
        <v>1.1524323908801029E-3</v>
      </c>
    </row>
    <row r="56" spans="2:18">
      <c r="B56" s="86" t="s">
        <v>3289</v>
      </c>
      <c r="C56" s="88" t="s">
        <v>2975</v>
      </c>
      <c r="D56" s="87" t="s">
        <v>2989</v>
      </c>
      <c r="E56" s="87"/>
      <c r="F56" s="87" t="s">
        <v>483</v>
      </c>
      <c r="G56" s="101">
        <v>43431</v>
      </c>
      <c r="H56" s="87" t="s">
        <v>327</v>
      </c>
      <c r="I56" s="90">
        <v>7.7899999999604388</v>
      </c>
      <c r="J56" s="88" t="s">
        <v>342</v>
      </c>
      <c r="K56" s="88" t="s">
        <v>133</v>
      </c>
      <c r="L56" s="89">
        <v>3.6600000000000001E-2</v>
      </c>
      <c r="M56" s="89">
        <v>3.4800000000047945E-2</v>
      </c>
      <c r="N56" s="90">
        <v>7406.9953800000021</v>
      </c>
      <c r="O56" s="102">
        <v>112.62</v>
      </c>
      <c r="P56" s="90">
        <v>8.341758727000002</v>
      </c>
      <c r="Q56" s="91">
        <f t="shared" si="0"/>
        <v>3.3226538286088459E-4</v>
      </c>
      <c r="R56" s="91">
        <f>P56/'סכום נכסי הקרן'!$C$42</f>
        <v>3.2824016636509122E-5</v>
      </c>
    </row>
    <row r="57" spans="2:18">
      <c r="B57" s="86" t="s">
        <v>3289</v>
      </c>
      <c r="C57" s="88" t="s">
        <v>2975</v>
      </c>
      <c r="D57" s="87" t="s">
        <v>2990</v>
      </c>
      <c r="E57" s="87"/>
      <c r="F57" s="87" t="s">
        <v>483</v>
      </c>
      <c r="G57" s="101">
        <v>43276</v>
      </c>
      <c r="H57" s="87" t="s">
        <v>327</v>
      </c>
      <c r="I57" s="90">
        <v>7.8499999995280314</v>
      </c>
      <c r="J57" s="88" t="s">
        <v>342</v>
      </c>
      <c r="K57" s="88" t="s">
        <v>133</v>
      </c>
      <c r="L57" s="89">
        <v>3.2599999999999997E-2</v>
      </c>
      <c r="M57" s="89">
        <v>3.559999999816181E-2</v>
      </c>
      <c r="N57" s="90">
        <v>7379.8042910000022</v>
      </c>
      <c r="O57" s="102">
        <v>109.1</v>
      </c>
      <c r="P57" s="90">
        <v>8.0513668080000009</v>
      </c>
      <c r="Q57" s="91">
        <f t="shared" si="0"/>
        <v>3.2069861555149938E-4</v>
      </c>
      <c r="R57" s="91">
        <f>P57/'סכום נכסי הקרן'!$C$42</f>
        <v>3.1681352422365417E-5</v>
      </c>
    </row>
    <row r="58" spans="2:18">
      <c r="B58" s="86" t="s">
        <v>3289</v>
      </c>
      <c r="C58" s="88" t="s">
        <v>2975</v>
      </c>
      <c r="D58" s="87" t="s">
        <v>2991</v>
      </c>
      <c r="E58" s="87"/>
      <c r="F58" s="87" t="s">
        <v>483</v>
      </c>
      <c r="G58" s="101">
        <v>43222</v>
      </c>
      <c r="H58" s="87" t="s">
        <v>327</v>
      </c>
      <c r="I58" s="90">
        <v>7.8499999999146768</v>
      </c>
      <c r="J58" s="88" t="s">
        <v>342</v>
      </c>
      <c r="K58" s="88" t="s">
        <v>133</v>
      </c>
      <c r="L58" s="89">
        <v>3.2199999999999999E-2</v>
      </c>
      <c r="M58" s="89">
        <v>3.5699999999674215E-2</v>
      </c>
      <c r="N58" s="90">
        <v>35265.639915000007</v>
      </c>
      <c r="O58" s="102">
        <v>109.67</v>
      </c>
      <c r="P58" s="90">
        <v>38.675824918000004</v>
      </c>
      <c r="Q58" s="91">
        <f t="shared" si="0"/>
        <v>1.5405189953823283E-3</v>
      </c>
      <c r="R58" s="91">
        <f>P58/'סכום נכסי הקרן'!$C$42</f>
        <v>1.5218564358977844E-4</v>
      </c>
    </row>
    <row r="59" spans="2:18">
      <c r="B59" s="86" t="s">
        <v>3289</v>
      </c>
      <c r="C59" s="88" t="s">
        <v>2975</v>
      </c>
      <c r="D59" s="87" t="s">
        <v>2992</v>
      </c>
      <c r="E59" s="87"/>
      <c r="F59" s="87" t="s">
        <v>483</v>
      </c>
      <c r="G59" s="101">
        <v>43922</v>
      </c>
      <c r="H59" s="87" t="s">
        <v>327</v>
      </c>
      <c r="I59" s="90">
        <v>7.9900000002396192</v>
      </c>
      <c r="J59" s="88" t="s">
        <v>342</v>
      </c>
      <c r="K59" s="88" t="s">
        <v>133</v>
      </c>
      <c r="L59" s="89">
        <v>2.7699999999999999E-2</v>
      </c>
      <c r="M59" s="89">
        <v>3.3200000000618374E-2</v>
      </c>
      <c r="N59" s="90">
        <v>8484.9022860000023</v>
      </c>
      <c r="O59" s="102">
        <v>106.73</v>
      </c>
      <c r="P59" s="90">
        <v>9.0559359170000029</v>
      </c>
      <c r="Q59" s="91">
        <f t="shared" si="0"/>
        <v>3.6071218469630541E-4</v>
      </c>
      <c r="R59" s="91">
        <f>P59/'סכום נכסי הקרן'!$C$42</f>
        <v>3.5634235048856563E-5</v>
      </c>
    </row>
    <row r="60" spans="2:18">
      <c r="B60" s="86" t="s">
        <v>3289</v>
      </c>
      <c r="C60" s="88" t="s">
        <v>2975</v>
      </c>
      <c r="D60" s="87" t="s">
        <v>2993</v>
      </c>
      <c r="E60" s="87"/>
      <c r="F60" s="87" t="s">
        <v>483</v>
      </c>
      <c r="G60" s="101">
        <v>43978</v>
      </c>
      <c r="H60" s="87" t="s">
        <v>327</v>
      </c>
      <c r="I60" s="90">
        <v>8.0200000004127023</v>
      </c>
      <c r="J60" s="88" t="s">
        <v>342</v>
      </c>
      <c r="K60" s="88" t="s">
        <v>133</v>
      </c>
      <c r="L60" s="89">
        <v>2.3E-2</v>
      </c>
      <c r="M60" s="89">
        <v>3.7200000001582967E-2</v>
      </c>
      <c r="N60" s="90">
        <v>3559.3687200000004</v>
      </c>
      <c r="O60" s="102">
        <v>99.39</v>
      </c>
      <c r="P60" s="90">
        <v>3.5376569270000009</v>
      </c>
      <c r="Q60" s="91">
        <f t="shared" si="0"/>
        <v>1.4091044487723355E-4</v>
      </c>
      <c r="R60" s="91">
        <f>P60/'סכום נכסי הקרן'!$C$42</f>
        <v>1.3920339058747958E-5</v>
      </c>
    </row>
    <row r="61" spans="2:18">
      <c r="B61" s="86" t="s">
        <v>3289</v>
      </c>
      <c r="C61" s="88" t="s">
        <v>2975</v>
      </c>
      <c r="D61" s="87" t="s">
        <v>2994</v>
      </c>
      <c r="E61" s="87"/>
      <c r="F61" s="87" t="s">
        <v>483</v>
      </c>
      <c r="G61" s="101">
        <v>44010</v>
      </c>
      <c r="H61" s="87" t="s">
        <v>327</v>
      </c>
      <c r="I61" s="90">
        <v>8.0899999999199483</v>
      </c>
      <c r="J61" s="88" t="s">
        <v>342</v>
      </c>
      <c r="K61" s="88" t="s">
        <v>133</v>
      </c>
      <c r="L61" s="89">
        <v>2.2000000000000002E-2</v>
      </c>
      <c r="M61" s="89">
        <v>3.4799999999288421E-2</v>
      </c>
      <c r="N61" s="90">
        <v>5581.0704940000005</v>
      </c>
      <c r="O61" s="102">
        <v>100.72</v>
      </c>
      <c r="P61" s="90">
        <v>5.6212546049999998</v>
      </c>
      <c r="Q61" s="91">
        <f t="shared" si="0"/>
        <v>2.2390342068315196E-4</v>
      </c>
      <c r="R61" s="91">
        <f>P61/'סכום נכסי הקרן'!$C$42</f>
        <v>2.2119095110645901E-5</v>
      </c>
    </row>
    <row r="62" spans="2:18">
      <c r="B62" s="86" t="s">
        <v>3289</v>
      </c>
      <c r="C62" s="88" t="s">
        <v>2975</v>
      </c>
      <c r="D62" s="87" t="s">
        <v>2995</v>
      </c>
      <c r="E62" s="87"/>
      <c r="F62" s="87" t="s">
        <v>483</v>
      </c>
      <c r="G62" s="101">
        <v>44133</v>
      </c>
      <c r="H62" s="87" t="s">
        <v>327</v>
      </c>
      <c r="I62" s="90">
        <v>7.9999999998626246</v>
      </c>
      <c r="J62" s="88" t="s">
        <v>342</v>
      </c>
      <c r="K62" s="88" t="s">
        <v>133</v>
      </c>
      <c r="L62" s="89">
        <v>2.3799999999999998E-2</v>
      </c>
      <c r="M62" s="89">
        <v>3.7300000000151122E-2</v>
      </c>
      <c r="N62" s="90">
        <v>7257.5495670000009</v>
      </c>
      <c r="O62" s="102">
        <v>100.3</v>
      </c>
      <c r="P62" s="90">
        <v>7.2793225930000007</v>
      </c>
      <c r="Q62" s="91">
        <f t="shared" si="0"/>
        <v>2.8994687900795623E-4</v>
      </c>
      <c r="R62" s="91">
        <f>P62/'סכום נכסי הקרן'!$C$42</f>
        <v>2.86434328436971E-5</v>
      </c>
    </row>
    <row r="63" spans="2:18">
      <c r="B63" s="86" t="s">
        <v>3289</v>
      </c>
      <c r="C63" s="88" t="s">
        <v>2975</v>
      </c>
      <c r="D63" s="87" t="s">
        <v>2996</v>
      </c>
      <c r="E63" s="87"/>
      <c r="F63" s="87" t="s">
        <v>483</v>
      </c>
      <c r="G63" s="101">
        <v>44251</v>
      </c>
      <c r="H63" s="87" t="s">
        <v>327</v>
      </c>
      <c r="I63" s="90">
        <v>7.8999999999470623</v>
      </c>
      <c r="J63" s="88" t="s">
        <v>342</v>
      </c>
      <c r="K63" s="88" t="s">
        <v>133</v>
      </c>
      <c r="L63" s="89">
        <v>2.3599999999999999E-2</v>
      </c>
      <c r="M63" s="89">
        <v>4.2399999999538002E-2</v>
      </c>
      <c r="N63" s="90">
        <v>21548.538721000004</v>
      </c>
      <c r="O63" s="102">
        <v>96.43</v>
      </c>
      <c r="P63" s="90">
        <v>20.779254529000006</v>
      </c>
      <c r="Q63" s="91">
        <f t="shared" si="0"/>
        <v>8.2767042150174569E-4</v>
      </c>
      <c r="R63" s="91">
        <f>P63/'סכום נכסי הקרן'!$C$42</f>
        <v>8.176436392801866E-5</v>
      </c>
    </row>
    <row r="64" spans="2:18">
      <c r="B64" s="86" t="s">
        <v>3289</v>
      </c>
      <c r="C64" s="88" t="s">
        <v>2975</v>
      </c>
      <c r="D64" s="87" t="s">
        <v>2997</v>
      </c>
      <c r="E64" s="87"/>
      <c r="F64" s="87" t="s">
        <v>483</v>
      </c>
      <c r="G64" s="101">
        <v>44294</v>
      </c>
      <c r="H64" s="87" t="s">
        <v>327</v>
      </c>
      <c r="I64" s="90">
        <v>7.869999999760001</v>
      </c>
      <c r="J64" s="88" t="s">
        <v>342</v>
      </c>
      <c r="K64" s="88" t="s">
        <v>133</v>
      </c>
      <c r="L64" s="89">
        <v>2.3199999999999998E-2</v>
      </c>
      <c r="M64" s="89">
        <v>4.4099999999072735E-2</v>
      </c>
      <c r="N64" s="90">
        <v>15503.912728000001</v>
      </c>
      <c r="O64" s="102">
        <v>94.6</v>
      </c>
      <c r="P64" s="90">
        <v>14.666701996000002</v>
      </c>
      <c r="Q64" s="91">
        <f t="shared" si="0"/>
        <v>5.8419783087637124E-4</v>
      </c>
      <c r="R64" s="91">
        <f>P64/'סכום נכסי הקרן'!$C$42</f>
        <v>5.7712058820545832E-5</v>
      </c>
    </row>
    <row r="65" spans="2:18">
      <c r="B65" s="86" t="s">
        <v>3289</v>
      </c>
      <c r="C65" s="88" t="s">
        <v>2975</v>
      </c>
      <c r="D65" s="87" t="s">
        <v>2998</v>
      </c>
      <c r="E65" s="87"/>
      <c r="F65" s="87" t="s">
        <v>483</v>
      </c>
      <c r="G65" s="101">
        <v>44602</v>
      </c>
      <c r="H65" s="87" t="s">
        <v>327</v>
      </c>
      <c r="I65" s="90">
        <v>7.7599999998685227</v>
      </c>
      <c r="J65" s="88" t="s">
        <v>342</v>
      </c>
      <c r="K65" s="88" t="s">
        <v>133</v>
      </c>
      <c r="L65" s="89">
        <v>2.0899999999999998E-2</v>
      </c>
      <c r="M65" s="89">
        <v>5.2399999999194175E-2</v>
      </c>
      <c r="N65" s="90">
        <v>22212.174026000001</v>
      </c>
      <c r="O65" s="102">
        <v>84.92</v>
      </c>
      <c r="P65" s="90">
        <v>18.862577598000005</v>
      </c>
      <c r="Q65" s="91">
        <f t="shared" si="0"/>
        <v>7.5132616183884687E-4</v>
      </c>
      <c r="R65" s="91">
        <f>P65/'סכום נכסי הקרן'!$C$42</f>
        <v>7.4222424928233762E-5</v>
      </c>
    </row>
    <row r="66" spans="2:18">
      <c r="B66" s="86" t="s">
        <v>3289</v>
      </c>
      <c r="C66" s="88" t="s">
        <v>2975</v>
      </c>
      <c r="D66" s="87" t="s">
        <v>2999</v>
      </c>
      <c r="E66" s="87"/>
      <c r="F66" s="87" t="s">
        <v>483</v>
      </c>
      <c r="G66" s="101">
        <v>43500</v>
      </c>
      <c r="H66" s="87" t="s">
        <v>327</v>
      </c>
      <c r="I66" s="90">
        <v>7.8599999997663099</v>
      </c>
      <c r="J66" s="88" t="s">
        <v>342</v>
      </c>
      <c r="K66" s="88" t="s">
        <v>133</v>
      </c>
      <c r="L66" s="89">
        <v>3.4500000000000003E-2</v>
      </c>
      <c r="M66" s="89">
        <v>3.3399999999016709E-2</v>
      </c>
      <c r="N66" s="90">
        <v>13902.970938000002</v>
      </c>
      <c r="O66" s="102">
        <v>112.65</v>
      </c>
      <c r="P66" s="90">
        <v>15.661695781000002</v>
      </c>
      <c r="Q66" s="91">
        <f t="shared" si="0"/>
        <v>6.2382999979144159E-4</v>
      </c>
      <c r="R66" s="91">
        <f>P66/'סכום נכסי הקרן'!$C$42</f>
        <v>6.1627263469938613E-5</v>
      </c>
    </row>
    <row r="67" spans="2:18">
      <c r="B67" s="86" t="s">
        <v>3289</v>
      </c>
      <c r="C67" s="88" t="s">
        <v>2975</v>
      </c>
      <c r="D67" s="87" t="s">
        <v>3000</v>
      </c>
      <c r="E67" s="87"/>
      <c r="F67" s="87" t="s">
        <v>483</v>
      </c>
      <c r="G67" s="101">
        <v>43556</v>
      </c>
      <c r="H67" s="87" t="s">
        <v>327</v>
      </c>
      <c r="I67" s="90">
        <v>7.9300000001660118</v>
      </c>
      <c r="J67" s="88" t="s">
        <v>342</v>
      </c>
      <c r="K67" s="88" t="s">
        <v>133</v>
      </c>
      <c r="L67" s="89">
        <v>3.0499999999999999E-2</v>
      </c>
      <c r="M67" s="89">
        <v>3.3400000000993454E-2</v>
      </c>
      <c r="N67" s="90">
        <v>14020.115344000002</v>
      </c>
      <c r="O67" s="102">
        <v>109.13</v>
      </c>
      <c r="P67" s="90">
        <v>15.300152322000002</v>
      </c>
      <c r="Q67" s="91">
        <f t="shared" si="0"/>
        <v>6.0942915462714061E-4</v>
      </c>
      <c r="R67" s="91">
        <f>P67/'סכום נכסי הקרן'!$C$42</f>
        <v>6.0204624803271615E-5</v>
      </c>
    </row>
    <row r="68" spans="2:18">
      <c r="B68" s="86" t="s">
        <v>3289</v>
      </c>
      <c r="C68" s="88" t="s">
        <v>2975</v>
      </c>
      <c r="D68" s="87" t="s">
        <v>3001</v>
      </c>
      <c r="E68" s="87"/>
      <c r="F68" s="87" t="s">
        <v>483</v>
      </c>
      <c r="G68" s="101">
        <v>43647</v>
      </c>
      <c r="H68" s="87" t="s">
        <v>327</v>
      </c>
      <c r="I68" s="90">
        <v>7.9100000002236914</v>
      </c>
      <c r="J68" s="88" t="s">
        <v>342</v>
      </c>
      <c r="K68" s="88" t="s">
        <v>133</v>
      </c>
      <c r="L68" s="89">
        <v>2.8999999999999998E-2</v>
      </c>
      <c r="M68" s="89">
        <v>3.560000000120675E-2</v>
      </c>
      <c r="N68" s="90">
        <v>13014.921864000002</v>
      </c>
      <c r="O68" s="102">
        <v>104.42</v>
      </c>
      <c r="P68" s="90">
        <v>13.590181356</v>
      </c>
      <c r="Q68" s="91">
        <f t="shared" si="0"/>
        <v>5.4131831897566158E-4</v>
      </c>
      <c r="R68" s="91">
        <f>P68/'סכום נכסי הקרן'!$C$42</f>
        <v>5.3476053854047179E-5</v>
      </c>
    </row>
    <row r="69" spans="2:18">
      <c r="B69" s="86" t="s">
        <v>3289</v>
      </c>
      <c r="C69" s="88" t="s">
        <v>2975</v>
      </c>
      <c r="D69" s="87" t="s">
        <v>3002</v>
      </c>
      <c r="E69" s="87"/>
      <c r="F69" s="87" t="s">
        <v>483</v>
      </c>
      <c r="G69" s="101">
        <v>43703</v>
      </c>
      <c r="H69" s="87" t="s">
        <v>327</v>
      </c>
      <c r="I69" s="90">
        <v>8.0400000025192835</v>
      </c>
      <c r="J69" s="88" t="s">
        <v>342</v>
      </c>
      <c r="K69" s="88" t="s">
        <v>133</v>
      </c>
      <c r="L69" s="89">
        <v>2.3799999999999998E-2</v>
      </c>
      <c r="M69" s="89">
        <v>3.5100000008966944E-2</v>
      </c>
      <c r="N69" s="90">
        <v>924.20451200000014</v>
      </c>
      <c r="O69" s="102">
        <v>101.36</v>
      </c>
      <c r="P69" s="90">
        <v>0.93677371600000015</v>
      </c>
      <c r="Q69" s="91">
        <f t="shared" si="0"/>
        <v>3.7313171908616574E-5</v>
      </c>
      <c r="R69" s="91">
        <f>P69/'סכום נכסי הקרן'!$C$42</f>
        <v>3.6861142889572416E-6</v>
      </c>
    </row>
    <row r="70" spans="2:18">
      <c r="B70" s="86" t="s">
        <v>3289</v>
      </c>
      <c r="C70" s="88" t="s">
        <v>2975</v>
      </c>
      <c r="D70" s="87" t="s">
        <v>3003</v>
      </c>
      <c r="E70" s="87"/>
      <c r="F70" s="87" t="s">
        <v>483</v>
      </c>
      <c r="G70" s="101">
        <v>43740</v>
      </c>
      <c r="H70" s="87" t="s">
        <v>327</v>
      </c>
      <c r="I70" s="90">
        <v>7.9600000001980842</v>
      </c>
      <c r="J70" s="88" t="s">
        <v>342</v>
      </c>
      <c r="K70" s="88" t="s">
        <v>133</v>
      </c>
      <c r="L70" s="89">
        <v>2.4300000000000002E-2</v>
      </c>
      <c r="M70" s="89">
        <v>3.8300000001212163E-2</v>
      </c>
      <c r="N70" s="90">
        <v>13657.941686000002</v>
      </c>
      <c r="O70" s="102">
        <v>99.06</v>
      </c>
      <c r="P70" s="90">
        <v>13.529557692000003</v>
      </c>
      <c r="Q70" s="91">
        <f t="shared" si="0"/>
        <v>5.3890358299628219E-4</v>
      </c>
      <c r="R70" s="91">
        <f>P70/'סכום נכסי הקרן'!$C$42</f>
        <v>5.3237505578938088E-5</v>
      </c>
    </row>
    <row r="71" spans="2:18">
      <c r="B71" s="86" t="s">
        <v>3289</v>
      </c>
      <c r="C71" s="88" t="s">
        <v>2975</v>
      </c>
      <c r="D71" s="87" t="s">
        <v>3004</v>
      </c>
      <c r="E71" s="87"/>
      <c r="F71" s="87" t="s">
        <v>483</v>
      </c>
      <c r="G71" s="101">
        <v>43831</v>
      </c>
      <c r="H71" s="87" t="s">
        <v>327</v>
      </c>
      <c r="I71" s="90">
        <v>7.9500000001154216</v>
      </c>
      <c r="J71" s="88" t="s">
        <v>342</v>
      </c>
      <c r="K71" s="88" t="s">
        <v>133</v>
      </c>
      <c r="L71" s="89">
        <v>2.3799999999999998E-2</v>
      </c>
      <c r="M71" s="89">
        <v>3.9700000000259701E-2</v>
      </c>
      <c r="N71" s="90">
        <v>14175.550368000002</v>
      </c>
      <c r="O71" s="102">
        <v>97.79</v>
      </c>
      <c r="P71" s="90">
        <v>13.862271212000001</v>
      </c>
      <c r="Q71" s="91">
        <f t="shared" si="0"/>
        <v>5.5215608630208683E-4</v>
      </c>
      <c r="R71" s="91">
        <f>P71/'סכום נכסי הקרן'!$C$42</f>
        <v>5.4546701214185027E-5</v>
      </c>
    </row>
    <row r="72" spans="2:18">
      <c r="B72" s="86" t="s">
        <v>3290</v>
      </c>
      <c r="C72" s="88" t="s">
        <v>2975</v>
      </c>
      <c r="D72" s="87">
        <v>7936</v>
      </c>
      <c r="E72" s="87"/>
      <c r="F72" s="87" t="s">
        <v>3005</v>
      </c>
      <c r="G72" s="101">
        <v>44087</v>
      </c>
      <c r="H72" s="87" t="s">
        <v>2965</v>
      </c>
      <c r="I72" s="90">
        <v>5.2500000000287388</v>
      </c>
      <c r="J72" s="88" t="s">
        <v>331</v>
      </c>
      <c r="K72" s="88" t="s">
        <v>133</v>
      </c>
      <c r="L72" s="89">
        <v>1.7947999999999999E-2</v>
      </c>
      <c r="M72" s="89">
        <v>3.1000000000114953E-2</v>
      </c>
      <c r="N72" s="90">
        <v>66794.902833000015</v>
      </c>
      <c r="O72" s="102">
        <v>104.19</v>
      </c>
      <c r="P72" s="90">
        <v>69.593610152000011</v>
      </c>
      <c r="Q72" s="91">
        <f t="shared" si="0"/>
        <v>2.7720230563587031E-3</v>
      </c>
      <c r="R72" s="91">
        <f>P72/'סכום נכסי הקרן'!$C$42</f>
        <v>2.7384414872012376E-4</v>
      </c>
    </row>
    <row r="73" spans="2:18">
      <c r="B73" s="86" t="s">
        <v>3290</v>
      </c>
      <c r="C73" s="88" t="s">
        <v>2975</v>
      </c>
      <c r="D73" s="87">
        <v>7937</v>
      </c>
      <c r="E73" s="87"/>
      <c r="F73" s="87" t="s">
        <v>3005</v>
      </c>
      <c r="G73" s="101">
        <v>44087</v>
      </c>
      <c r="H73" s="87" t="s">
        <v>2965</v>
      </c>
      <c r="I73" s="90">
        <v>6.6599999995800188</v>
      </c>
      <c r="J73" s="88" t="s">
        <v>331</v>
      </c>
      <c r="K73" s="88" t="s">
        <v>133</v>
      </c>
      <c r="L73" s="89">
        <v>7.5499999999999998E-2</v>
      </c>
      <c r="M73" s="89">
        <v>7.5999999995500181E-2</v>
      </c>
      <c r="N73" s="90">
        <v>5246.4570940000003</v>
      </c>
      <c r="O73" s="102">
        <v>101.66</v>
      </c>
      <c r="P73" s="90">
        <v>5.3335521640000003</v>
      </c>
      <c r="Q73" s="91">
        <f t="shared" si="0"/>
        <v>2.1244377951665962E-4</v>
      </c>
      <c r="R73" s="91">
        <f>P73/'סכום נכסי הקרן'!$C$42</f>
        <v>2.0987013733228202E-5</v>
      </c>
    </row>
    <row r="74" spans="2:18">
      <c r="B74" s="86" t="s">
        <v>3291</v>
      </c>
      <c r="C74" s="88" t="s">
        <v>2966</v>
      </c>
      <c r="D74" s="87">
        <v>8063</v>
      </c>
      <c r="E74" s="87"/>
      <c r="F74" s="87" t="s">
        <v>487</v>
      </c>
      <c r="G74" s="101">
        <v>44147</v>
      </c>
      <c r="H74" s="87" t="s">
        <v>131</v>
      </c>
      <c r="I74" s="90">
        <v>7.5400000000515854</v>
      </c>
      <c r="J74" s="88" t="s">
        <v>638</v>
      </c>
      <c r="K74" s="88" t="s">
        <v>133</v>
      </c>
      <c r="L74" s="89">
        <v>1.6250000000000001E-2</v>
      </c>
      <c r="M74" s="89">
        <v>3.1800000000171948E-2</v>
      </c>
      <c r="N74" s="90">
        <v>53754.851068000011</v>
      </c>
      <c r="O74" s="102">
        <v>99.53</v>
      </c>
      <c r="P74" s="90">
        <v>53.502204806000016</v>
      </c>
      <c r="Q74" s="91">
        <f t="shared" si="0"/>
        <v>2.1310770480843532E-3</v>
      </c>
      <c r="R74" s="91">
        <f>P74/'סכום נכסי הקרן'!$C$42</f>
        <v>2.105260195260575E-4</v>
      </c>
    </row>
    <row r="75" spans="2:18">
      <c r="B75" s="86" t="s">
        <v>3291</v>
      </c>
      <c r="C75" s="88" t="s">
        <v>2966</v>
      </c>
      <c r="D75" s="87">
        <v>8145</v>
      </c>
      <c r="E75" s="87"/>
      <c r="F75" s="87" t="s">
        <v>487</v>
      </c>
      <c r="G75" s="101">
        <v>44185</v>
      </c>
      <c r="H75" s="87" t="s">
        <v>131</v>
      </c>
      <c r="I75" s="90">
        <v>7.5500000000606766</v>
      </c>
      <c r="J75" s="88" t="s">
        <v>638</v>
      </c>
      <c r="K75" s="88" t="s">
        <v>133</v>
      </c>
      <c r="L75" s="89">
        <v>1.4990000000000002E-2</v>
      </c>
      <c r="M75" s="89">
        <v>3.2600000000485414E-2</v>
      </c>
      <c r="N75" s="90">
        <v>25269.087584000008</v>
      </c>
      <c r="O75" s="102">
        <v>97.83</v>
      </c>
      <c r="P75" s="90">
        <v>24.720748130000008</v>
      </c>
      <c r="Q75" s="91">
        <f t="shared" ref="Q75:Q138" si="1">IFERROR(P75/$P$10,0)</f>
        <v>9.846663168806306E-4</v>
      </c>
      <c r="R75" s="91">
        <f>P75/'סכום נכסי הקרן'!$C$42</f>
        <v>9.7273761378362608E-5</v>
      </c>
    </row>
    <row r="76" spans="2:18">
      <c r="B76" s="86" t="s">
        <v>3292</v>
      </c>
      <c r="C76" s="88" t="s">
        <v>2966</v>
      </c>
      <c r="D76" s="87" t="s">
        <v>3006</v>
      </c>
      <c r="E76" s="87"/>
      <c r="F76" s="87" t="s">
        <v>483</v>
      </c>
      <c r="G76" s="101">
        <v>42901</v>
      </c>
      <c r="H76" s="87" t="s">
        <v>327</v>
      </c>
      <c r="I76" s="90">
        <v>0.6999999999976978</v>
      </c>
      <c r="J76" s="88" t="s">
        <v>157</v>
      </c>
      <c r="K76" s="88" t="s">
        <v>133</v>
      </c>
      <c r="L76" s="89">
        <v>0.04</v>
      </c>
      <c r="M76" s="89">
        <v>6.0500000000080573E-2</v>
      </c>
      <c r="N76" s="90">
        <v>87036.790416000018</v>
      </c>
      <c r="O76" s="102">
        <v>99.81</v>
      </c>
      <c r="P76" s="90">
        <v>86.871418566000003</v>
      </c>
      <c r="Q76" s="91">
        <f t="shared" si="1"/>
        <v>3.4602253666333044E-3</v>
      </c>
      <c r="R76" s="91">
        <f>P76/'סכום נכסי הקרן'!$C$42</f>
        <v>3.4183065964472252E-4</v>
      </c>
    </row>
    <row r="77" spans="2:18">
      <c r="B77" s="86" t="s">
        <v>3293</v>
      </c>
      <c r="C77" s="88" t="s">
        <v>2966</v>
      </c>
      <c r="D77" s="87">
        <v>8224</v>
      </c>
      <c r="E77" s="87"/>
      <c r="F77" s="87" t="s">
        <v>487</v>
      </c>
      <c r="G77" s="101">
        <v>44223</v>
      </c>
      <c r="H77" s="87" t="s">
        <v>131</v>
      </c>
      <c r="I77" s="90">
        <v>12.349999999983993</v>
      </c>
      <c r="J77" s="88" t="s">
        <v>331</v>
      </c>
      <c r="K77" s="88" t="s">
        <v>133</v>
      </c>
      <c r="L77" s="89">
        <v>2.1537000000000001E-2</v>
      </c>
      <c r="M77" s="89">
        <v>4.0099999999942765E-2</v>
      </c>
      <c r="N77" s="90">
        <v>115274.63348300001</v>
      </c>
      <c r="O77" s="102">
        <v>89.43</v>
      </c>
      <c r="P77" s="90">
        <v>103.09011105900004</v>
      </c>
      <c r="Q77" s="91">
        <f t="shared" si="1"/>
        <v>4.106241422365914E-3</v>
      </c>
      <c r="R77" s="91">
        <f>P77/'סכום נכסי הקרן'!$C$42</f>
        <v>4.0564965149467213E-4</v>
      </c>
    </row>
    <row r="78" spans="2:18">
      <c r="B78" s="86" t="s">
        <v>3293</v>
      </c>
      <c r="C78" s="88" t="s">
        <v>2966</v>
      </c>
      <c r="D78" s="87">
        <v>2963</v>
      </c>
      <c r="E78" s="87"/>
      <c r="F78" s="87" t="s">
        <v>487</v>
      </c>
      <c r="G78" s="101">
        <v>41423</v>
      </c>
      <c r="H78" s="87" t="s">
        <v>131</v>
      </c>
      <c r="I78" s="90">
        <v>2.8100000000482837</v>
      </c>
      <c r="J78" s="88" t="s">
        <v>331</v>
      </c>
      <c r="K78" s="88" t="s">
        <v>133</v>
      </c>
      <c r="L78" s="89">
        <v>0.05</v>
      </c>
      <c r="M78" s="89">
        <v>2.5200000000594261E-2</v>
      </c>
      <c r="N78" s="90">
        <v>22067.407880000002</v>
      </c>
      <c r="O78" s="102">
        <v>122.01</v>
      </c>
      <c r="P78" s="90">
        <v>26.924444170000001</v>
      </c>
      <c r="Q78" s="91">
        <f t="shared" si="1"/>
        <v>1.0724429995206646E-3</v>
      </c>
      <c r="R78" s="91">
        <f>P78/'סכום נכסי הקרן'!$C$42</f>
        <v>1.0594509291000271E-4</v>
      </c>
    </row>
    <row r="79" spans="2:18">
      <c r="B79" s="86" t="s">
        <v>3293</v>
      </c>
      <c r="C79" s="88" t="s">
        <v>2966</v>
      </c>
      <c r="D79" s="87">
        <v>2968</v>
      </c>
      <c r="E79" s="87"/>
      <c r="F79" s="87" t="s">
        <v>487</v>
      </c>
      <c r="G79" s="101">
        <v>41423</v>
      </c>
      <c r="H79" s="87" t="s">
        <v>131</v>
      </c>
      <c r="I79" s="90">
        <v>2.8099999999284022</v>
      </c>
      <c r="J79" s="88" t="s">
        <v>331</v>
      </c>
      <c r="K79" s="88" t="s">
        <v>133</v>
      </c>
      <c r="L79" s="89">
        <v>0.05</v>
      </c>
      <c r="M79" s="89">
        <v>2.5199999999953815E-2</v>
      </c>
      <c r="N79" s="90">
        <v>7097.317003000001</v>
      </c>
      <c r="O79" s="102">
        <v>122.01</v>
      </c>
      <c r="P79" s="90">
        <v>8.659436401999999</v>
      </c>
      <c r="Q79" s="91">
        <f t="shared" si="1"/>
        <v>3.4491898478880686E-4</v>
      </c>
      <c r="R79" s="91">
        <f>P79/'סכום נכסי הקרן'!$C$42</f>
        <v>3.4074047670791691E-5</v>
      </c>
    </row>
    <row r="80" spans="2:18">
      <c r="B80" s="86" t="s">
        <v>3293</v>
      </c>
      <c r="C80" s="88" t="s">
        <v>2966</v>
      </c>
      <c r="D80" s="87">
        <v>4605</v>
      </c>
      <c r="E80" s="87"/>
      <c r="F80" s="87" t="s">
        <v>487</v>
      </c>
      <c r="G80" s="101">
        <v>42352</v>
      </c>
      <c r="H80" s="87" t="s">
        <v>131</v>
      </c>
      <c r="I80" s="90">
        <v>5.0299999999531853</v>
      </c>
      <c r="J80" s="88" t="s">
        <v>331</v>
      </c>
      <c r="K80" s="88" t="s">
        <v>133</v>
      </c>
      <c r="L80" s="89">
        <v>0.05</v>
      </c>
      <c r="M80" s="89">
        <v>2.7999999999707415E-2</v>
      </c>
      <c r="N80" s="90">
        <v>27123.234248000008</v>
      </c>
      <c r="O80" s="102">
        <v>126.01</v>
      </c>
      <c r="P80" s="90">
        <v>34.177989320000009</v>
      </c>
      <c r="Q80" s="91">
        <f t="shared" si="1"/>
        <v>1.3613631223914713E-3</v>
      </c>
      <c r="R80" s="91">
        <f>P80/'סכום נכסי הקרן'!$C$42</f>
        <v>1.3448709399984917E-4</v>
      </c>
    </row>
    <row r="81" spans="2:18">
      <c r="B81" s="86" t="s">
        <v>3293</v>
      </c>
      <c r="C81" s="88" t="s">
        <v>2966</v>
      </c>
      <c r="D81" s="87">
        <v>4606</v>
      </c>
      <c r="E81" s="87"/>
      <c r="F81" s="87" t="s">
        <v>487</v>
      </c>
      <c r="G81" s="101">
        <v>42352</v>
      </c>
      <c r="H81" s="87" t="s">
        <v>131</v>
      </c>
      <c r="I81" s="90">
        <v>6.770000000001076</v>
      </c>
      <c r="J81" s="88" t="s">
        <v>331</v>
      </c>
      <c r="K81" s="88" t="s">
        <v>133</v>
      </c>
      <c r="L81" s="89">
        <v>4.0999999999999995E-2</v>
      </c>
      <c r="M81" s="89">
        <v>2.789999999999707E-2</v>
      </c>
      <c r="N81" s="90">
        <v>82937.306704000017</v>
      </c>
      <c r="O81" s="102">
        <v>123.26</v>
      </c>
      <c r="P81" s="90">
        <v>102.22851935700001</v>
      </c>
      <c r="Q81" s="91">
        <f t="shared" si="1"/>
        <v>4.0719228684369686E-3</v>
      </c>
      <c r="R81" s="91">
        <f>P81/'סכום נכסי הקרן'!$C$42</f>
        <v>4.0225937118498279E-4</v>
      </c>
    </row>
    <row r="82" spans="2:18">
      <c r="B82" s="86" t="s">
        <v>3293</v>
      </c>
      <c r="C82" s="88" t="s">
        <v>2966</v>
      </c>
      <c r="D82" s="87">
        <v>5150</v>
      </c>
      <c r="E82" s="87"/>
      <c r="F82" s="87" t="s">
        <v>487</v>
      </c>
      <c r="G82" s="101">
        <v>42631</v>
      </c>
      <c r="H82" s="87" t="s">
        <v>131</v>
      </c>
      <c r="I82" s="90">
        <v>6.7400000000133549</v>
      </c>
      <c r="J82" s="88" t="s">
        <v>331</v>
      </c>
      <c r="K82" s="88" t="s">
        <v>133</v>
      </c>
      <c r="L82" s="89">
        <v>4.0999999999999995E-2</v>
      </c>
      <c r="M82" s="89">
        <v>3.0400000000133542E-2</v>
      </c>
      <c r="N82" s="90">
        <v>24611.707724</v>
      </c>
      <c r="O82" s="102">
        <v>121.7</v>
      </c>
      <c r="P82" s="90">
        <v>29.952447840000005</v>
      </c>
      <c r="Q82" s="91">
        <f t="shared" si="1"/>
        <v>1.1930531528040772E-3</v>
      </c>
      <c r="R82" s="91">
        <f>P82/'סכום נכסי הקרן'!$C$42</f>
        <v>1.1785999552134153E-4</v>
      </c>
    </row>
    <row r="83" spans="2:18">
      <c r="B83" s="86" t="s">
        <v>3294</v>
      </c>
      <c r="C83" s="88" t="s">
        <v>2975</v>
      </c>
      <c r="D83" s="87" t="s">
        <v>3007</v>
      </c>
      <c r="E83" s="87"/>
      <c r="F83" s="87" t="s">
        <v>483</v>
      </c>
      <c r="G83" s="101">
        <v>42033</v>
      </c>
      <c r="H83" s="87" t="s">
        <v>327</v>
      </c>
      <c r="I83" s="90">
        <v>3.669999999886473</v>
      </c>
      <c r="J83" s="88" t="s">
        <v>342</v>
      </c>
      <c r="K83" s="88" t="s">
        <v>133</v>
      </c>
      <c r="L83" s="89">
        <v>5.0999999999999997E-2</v>
      </c>
      <c r="M83" s="89">
        <v>2.8499999999621578E-2</v>
      </c>
      <c r="N83" s="90">
        <v>5383.2916329999998</v>
      </c>
      <c r="O83" s="102">
        <v>122.72</v>
      </c>
      <c r="P83" s="90">
        <v>6.6063757250000013</v>
      </c>
      <c r="Q83" s="91">
        <f t="shared" si="1"/>
        <v>2.6314234580834085E-4</v>
      </c>
      <c r="R83" s="91">
        <f>P83/'סכום נכסי הקרן'!$C$42</f>
        <v>2.5995451774762176E-5</v>
      </c>
    </row>
    <row r="84" spans="2:18">
      <c r="B84" s="86" t="s">
        <v>3294</v>
      </c>
      <c r="C84" s="88" t="s">
        <v>2975</v>
      </c>
      <c r="D84" s="87" t="s">
        <v>3008</v>
      </c>
      <c r="E84" s="87"/>
      <c r="F84" s="87" t="s">
        <v>483</v>
      </c>
      <c r="G84" s="101">
        <v>42054</v>
      </c>
      <c r="H84" s="87" t="s">
        <v>327</v>
      </c>
      <c r="I84" s="90">
        <v>3.6700000000430122</v>
      </c>
      <c r="J84" s="88" t="s">
        <v>342</v>
      </c>
      <c r="K84" s="88" t="s">
        <v>133</v>
      </c>
      <c r="L84" s="89">
        <v>5.0999999999999997E-2</v>
      </c>
      <c r="M84" s="89">
        <v>2.8500000000614461E-2</v>
      </c>
      <c r="N84" s="90">
        <v>10515.779222000001</v>
      </c>
      <c r="O84" s="102">
        <v>123.81</v>
      </c>
      <c r="P84" s="90">
        <v>13.019586832000003</v>
      </c>
      <c r="Q84" s="91">
        <f t="shared" si="1"/>
        <v>5.1859064077495608E-4</v>
      </c>
      <c r="R84" s="91">
        <f>P84/'סכום נכסי הקרן'!$C$42</f>
        <v>5.1230819394333596E-5</v>
      </c>
    </row>
    <row r="85" spans="2:18">
      <c r="B85" s="86" t="s">
        <v>3294</v>
      </c>
      <c r="C85" s="88" t="s">
        <v>2975</v>
      </c>
      <c r="D85" s="87" t="s">
        <v>3009</v>
      </c>
      <c r="E85" s="87"/>
      <c r="F85" s="87" t="s">
        <v>483</v>
      </c>
      <c r="G85" s="101">
        <v>42565</v>
      </c>
      <c r="H85" s="87" t="s">
        <v>327</v>
      </c>
      <c r="I85" s="90">
        <v>3.6700000000651807</v>
      </c>
      <c r="J85" s="88" t="s">
        <v>342</v>
      </c>
      <c r="K85" s="88" t="s">
        <v>133</v>
      </c>
      <c r="L85" s="89">
        <v>5.0999999999999997E-2</v>
      </c>
      <c r="M85" s="89">
        <v>2.850000000075208E-2</v>
      </c>
      <c r="N85" s="90">
        <v>12835.443744</v>
      </c>
      <c r="O85" s="102">
        <v>124.31</v>
      </c>
      <c r="P85" s="90">
        <v>15.955740988000004</v>
      </c>
      <c r="Q85" s="91">
        <f t="shared" si="1"/>
        <v>6.3554228331338426E-4</v>
      </c>
      <c r="R85" s="91">
        <f>P85/'סכום נכסי הקרן'!$C$42</f>
        <v>6.2784303020269142E-5</v>
      </c>
    </row>
    <row r="86" spans="2:18">
      <c r="B86" s="86" t="s">
        <v>3294</v>
      </c>
      <c r="C86" s="88" t="s">
        <v>2975</v>
      </c>
      <c r="D86" s="87" t="s">
        <v>3010</v>
      </c>
      <c r="E86" s="87"/>
      <c r="F86" s="87" t="s">
        <v>483</v>
      </c>
      <c r="G86" s="101">
        <v>40570</v>
      </c>
      <c r="H86" s="87" t="s">
        <v>327</v>
      </c>
      <c r="I86" s="90">
        <v>3.689999999984527</v>
      </c>
      <c r="J86" s="88" t="s">
        <v>342</v>
      </c>
      <c r="K86" s="88" t="s">
        <v>133</v>
      </c>
      <c r="L86" s="89">
        <v>5.0999999999999997E-2</v>
      </c>
      <c r="M86" s="89">
        <v>2.5099999999967183E-2</v>
      </c>
      <c r="N86" s="90">
        <v>65081.393421000008</v>
      </c>
      <c r="O86" s="102">
        <v>131.08000000000001</v>
      </c>
      <c r="P86" s="90">
        <v>85.308692728000011</v>
      </c>
      <c r="Q86" s="91">
        <f t="shared" si="1"/>
        <v>3.3979795362439618E-3</v>
      </c>
      <c r="R86" s="91">
        <f>P86/'סכום נכסי הקרן'!$C$42</f>
        <v>3.3568148408312466E-4</v>
      </c>
    </row>
    <row r="87" spans="2:18">
      <c r="B87" s="86" t="s">
        <v>3294</v>
      </c>
      <c r="C87" s="88" t="s">
        <v>2975</v>
      </c>
      <c r="D87" s="87" t="s">
        <v>3011</v>
      </c>
      <c r="E87" s="87"/>
      <c r="F87" s="87" t="s">
        <v>483</v>
      </c>
      <c r="G87" s="101">
        <v>41207</v>
      </c>
      <c r="H87" s="87" t="s">
        <v>327</v>
      </c>
      <c r="I87" s="90">
        <v>3.6899999986149017</v>
      </c>
      <c r="J87" s="88" t="s">
        <v>342</v>
      </c>
      <c r="K87" s="88" t="s">
        <v>133</v>
      </c>
      <c r="L87" s="89">
        <v>5.0999999999999997E-2</v>
      </c>
      <c r="M87" s="89">
        <v>2.499999999569846E-2</v>
      </c>
      <c r="N87" s="90">
        <v>925.08799800000008</v>
      </c>
      <c r="O87" s="102">
        <v>125.65</v>
      </c>
      <c r="P87" s="90">
        <v>1.1623730690000003</v>
      </c>
      <c r="Q87" s="91">
        <f t="shared" si="1"/>
        <v>4.6299149308693073E-5</v>
      </c>
      <c r="R87" s="91">
        <f>P87/'סכום נכסי הקרן'!$C$42</f>
        <v>4.5738260004083872E-6</v>
      </c>
    </row>
    <row r="88" spans="2:18">
      <c r="B88" s="86" t="s">
        <v>3294</v>
      </c>
      <c r="C88" s="88" t="s">
        <v>2975</v>
      </c>
      <c r="D88" s="87" t="s">
        <v>3012</v>
      </c>
      <c r="E88" s="87"/>
      <c r="F88" s="87" t="s">
        <v>483</v>
      </c>
      <c r="G88" s="101">
        <v>41239</v>
      </c>
      <c r="H88" s="87" t="s">
        <v>327</v>
      </c>
      <c r="I88" s="90">
        <v>3.6699999998974748</v>
      </c>
      <c r="J88" s="88" t="s">
        <v>342</v>
      </c>
      <c r="K88" s="88" t="s">
        <v>133</v>
      </c>
      <c r="L88" s="89">
        <v>5.0999999999999997E-2</v>
      </c>
      <c r="M88" s="89">
        <v>2.8499999998817013E-2</v>
      </c>
      <c r="N88" s="90">
        <v>8158.1396070000019</v>
      </c>
      <c r="O88" s="102">
        <v>124.34</v>
      </c>
      <c r="P88" s="90">
        <v>10.143831412000001</v>
      </c>
      <c r="Q88" s="91">
        <f t="shared" si="1"/>
        <v>4.0404477497955416E-4</v>
      </c>
      <c r="R88" s="91">
        <f>P88/'סכום נכסי הקרן'!$C$42</f>
        <v>3.991499897350505E-5</v>
      </c>
    </row>
    <row r="89" spans="2:18">
      <c r="B89" s="86" t="s">
        <v>3294</v>
      </c>
      <c r="C89" s="88" t="s">
        <v>2975</v>
      </c>
      <c r="D89" s="87" t="s">
        <v>3013</v>
      </c>
      <c r="E89" s="87"/>
      <c r="F89" s="87" t="s">
        <v>483</v>
      </c>
      <c r="G89" s="101">
        <v>41269</v>
      </c>
      <c r="H89" s="87" t="s">
        <v>327</v>
      </c>
      <c r="I89" s="90">
        <v>3.6900000004841544</v>
      </c>
      <c r="J89" s="88" t="s">
        <v>342</v>
      </c>
      <c r="K89" s="88" t="s">
        <v>133</v>
      </c>
      <c r="L89" s="89">
        <v>5.0999999999999997E-2</v>
      </c>
      <c r="M89" s="89">
        <v>2.5100000001566376E-2</v>
      </c>
      <c r="N89" s="90">
        <v>2221.0959000000003</v>
      </c>
      <c r="O89" s="102">
        <v>126.47</v>
      </c>
      <c r="P89" s="90">
        <v>2.8090201560000003</v>
      </c>
      <c r="Q89" s="91">
        <f t="shared" si="1"/>
        <v>1.1188769516628597E-4</v>
      </c>
      <c r="R89" s="91">
        <f>P89/'סכום נכסי הקרן'!$C$42</f>
        <v>1.1053223588737517E-5</v>
      </c>
    </row>
    <row r="90" spans="2:18">
      <c r="B90" s="86" t="s">
        <v>3294</v>
      </c>
      <c r="C90" s="88" t="s">
        <v>2975</v>
      </c>
      <c r="D90" s="87" t="s">
        <v>3014</v>
      </c>
      <c r="E90" s="87"/>
      <c r="F90" s="87" t="s">
        <v>483</v>
      </c>
      <c r="G90" s="101">
        <v>41298</v>
      </c>
      <c r="H90" s="87" t="s">
        <v>327</v>
      </c>
      <c r="I90" s="90">
        <v>3.6700000000160617</v>
      </c>
      <c r="J90" s="88" t="s">
        <v>342</v>
      </c>
      <c r="K90" s="88" t="s">
        <v>133</v>
      </c>
      <c r="L90" s="89">
        <v>5.0999999999999997E-2</v>
      </c>
      <c r="M90" s="89">
        <v>2.8499999999910774E-2</v>
      </c>
      <c r="N90" s="90">
        <v>4494.3623430000007</v>
      </c>
      <c r="O90" s="102">
        <v>124.68</v>
      </c>
      <c r="P90" s="90">
        <v>5.6035710730000003</v>
      </c>
      <c r="Q90" s="91">
        <f t="shared" si="1"/>
        <v>2.2319905776370012E-4</v>
      </c>
      <c r="R90" s="91">
        <f>P90/'סכום נכסי הקרן'!$C$42</f>
        <v>2.2049512116512844E-5</v>
      </c>
    </row>
    <row r="91" spans="2:18">
      <c r="B91" s="86" t="s">
        <v>3294</v>
      </c>
      <c r="C91" s="88" t="s">
        <v>2975</v>
      </c>
      <c r="D91" s="87" t="s">
        <v>3015</v>
      </c>
      <c r="E91" s="87"/>
      <c r="F91" s="87" t="s">
        <v>483</v>
      </c>
      <c r="G91" s="101">
        <v>41330</v>
      </c>
      <c r="H91" s="87" t="s">
        <v>327</v>
      </c>
      <c r="I91" s="90">
        <v>3.6699999999184141</v>
      </c>
      <c r="J91" s="88" t="s">
        <v>342</v>
      </c>
      <c r="K91" s="88" t="s">
        <v>133</v>
      </c>
      <c r="L91" s="89">
        <v>5.0999999999999997E-2</v>
      </c>
      <c r="M91" s="89">
        <v>2.849999999994254E-2</v>
      </c>
      <c r="N91" s="90">
        <v>6967.0278400000007</v>
      </c>
      <c r="O91" s="102">
        <v>124.91</v>
      </c>
      <c r="P91" s="90">
        <v>8.7025150130000029</v>
      </c>
      <c r="Q91" s="91">
        <f t="shared" si="1"/>
        <v>3.4663487368531768E-4</v>
      </c>
      <c r="R91" s="91">
        <f>P91/'סכום נכסי הקרן'!$C$42</f>
        <v>3.4243557853286545E-5</v>
      </c>
    </row>
    <row r="92" spans="2:18">
      <c r="B92" s="86" t="s">
        <v>3294</v>
      </c>
      <c r="C92" s="88" t="s">
        <v>2975</v>
      </c>
      <c r="D92" s="87" t="s">
        <v>3016</v>
      </c>
      <c r="E92" s="87"/>
      <c r="F92" s="87" t="s">
        <v>483</v>
      </c>
      <c r="G92" s="101">
        <v>41389</v>
      </c>
      <c r="H92" s="87" t="s">
        <v>327</v>
      </c>
      <c r="I92" s="90">
        <v>3.6900000004677072</v>
      </c>
      <c r="J92" s="88" t="s">
        <v>342</v>
      </c>
      <c r="K92" s="88" t="s">
        <v>133</v>
      </c>
      <c r="L92" s="89">
        <v>5.0999999999999997E-2</v>
      </c>
      <c r="M92" s="89">
        <v>2.5100000003118052E-2</v>
      </c>
      <c r="N92" s="90">
        <v>3049.5726820000004</v>
      </c>
      <c r="O92" s="102">
        <v>126.2</v>
      </c>
      <c r="P92" s="90">
        <v>3.8485608800000004</v>
      </c>
      <c r="Q92" s="91">
        <f t="shared" si="1"/>
        <v>1.5329423879375441E-4</v>
      </c>
      <c r="R92" s="91">
        <f>P92/'סכום נכסי הקרן'!$C$42</f>
        <v>1.5143716149791991E-5</v>
      </c>
    </row>
    <row r="93" spans="2:18">
      <c r="B93" s="86" t="s">
        <v>3294</v>
      </c>
      <c r="C93" s="88" t="s">
        <v>2975</v>
      </c>
      <c r="D93" s="87" t="s">
        <v>3017</v>
      </c>
      <c r="E93" s="87"/>
      <c r="F93" s="87" t="s">
        <v>483</v>
      </c>
      <c r="G93" s="101">
        <v>41422</v>
      </c>
      <c r="H93" s="87" t="s">
        <v>327</v>
      </c>
      <c r="I93" s="90">
        <v>3.6800000007979294</v>
      </c>
      <c r="J93" s="88" t="s">
        <v>342</v>
      </c>
      <c r="K93" s="88" t="s">
        <v>133</v>
      </c>
      <c r="L93" s="89">
        <v>5.0999999999999997E-2</v>
      </c>
      <c r="M93" s="89">
        <v>2.5100000004203375E-2</v>
      </c>
      <c r="N93" s="90">
        <v>1116.9200280000002</v>
      </c>
      <c r="O93" s="102">
        <v>125.67</v>
      </c>
      <c r="P93" s="90">
        <v>1.4036333910000003</v>
      </c>
      <c r="Q93" s="91">
        <f t="shared" si="1"/>
        <v>5.5908927759729576E-5</v>
      </c>
      <c r="R93" s="91">
        <f>P93/'סכום נכסי הקרן'!$C$42</f>
        <v>5.5231621155162808E-6</v>
      </c>
    </row>
    <row r="94" spans="2:18">
      <c r="B94" s="86" t="s">
        <v>3294</v>
      </c>
      <c r="C94" s="88" t="s">
        <v>2975</v>
      </c>
      <c r="D94" s="87" t="s">
        <v>3018</v>
      </c>
      <c r="E94" s="87"/>
      <c r="F94" s="87" t="s">
        <v>483</v>
      </c>
      <c r="G94" s="101">
        <v>41450</v>
      </c>
      <c r="H94" s="87" t="s">
        <v>327</v>
      </c>
      <c r="I94" s="90">
        <v>3.6800000006234304</v>
      </c>
      <c r="J94" s="88" t="s">
        <v>342</v>
      </c>
      <c r="K94" s="88" t="s">
        <v>133</v>
      </c>
      <c r="L94" s="89">
        <v>5.0999999999999997E-2</v>
      </c>
      <c r="M94" s="89">
        <v>2.5200000005022073E-2</v>
      </c>
      <c r="N94" s="90">
        <v>1840.0398790000002</v>
      </c>
      <c r="O94" s="102">
        <v>125.53</v>
      </c>
      <c r="P94" s="90">
        <v>2.3098021420000006</v>
      </c>
      <c r="Q94" s="91">
        <f t="shared" si="1"/>
        <v>9.2003055729775402E-5</v>
      </c>
      <c r="R94" s="91">
        <f>P94/'סכום נכסי הקרן'!$C$42</f>
        <v>9.0888488168152702E-6</v>
      </c>
    </row>
    <row r="95" spans="2:18">
      <c r="B95" s="86" t="s">
        <v>3294</v>
      </c>
      <c r="C95" s="88" t="s">
        <v>2975</v>
      </c>
      <c r="D95" s="87" t="s">
        <v>3019</v>
      </c>
      <c r="E95" s="87"/>
      <c r="F95" s="87" t="s">
        <v>483</v>
      </c>
      <c r="G95" s="101">
        <v>41480</v>
      </c>
      <c r="H95" s="87" t="s">
        <v>327</v>
      </c>
      <c r="I95" s="90">
        <v>3.679999999880494</v>
      </c>
      <c r="J95" s="88" t="s">
        <v>342</v>
      </c>
      <c r="K95" s="88" t="s">
        <v>133</v>
      </c>
      <c r="L95" s="89">
        <v>5.0999999999999997E-2</v>
      </c>
      <c r="M95" s="89">
        <v>2.5799999997809051E-2</v>
      </c>
      <c r="N95" s="90">
        <v>1615.9173980000005</v>
      </c>
      <c r="O95" s="102">
        <v>124.28</v>
      </c>
      <c r="P95" s="90">
        <v>2.0082621680000003</v>
      </c>
      <c r="Q95" s="91">
        <f t="shared" si="1"/>
        <v>7.9992243838911277E-5</v>
      </c>
      <c r="R95" s="91">
        <f>P95/'סכום נכסי הקרן'!$C$42</f>
        <v>7.9023180806634081E-6</v>
      </c>
    </row>
    <row r="96" spans="2:18">
      <c r="B96" s="86" t="s">
        <v>3294</v>
      </c>
      <c r="C96" s="88" t="s">
        <v>2975</v>
      </c>
      <c r="D96" s="87" t="s">
        <v>3020</v>
      </c>
      <c r="E96" s="87"/>
      <c r="F96" s="87" t="s">
        <v>483</v>
      </c>
      <c r="G96" s="101">
        <v>41512</v>
      </c>
      <c r="H96" s="87" t="s">
        <v>327</v>
      </c>
      <c r="I96" s="90">
        <v>3.6299999999020804</v>
      </c>
      <c r="J96" s="88" t="s">
        <v>342</v>
      </c>
      <c r="K96" s="88" t="s">
        <v>133</v>
      </c>
      <c r="L96" s="89">
        <v>5.0999999999999997E-2</v>
      </c>
      <c r="M96" s="89">
        <v>3.5800000000099572E-2</v>
      </c>
      <c r="N96" s="90">
        <v>5037.9152470000008</v>
      </c>
      <c r="O96" s="102">
        <v>119.6</v>
      </c>
      <c r="P96" s="90">
        <v>6.0253468930000009</v>
      </c>
      <c r="Q96" s="91">
        <f t="shared" si="1"/>
        <v>2.3999905269284663E-4</v>
      </c>
      <c r="R96" s="91">
        <f>P96/'סכום נכסי הקרן'!$C$42</f>
        <v>2.3709159318696578E-5</v>
      </c>
    </row>
    <row r="97" spans="2:18">
      <c r="B97" s="86" t="s">
        <v>3294</v>
      </c>
      <c r="C97" s="88" t="s">
        <v>2975</v>
      </c>
      <c r="D97" s="87" t="s">
        <v>3021</v>
      </c>
      <c r="E97" s="87"/>
      <c r="F97" s="87" t="s">
        <v>483</v>
      </c>
      <c r="G97" s="101">
        <v>40871</v>
      </c>
      <c r="H97" s="87" t="s">
        <v>327</v>
      </c>
      <c r="I97" s="90">
        <v>3.6599999993914842</v>
      </c>
      <c r="J97" s="88" t="s">
        <v>342</v>
      </c>
      <c r="K97" s="88" t="s">
        <v>133</v>
      </c>
      <c r="L97" s="89">
        <v>5.1879999999999996E-2</v>
      </c>
      <c r="M97" s="89">
        <v>2.8499999996584858E-2</v>
      </c>
      <c r="N97" s="90">
        <v>2535.3873020000005</v>
      </c>
      <c r="O97" s="102">
        <v>127.04</v>
      </c>
      <c r="P97" s="90">
        <v>3.2209560060000006</v>
      </c>
      <c r="Q97" s="91">
        <f t="shared" si="1"/>
        <v>1.2829574859887406E-4</v>
      </c>
      <c r="R97" s="91">
        <f>P97/'סכום נכסי הקרן'!$C$42</f>
        <v>1.2674151457318693E-5</v>
      </c>
    </row>
    <row r="98" spans="2:18">
      <c r="B98" s="86" t="s">
        <v>3294</v>
      </c>
      <c r="C98" s="88" t="s">
        <v>2975</v>
      </c>
      <c r="D98" s="87" t="s">
        <v>3022</v>
      </c>
      <c r="E98" s="87"/>
      <c r="F98" s="87" t="s">
        <v>483</v>
      </c>
      <c r="G98" s="101">
        <v>41547</v>
      </c>
      <c r="H98" s="87" t="s">
        <v>327</v>
      </c>
      <c r="I98" s="90">
        <v>3.6300000001886383</v>
      </c>
      <c r="J98" s="88" t="s">
        <v>342</v>
      </c>
      <c r="K98" s="88" t="s">
        <v>133</v>
      </c>
      <c r="L98" s="89">
        <v>5.0999999999999997E-2</v>
      </c>
      <c r="M98" s="89">
        <v>3.580000000177274E-2</v>
      </c>
      <c r="N98" s="90">
        <v>3686.2868750000007</v>
      </c>
      <c r="O98" s="102">
        <v>119.36</v>
      </c>
      <c r="P98" s="90">
        <v>4.3999521590000015</v>
      </c>
      <c r="Q98" s="91">
        <f t="shared" si="1"/>
        <v>1.7525702151367331E-4</v>
      </c>
      <c r="R98" s="91">
        <f>P98/'סכום נכסי הקרן'!$C$42</f>
        <v>1.7313387691183009E-5</v>
      </c>
    </row>
    <row r="99" spans="2:18">
      <c r="B99" s="86" t="s">
        <v>3294</v>
      </c>
      <c r="C99" s="88" t="s">
        <v>2975</v>
      </c>
      <c r="D99" s="87" t="s">
        <v>3023</v>
      </c>
      <c r="E99" s="87"/>
      <c r="F99" s="87" t="s">
        <v>483</v>
      </c>
      <c r="G99" s="101">
        <v>41571</v>
      </c>
      <c r="H99" s="87" t="s">
        <v>327</v>
      </c>
      <c r="I99" s="90">
        <v>3.6799999997835369</v>
      </c>
      <c r="J99" s="88" t="s">
        <v>342</v>
      </c>
      <c r="K99" s="88" t="s">
        <v>133</v>
      </c>
      <c r="L99" s="89">
        <v>5.0999999999999997E-2</v>
      </c>
      <c r="M99" s="89">
        <v>2.6499999997068736E-2</v>
      </c>
      <c r="N99" s="90">
        <v>1797.4159070000003</v>
      </c>
      <c r="O99" s="102">
        <v>123.37</v>
      </c>
      <c r="P99" s="90">
        <v>2.2174720610000005</v>
      </c>
      <c r="Q99" s="91">
        <f t="shared" si="1"/>
        <v>8.8325403244605234E-5</v>
      </c>
      <c r="R99" s="91">
        <f>P99/'סכום נכסי הקרן'!$C$42</f>
        <v>8.725538846582631E-6</v>
      </c>
    </row>
    <row r="100" spans="2:18">
      <c r="B100" s="86" t="s">
        <v>3294</v>
      </c>
      <c r="C100" s="88" t="s">
        <v>2975</v>
      </c>
      <c r="D100" s="87" t="s">
        <v>3024</v>
      </c>
      <c r="E100" s="87"/>
      <c r="F100" s="87" t="s">
        <v>483</v>
      </c>
      <c r="G100" s="101">
        <v>41597</v>
      </c>
      <c r="H100" s="87" t="s">
        <v>327</v>
      </c>
      <c r="I100" s="90">
        <v>3.6800000010516203</v>
      </c>
      <c r="J100" s="88" t="s">
        <v>342</v>
      </c>
      <c r="K100" s="88" t="s">
        <v>133</v>
      </c>
      <c r="L100" s="89">
        <v>5.0999999999999997E-2</v>
      </c>
      <c r="M100" s="89">
        <v>2.6700000020156062E-2</v>
      </c>
      <c r="N100" s="90">
        <v>464.19976200000013</v>
      </c>
      <c r="O100" s="102">
        <v>122.91</v>
      </c>
      <c r="P100" s="90">
        <v>0.57054795500000011</v>
      </c>
      <c r="Q100" s="91">
        <f t="shared" si="1"/>
        <v>2.2725823284120232E-5</v>
      </c>
      <c r="R100" s="91">
        <f>P100/'סכום נכסי הקרן'!$C$42</f>
        <v>2.2450512151867776E-6</v>
      </c>
    </row>
    <row r="101" spans="2:18">
      <c r="B101" s="86" t="s">
        <v>3294</v>
      </c>
      <c r="C101" s="88" t="s">
        <v>2975</v>
      </c>
      <c r="D101" s="87" t="s">
        <v>3025</v>
      </c>
      <c r="E101" s="87"/>
      <c r="F101" s="87" t="s">
        <v>483</v>
      </c>
      <c r="G101" s="101">
        <v>41630</v>
      </c>
      <c r="H101" s="87" t="s">
        <v>327</v>
      </c>
      <c r="I101" s="90">
        <v>3.6699999999165831</v>
      </c>
      <c r="J101" s="88" t="s">
        <v>342</v>
      </c>
      <c r="K101" s="88" t="s">
        <v>133</v>
      </c>
      <c r="L101" s="89">
        <v>5.0999999999999997E-2</v>
      </c>
      <c r="M101" s="89">
        <v>2.8499999998918675E-2</v>
      </c>
      <c r="N101" s="90">
        <v>5281.0947249999999</v>
      </c>
      <c r="O101" s="102">
        <v>122.58</v>
      </c>
      <c r="P101" s="90">
        <v>6.4735662620000021</v>
      </c>
      <c r="Q101" s="91">
        <f t="shared" si="1"/>
        <v>2.5785233580980025E-4</v>
      </c>
      <c r="R101" s="91">
        <f>P101/'סכום נכסי הקרן'!$C$42</f>
        <v>2.5472859337643632E-5</v>
      </c>
    </row>
    <row r="102" spans="2:18">
      <c r="B102" s="86" t="s">
        <v>3294</v>
      </c>
      <c r="C102" s="88" t="s">
        <v>2975</v>
      </c>
      <c r="D102" s="87" t="s">
        <v>3026</v>
      </c>
      <c r="E102" s="87"/>
      <c r="F102" s="87" t="s">
        <v>483</v>
      </c>
      <c r="G102" s="101">
        <v>41666</v>
      </c>
      <c r="H102" s="87" t="s">
        <v>327</v>
      </c>
      <c r="I102" s="90">
        <v>3.6700000011350991</v>
      </c>
      <c r="J102" s="88" t="s">
        <v>342</v>
      </c>
      <c r="K102" s="88" t="s">
        <v>133</v>
      </c>
      <c r="L102" s="89">
        <v>5.0999999999999997E-2</v>
      </c>
      <c r="M102" s="89">
        <v>2.8500000008793026E-2</v>
      </c>
      <c r="N102" s="90">
        <v>1021.4682340000003</v>
      </c>
      <c r="O102" s="102">
        <v>122.47</v>
      </c>
      <c r="P102" s="90">
        <v>1.2509921740000001</v>
      </c>
      <c r="Q102" s="91">
        <f t="shared" si="1"/>
        <v>4.9828987777445258E-5</v>
      </c>
      <c r="R102" s="91">
        <f>P102/'סכום נכסי הקרן'!$C$42</f>
        <v>4.9225336377340072E-6</v>
      </c>
    </row>
    <row r="103" spans="2:18">
      <c r="B103" s="86" t="s">
        <v>3294</v>
      </c>
      <c r="C103" s="88" t="s">
        <v>2975</v>
      </c>
      <c r="D103" s="87" t="s">
        <v>3027</v>
      </c>
      <c r="E103" s="87"/>
      <c r="F103" s="87" t="s">
        <v>483</v>
      </c>
      <c r="G103" s="101">
        <v>41696</v>
      </c>
      <c r="H103" s="87" t="s">
        <v>327</v>
      </c>
      <c r="I103" s="90">
        <v>3.6700000002559325</v>
      </c>
      <c r="J103" s="88" t="s">
        <v>342</v>
      </c>
      <c r="K103" s="88" t="s">
        <v>133</v>
      </c>
      <c r="L103" s="89">
        <v>5.0999999999999997E-2</v>
      </c>
      <c r="M103" s="89">
        <v>2.8500000000412792E-2</v>
      </c>
      <c r="N103" s="90">
        <v>983.16279700000018</v>
      </c>
      <c r="O103" s="102">
        <v>123.2</v>
      </c>
      <c r="P103" s="90">
        <v>1.2112566070000002</v>
      </c>
      <c r="Q103" s="91">
        <f t="shared" si="1"/>
        <v>4.8246257586542515E-5</v>
      </c>
      <c r="R103" s="91">
        <f>P103/'סכום נכסי הקרן'!$C$42</f>
        <v>4.7661780111863923E-6</v>
      </c>
    </row>
    <row r="104" spans="2:18">
      <c r="B104" s="86" t="s">
        <v>3294</v>
      </c>
      <c r="C104" s="88" t="s">
        <v>2975</v>
      </c>
      <c r="D104" s="87" t="s">
        <v>3028</v>
      </c>
      <c r="E104" s="87"/>
      <c r="F104" s="87" t="s">
        <v>483</v>
      </c>
      <c r="G104" s="101">
        <v>41725</v>
      </c>
      <c r="H104" s="87" t="s">
        <v>327</v>
      </c>
      <c r="I104" s="90">
        <v>3.6699999998179522</v>
      </c>
      <c r="J104" s="88" t="s">
        <v>342</v>
      </c>
      <c r="K104" s="88" t="s">
        <v>133</v>
      </c>
      <c r="L104" s="89">
        <v>5.0999999999999997E-2</v>
      </c>
      <c r="M104" s="89">
        <v>2.8499999999172507E-2</v>
      </c>
      <c r="N104" s="90">
        <v>1957.9987340000005</v>
      </c>
      <c r="O104" s="102">
        <v>123.44</v>
      </c>
      <c r="P104" s="90">
        <v>2.4169536320000007</v>
      </c>
      <c r="Q104" s="91">
        <f t="shared" si="1"/>
        <v>9.6271068269352696E-5</v>
      </c>
      <c r="R104" s="91">
        <f>P104/'סכום נכסי הקרן'!$C$42</f>
        <v>9.5104796030189901E-6</v>
      </c>
    </row>
    <row r="105" spans="2:18">
      <c r="B105" s="86" t="s">
        <v>3294</v>
      </c>
      <c r="C105" s="88" t="s">
        <v>2975</v>
      </c>
      <c r="D105" s="87" t="s">
        <v>3029</v>
      </c>
      <c r="E105" s="87"/>
      <c r="F105" s="87" t="s">
        <v>483</v>
      </c>
      <c r="G105" s="101">
        <v>41787</v>
      </c>
      <c r="H105" s="87" t="s">
        <v>327</v>
      </c>
      <c r="I105" s="90">
        <v>3.6699999993270516</v>
      </c>
      <c r="J105" s="88" t="s">
        <v>342</v>
      </c>
      <c r="K105" s="88" t="s">
        <v>133</v>
      </c>
      <c r="L105" s="89">
        <v>5.0999999999999997E-2</v>
      </c>
      <c r="M105" s="89">
        <v>2.8499999992742716E-2</v>
      </c>
      <c r="N105" s="90">
        <v>1232.6914240000003</v>
      </c>
      <c r="O105" s="102">
        <v>122.96</v>
      </c>
      <c r="P105" s="90">
        <v>1.5157174060000003</v>
      </c>
      <c r="Q105" s="91">
        <f t="shared" si="1"/>
        <v>6.0373410535528288E-5</v>
      </c>
      <c r="R105" s="91">
        <f>P105/'סכום נכסי הקרן'!$C$42</f>
        <v>5.9642019122127083E-6</v>
      </c>
    </row>
    <row r="106" spans="2:18">
      <c r="B106" s="86" t="s">
        <v>3294</v>
      </c>
      <c r="C106" s="88" t="s">
        <v>2975</v>
      </c>
      <c r="D106" s="87" t="s">
        <v>3030</v>
      </c>
      <c r="E106" s="87"/>
      <c r="F106" s="87" t="s">
        <v>483</v>
      </c>
      <c r="G106" s="101">
        <v>41815</v>
      </c>
      <c r="H106" s="87" t="s">
        <v>327</v>
      </c>
      <c r="I106" s="90">
        <v>3.6699999980502382</v>
      </c>
      <c r="J106" s="88" t="s">
        <v>342</v>
      </c>
      <c r="K106" s="88" t="s">
        <v>133</v>
      </c>
      <c r="L106" s="89">
        <v>5.0999999999999997E-2</v>
      </c>
      <c r="M106" s="89">
        <v>2.8499999984730788E-2</v>
      </c>
      <c r="N106" s="90">
        <v>693.08551799999998</v>
      </c>
      <c r="O106" s="102">
        <v>122.84</v>
      </c>
      <c r="P106" s="90">
        <v>0.8513862980000001</v>
      </c>
      <c r="Q106" s="91">
        <f t="shared" si="1"/>
        <v>3.3912056620848509E-5</v>
      </c>
      <c r="R106" s="91">
        <f>P106/'סכום נכסי הקרן'!$C$42</f>
        <v>3.3501230285161078E-6</v>
      </c>
    </row>
    <row r="107" spans="2:18">
      <c r="B107" s="86" t="s">
        <v>3294</v>
      </c>
      <c r="C107" s="88" t="s">
        <v>2975</v>
      </c>
      <c r="D107" s="87" t="s">
        <v>3031</v>
      </c>
      <c r="E107" s="87"/>
      <c r="F107" s="87" t="s">
        <v>483</v>
      </c>
      <c r="G107" s="101">
        <v>41836</v>
      </c>
      <c r="H107" s="87" t="s">
        <v>327</v>
      </c>
      <c r="I107" s="90">
        <v>3.6700000006617386</v>
      </c>
      <c r="J107" s="88" t="s">
        <v>342</v>
      </c>
      <c r="K107" s="88" t="s">
        <v>133</v>
      </c>
      <c r="L107" s="89">
        <v>5.0999999999999997E-2</v>
      </c>
      <c r="M107" s="89">
        <v>2.850000000336813E-2</v>
      </c>
      <c r="N107" s="90">
        <v>2060.4619800000005</v>
      </c>
      <c r="O107" s="102">
        <v>122.48</v>
      </c>
      <c r="P107" s="90">
        <v>2.5236538990000001</v>
      </c>
      <c r="Q107" s="91">
        <f t="shared" si="1"/>
        <v>1.0052110788646153E-4</v>
      </c>
      <c r="R107" s="91">
        <f>P107/'סכום נכסי הקרן'!$C$42</f>
        <v>9.9303348702052548E-6</v>
      </c>
    </row>
    <row r="108" spans="2:18">
      <c r="B108" s="86" t="s">
        <v>3294</v>
      </c>
      <c r="C108" s="88" t="s">
        <v>2975</v>
      </c>
      <c r="D108" s="87" t="s">
        <v>3032</v>
      </c>
      <c r="E108" s="87"/>
      <c r="F108" s="87" t="s">
        <v>483</v>
      </c>
      <c r="G108" s="101">
        <v>40903</v>
      </c>
      <c r="H108" s="87" t="s">
        <v>327</v>
      </c>
      <c r="I108" s="90">
        <v>3.6200000000494628</v>
      </c>
      <c r="J108" s="88" t="s">
        <v>342</v>
      </c>
      <c r="K108" s="88" t="s">
        <v>133</v>
      </c>
      <c r="L108" s="89">
        <v>5.2619999999999993E-2</v>
      </c>
      <c r="M108" s="89">
        <v>3.5600000000247316E-2</v>
      </c>
      <c r="N108" s="90">
        <v>2601.3434740000002</v>
      </c>
      <c r="O108" s="102">
        <v>124.35</v>
      </c>
      <c r="P108" s="90">
        <v>3.2347707820000005</v>
      </c>
      <c r="Q108" s="91">
        <f t="shared" si="1"/>
        <v>1.2884601287610855E-4</v>
      </c>
      <c r="R108" s="91">
        <f>P108/'סכום נכסי הקרן'!$C$42</f>
        <v>1.2728511269451106E-5</v>
      </c>
    </row>
    <row r="109" spans="2:18">
      <c r="B109" s="86" t="s">
        <v>3294</v>
      </c>
      <c r="C109" s="88" t="s">
        <v>2975</v>
      </c>
      <c r="D109" s="87" t="s">
        <v>3033</v>
      </c>
      <c r="E109" s="87"/>
      <c r="F109" s="87" t="s">
        <v>483</v>
      </c>
      <c r="G109" s="101">
        <v>41911</v>
      </c>
      <c r="H109" s="87" t="s">
        <v>327</v>
      </c>
      <c r="I109" s="90">
        <v>3.6699999986774765</v>
      </c>
      <c r="J109" s="88" t="s">
        <v>342</v>
      </c>
      <c r="K109" s="88" t="s">
        <v>133</v>
      </c>
      <c r="L109" s="89">
        <v>5.0999999999999997E-2</v>
      </c>
      <c r="M109" s="89">
        <v>2.8499999989399623E-2</v>
      </c>
      <c r="N109" s="90">
        <v>808.72850700000015</v>
      </c>
      <c r="O109" s="102">
        <v>122.48</v>
      </c>
      <c r="P109" s="90">
        <v>0.99053069300000018</v>
      </c>
      <c r="Q109" s="91">
        <f t="shared" si="1"/>
        <v>3.9454396934286003E-5</v>
      </c>
      <c r="R109" s="91">
        <f>P109/'סכום נכסי הקרן'!$C$42</f>
        <v>3.8976428125124927E-6</v>
      </c>
    </row>
    <row r="110" spans="2:18">
      <c r="B110" s="86" t="s">
        <v>3294</v>
      </c>
      <c r="C110" s="88" t="s">
        <v>2975</v>
      </c>
      <c r="D110" s="87" t="s">
        <v>3034</v>
      </c>
      <c r="E110" s="87"/>
      <c r="F110" s="87" t="s">
        <v>483</v>
      </c>
      <c r="G110" s="101">
        <v>40933</v>
      </c>
      <c r="H110" s="87" t="s">
        <v>327</v>
      </c>
      <c r="I110" s="90">
        <v>3.6699999999597437</v>
      </c>
      <c r="J110" s="88" t="s">
        <v>342</v>
      </c>
      <c r="K110" s="88" t="s">
        <v>133</v>
      </c>
      <c r="L110" s="89">
        <v>5.1330999999999995E-2</v>
      </c>
      <c r="M110" s="89">
        <v>2.8500000000041079E-2</v>
      </c>
      <c r="N110" s="90">
        <v>9592.5962210000016</v>
      </c>
      <c r="O110" s="102">
        <v>126.89</v>
      </c>
      <c r="P110" s="90">
        <v>12.172045147000002</v>
      </c>
      <c r="Q110" s="91">
        <f t="shared" si="1"/>
        <v>4.8483172114262556E-4</v>
      </c>
      <c r="R110" s="91">
        <f>P110/'סכום נכסי הקרן'!$C$42</f>
        <v>4.7895824547439964E-5</v>
      </c>
    </row>
    <row r="111" spans="2:18">
      <c r="B111" s="86" t="s">
        <v>3294</v>
      </c>
      <c r="C111" s="88" t="s">
        <v>2975</v>
      </c>
      <c r="D111" s="87" t="s">
        <v>3035</v>
      </c>
      <c r="E111" s="87"/>
      <c r="F111" s="87" t="s">
        <v>483</v>
      </c>
      <c r="G111" s="101">
        <v>40993</v>
      </c>
      <c r="H111" s="87" t="s">
        <v>327</v>
      </c>
      <c r="I111" s="90">
        <v>3.6699999997968313</v>
      </c>
      <c r="J111" s="88" t="s">
        <v>342</v>
      </c>
      <c r="K111" s="88" t="s">
        <v>133</v>
      </c>
      <c r="L111" s="89">
        <v>5.1451999999999998E-2</v>
      </c>
      <c r="M111" s="89">
        <v>2.8499999998306932E-2</v>
      </c>
      <c r="N111" s="90">
        <v>5582.6416960000006</v>
      </c>
      <c r="O111" s="102">
        <v>126.96</v>
      </c>
      <c r="P111" s="90">
        <v>7.0877222320000008</v>
      </c>
      <c r="Q111" s="91">
        <f t="shared" si="1"/>
        <v>2.8231513498521295E-4</v>
      </c>
      <c r="R111" s="91">
        <f>P111/'סכום נכסי הקרן'!$C$42</f>
        <v>2.788950388904284E-5</v>
      </c>
    </row>
    <row r="112" spans="2:18">
      <c r="B112" s="86" t="s">
        <v>3294</v>
      </c>
      <c r="C112" s="88" t="s">
        <v>2975</v>
      </c>
      <c r="D112" s="87" t="s">
        <v>3036</v>
      </c>
      <c r="E112" s="87"/>
      <c r="F112" s="87" t="s">
        <v>483</v>
      </c>
      <c r="G112" s="101">
        <v>41053</v>
      </c>
      <c r="H112" s="87" t="s">
        <v>327</v>
      </c>
      <c r="I112" s="90">
        <v>3.6700000000182857</v>
      </c>
      <c r="J112" s="88" t="s">
        <v>342</v>
      </c>
      <c r="K112" s="88" t="s">
        <v>133</v>
      </c>
      <c r="L112" s="89">
        <v>5.0999999999999997E-2</v>
      </c>
      <c r="M112" s="89">
        <v>2.8499999999898405E-2</v>
      </c>
      <c r="N112" s="90">
        <v>3932.2816580000003</v>
      </c>
      <c r="O112" s="102">
        <v>125.16</v>
      </c>
      <c r="P112" s="90">
        <v>4.921643973000001</v>
      </c>
      <c r="Q112" s="91">
        <f t="shared" si="1"/>
        <v>1.9603682778558624E-4</v>
      </c>
      <c r="R112" s="91">
        <f>P112/'סכום נכסי הקרן'!$C$42</f>
        <v>1.9366194700146336E-5</v>
      </c>
    </row>
    <row r="113" spans="2:18">
      <c r="B113" s="86" t="s">
        <v>3294</v>
      </c>
      <c r="C113" s="88" t="s">
        <v>2975</v>
      </c>
      <c r="D113" s="87" t="s">
        <v>3037</v>
      </c>
      <c r="E113" s="87"/>
      <c r="F113" s="87" t="s">
        <v>483</v>
      </c>
      <c r="G113" s="101">
        <v>41085</v>
      </c>
      <c r="H113" s="87" t="s">
        <v>327</v>
      </c>
      <c r="I113" s="90">
        <v>3.670000000207593</v>
      </c>
      <c r="J113" s="88" t="s">
        <v>342</v>
      </c>
      <c r="K113" s="88" t="s">
        <v>133</v>
      </c>
      <c r="L113" s="89">
        <v>5.0999999999999997E-2</v>
      </c>
      <c r="M113" s="89">
        <v>2.8500000001545907E-2</v>
      </c>
      <c r="N113" s="90">
        <v>7235.6704740000005</v>
      </c>
      <c r="O113" s="102">
        <v>125.16</v>
      </c>
      <c r="P113" s="90">
        <v>9.0561656360000011</v>
      </c>
      <c r="Q113" s="91">
        <f t="shared" si="1"/>
        <v>3.6072133476573113E-4</v>
      </c>
      <c r="R113" s="91">
        <f>P113/'סכום נכסי הקרן'!$C$42</f>
        <v>3.5635138970981919E-5</v>
      </c>
    </row>
    <row r="114" spans="2:18">
      <c r="B114" s="86" t="s">
        <v>3294</v>
      </c>
      <c r="C114" s="88" t="s">
        <v>2975</v>
      </c>
      <c r="D114" s="87" t="s">
        <v>3038</v>
      </c>
      <c r="E114" s="87"/>
      <c r="F114" s="87" t="s">
        <v>483</v>
      </c>
      <c r="G114" s="101">
        <v>41115</v>
      </c>
      <c r="H114" s="87" t="s">
        <v>327</v>
      </c>
      <c r="I114" s="90">
        <v>3.6700000003179407</v>
      </c>
      <c r="J114" s="88" t="s">
        <v>342</v>
      </c>
      <c r="K114" s="88" t="s">
        <v>133</v>
      </c>
      <c r="L114" s="89">
        <v>5.0999999999999997E-2</v>
      </c>
      <c r="M114" s="89">
        <v>2.8600000003080051E-2</v>
      </c>
      <c r="N114" s="90">
        <v>3208.6604620000003</v>
      </c>
      <c r="O114" s="102">
        <v>125.47</v>
      </c>
      <c r="P114" s="90">
        <v>4.025906516</v>
      </c>
      <c r="Q114" s="91">
        <f t="shared" si="1"/>
        <v>1.6035819467796384E-4</v>
      </c>
      <c r="R114" s="91">
        <f>P114/'סכום נכסי הקרן'!$C$42</f>
        <v>1.5841554135399828E-5</v>
      </c>
    </row>
    <row r="115" spans="2:18">
      <c r="B115" s="86" t="s">
        <v>3294</v>
      </c>
      <c r="C115" s="88" t="s">
        <v>2975</v>
      </c>
      <c r="D115" s="87" t="s">
        <v>3039</v>
      </c>
      <c r="E115" s="87"/>
      <c r="F115" s="87" t="s">
        <v>483</v>
      </c>
      <c r="G115" s="101">
        <v>41179</v>
      </c>
      <c r="H115" s="87" t="s">
        <v>327</v>
      </c>
      <c r="I115" s="90">
        <v>3.6700000002808069</v>
      </c>
      <c r="J115" s="88" t="s">
        <v>342</v>
      </c>
      <c r="K115" s="88" t="s">
        <v>133</v>
      </c>
      <c r="L115" s="89">
        <v>5.0999999999999997E-2</v>
      </c>
      <c r="M115" s="89">
        <v>2.8500000001095347E-2</v>
      </c>
      <c r="N115" s="90">
        <v>4046.1211150000004</v>
      </c>
      <c r="O115" s="102">
        <v>124.1</v>
      </c>
      <c r="P115" s="90">
        <v>5.0212362770000007</v>
      </c>
      <c r="Q115" s="91">
        <f t="shared" si="1"/>
        <v>2.0000374604605461E-4</v>
      </c>
      <c r="R115" s="91">
        <f>P115/'סכום נכסי הקרן'!$C$42</f>
        <v>1.9758080817972228E-5</v>
      </c>
    </row>
    <row r="116" spans="2:18">
      <c r="B116" s="86" t="s">
        <v>3295</v>
      </c>
      <c r="C116" s="88" t="s">
        <v>2966</v>
      </c>
      <c r="D116" s="87">
        <v>9079</v>
      </c>
      <c r="E116" s="87"/>
      <c r="F116" s="87" t="s">
        <v>3005</v>
      </c>
      <c r="G116" s="101">
        <v>44705</v>
      </c>
      <c r="H116" s="87" t="s">
        <v>2965</v>
      </c>
      <c r="I116" s="90">
        <v>7.5200000000171938</v>
      </c>
      <c r="J116" s="88" t="s">
        <v>331</v>
      </c>
      <c r="K116" s="88" t="s">
        <v>133</v>
      </c>
      <c r="L116" s="89">
        <v>2.3671999999999999E-2</v>
      </c>
      <c r="M116" s="89">
        <v>2.7000000000075852E-2</v>
      </c>
      <c r="N116" s="90">
        <v>113881.10919000002</v>
      </c>
      <c r="O116" s="102">
        <v>104.19</v>
      </c>
      <c r="P116" s="90">
        <v>118.65272782300001</v>
      </c>
      <c r="Q116" s="91">
        <f t="shared" si="1"/>
        <v>4.7261249489261841E-3</v>
      </c>
      <c r="R116" s="91">
        <f>P116/'סכום נכסי הקרן'!$C$42</f>
        <v>4.6688704858166059E-4</v>
      </c>
    </row>
    <row r="117" spans="2:18">
      <c r="B117" s="86" t="s">
        <v>3295</v>
      </c>
      <c r="C117" s="88" t="s">
        <v>2966</v>
      </c>
      <c r="D117" s="87">
        <v>9017</v>
      </c>
      <c r="E117" s="87"/>
      <c r="F117" s="87" t="s">
        <v>3005</v>
      </c>
      <c r="G117" s="101">
        <v>44651</v>
      </c>
      <c r="H117" s="87" t="s">
        <v>2965</v>
      </c>
      <c r="I117" s="90">
        <v>7.6200000000003865</v>
      </c>
      <c r="J117" s="88" t="s">
        <v>331</v>
      </c>
      <c r="K117" s="88" t="s">
        <v>133</v>
      </c>
      <c r="L117" s="89">
        <v>1.797E-2</v>
      </c>
      <c r="M117" s="89">
        <v>3.8600000000011618E-2</v>
      </c>
      <c r="N117" s="90">
        <v>279021.43961600005</v>
      </c>
      <c r="O117" s="102">
        <v>92.56</v>
      </c>
      <c r="P117" s="90">
        <v>258.26223499500003</v>
      </c>
      <c r="Q117" s="91">
        <f t="shared" si="1"/>
        <v>1.0286991412419139E-2</v>
      </c>
      <c r="R117" s="91">
        <f>P117/'סכום נכסי הקרן'!$C$42</f>
        <v>1.0162370041487186E-3</v>
      </c>
    </row>
    <row r="118" spans="2:18">
      <c r="B118" s="86" t="s">
        <v>3295</v>
      </c>
      <c r="C118" s="88" t="s">
        <v>2966</v>
      </c>
      <c r="D118" s="87">
        <v>9080</v>
      </c>
      <c r="E118" s="87"/>
      <c r="F118" s="87" t="s">
        <v>3005</v>
      </c>
      <c r="G118" s="101">
        <v>44705</v>
      </c>
      <c r="H118" s="87" t="s">
        <v>2965</v>
      </c>
      <c r="I118" s="90">
        <v>7.1600000000019195</v>
      </c>
      <c r="J118" s="88" t="s">
        <v>331</v>
      </c>
      <c r="K118" s="88" t="s">
        <v>133</v>
      </c>
      <c r="L118" s="89">
        <v>2.3184999999999997E-2</v>
      </c>
      <c r="M118" s="89">
        <v>2.8300000000009592E-2</v>
      </c>
      <c r="N118" s="90">
        <v>80932.822635000019</v>
      </c>
      <c r="O118" s="102">
        <v>103.03</v>
      </c>
      <c r="P118" s="90">
        <v>83.385084424000013</v>
      </c>
      <c r="Q118" s="91">
        <f t="shared" si="1"/>
        <v>3.3213591890821352E-3</v>
      </c>
      <c r="R118" s="91">
        <f>P118/'סכום נכסי הקרן'!$C$42</f>
        <v>3.2811227079861019E-4</v>
      </c>
    </row>
    <row r="119" spans="2:18">
      <c r="B119" s="86" t="s">
        <v>3295</v>
      </c>
      <c r="C119" s="88" t="s">
        <v>2966</v>
      </c>
      <c r="D119" s="87">
        <v>9019</v>
      </c>
      <c r="E119" s="87"/>
      <c r="F119" s="87" t="s">
        <v>3005</v>
      </c>
      <c r="G119" s="101">
        <v>44651</v>
      </c>
      <c r="H119" s="87" t="s">
        <v>2965</v>
      </c>
      <c r="I119" s="90">
        <v>7.2099999999940039</v>
      </c>
      <c r="J119" s="88" t="s">
        <v>331</v>
      </c>
      <c r="K119" s="88" t="s">
        <v>133</v>
      </c>
      <c r="L119" s="89">
        <v>1.8769999999999998E-2</v>
      </c>
      <c r="M119" s="89">
        <v>4.0099999999952528E-2</v>
      </c>
      <c r="N119" s="90">
        <v>172359.48067100003</v>
      </c>
      <c r="O119" s="102">
        <v>92.91</v>
      </c>
      <c r="P119" s="90">
        <v>160.13918667600004</v>
      </c>
      <c r="Q119" s="91">
        <f t="shared" si="1"/>
        <v>6.3785959188330061E-3</v>
      </c>
      <c r="R119" s="91">
        <f>P119/'סכום נכסי הקרן'!$C$42</f>
        <v>6.3013226582501038E-4</v>
      </c>
    </row>
    <row r="120" spans="2:18">
      <c r="B120" s="86" t="s">
        <v>3296</v>
      </c>
      <c r="C120" s="88" t="s">
        <v>2966</v>
      </c>
      <c r="D120" s="87">
        <v>4100</v>
      </c>
      <c r="E120" s="87"/>
      <c r="F120" s="87" t="s">
        <v>487</v>
      </c>
      <c r="G120" s="101">
        <v>42052</v>
      </c>
      <c r="H120" s="87" t="s">
        <v>131</v>
      </c>
      <c r="I120" s="90">
        <v>3.9100000000460775</v>
      </c>
      <c r="J120" s="88" t="s">
        <v>692</v>
      </c>
      <c r="K120" s="88" t="s">
        <v>133</v>
      </c>
      <c r="L120" s="89">
        <v>2.9779E-2</v>
      </c>
      <c r="M120" s="89">
        <v>2.3100000000241355E-2</v>
      </c>
      <c r="N120" s="90">
        <v>31162.620845000005</v>
      </c>
      <c r="O120" s="102">
        <v>117</v>
      </c>
      <c r="P120" s="90">
        <v>36.460268852000006</v>
      </c>
      <c r="Q120" s="91">
        <f t="shared" si="1"/>
        <v>1.4522699092350006E-3</v>
      </c>
      <c r="R120" s="91">
        <f>P120/'סכום נכסי הקרן'!$C$42</f>
        <v>1.4346764399886285E-4</v>
      </c>
    </row>
    <row r="121" spans="2:18">
      <c r="B121" s="86" t="s">
        <v>3297</v>
      </c>
      <c r="C121" s="88" t="s">
        <v>2975</v>
      </c>
      <c r="D121" s="87" t="s">
        <v>3040</v>
      </c>
      <c r="E121" s="87"/>
      <c r="F121" s="87" t="s">
        <v>487</v>
      </c>
      <c r="G121" s="101">
        <v>41767</v>
      </c>
      <c r="H121" s="87" t="s">
        <v>131</v>
      </c>
      <c r="I121" s="90">
        <v>4.4800000006741625</v>
      </c>
      <c r="J121" s="88" t="s">
        <v>692</v>
      </c>
      <c r="K121" s="88" t="s">
        <v>133</v>
      </c>
      <c r="L121" s="89">
        <v>5.3499999999999999E-2</v>
      </c>
      <c r="M121" s="89">
        <v>2.7900000003149052E-2</v>
      </c>
      <c r="N121" s="90">
        <v>1805.3074110000002</v>
      </c>
      <c r="O121" s="102">
        <v>124.89</v>
      </c>
      <c r="P121" s="90">
        <v>2.2546484510000004</v>
      </c>
      <c r="Q121" s="91">
        <f t="shared" si="1"/>
        <v>8.9806197386583248E-5</v>
      </c>
      <c r="R121" s="91">
        <f>P121/'סכום נכסי הקרן'!$C$42</f>
        <v>8.8718243582812174E-6</v>
      </c>
    </row>
    <row r="122" spans="2:18">
      <c r="B122" s="86" t="s">
        <v>3297</v>
      </c>
      <c r="C122" s="88" t="s">
        <v>2975</v>
      </c>
      <c r="D122" s="87" t="s">
        <v>3041</v>
      </c>
      <c r="E122" s="87"/>
      <c r="F122" s="87" t="s">
        <v>487</v>
      </c>
      <c r="G122" s="101">
        <v>41269</v>
      </c>
      <c r="H122" s="87" t="s">
        <v>131</v>
      </c>
      <c r="I122" s="90">
        <v>4.5200000002091256</v>
      </c>
      <c r="J122" s="88" t="s">
        <v>692</v>
      </c>
      <c r="K122" s="88" t="s">
        <v>133</v>
      </c>
      <c r="L122" s="89">
        <v>5.3499999999999999E-2</v>
      </c>
      <c r="M122" s="89">
        <v>2.1900000001225609E-2</v>
      </c>
      <c r="N122" s="90">
        <v>8966.1650730000019</v>
      </c>
      <c r="O122" s="102">
        <v>130.13</v>
      </c>
      <c r="P122" s="90">
        <v>11.667670203000002</v>
      </c>
      <c r="Q122" s="91">
        <f t="shared" si="1"/>
        <v>4.6474167306545375E-4</v>
      </c>
      <c r="R122" s="91">
        <f>P122/'סכום נכסי הקרן'!$C$42</f>
        <v>4.5911157752977498E-5</v>
      </c>
    </row>
    <row r="123" spans="2:18">
      <c r="B123" s="86" t="s">
        <v>3297</v>
      </c>
      <c r="C123" s="88" t="s">
        <v>2975</v>
      </c>
      <c r="D123" s="87" t="s">
        <v>3042</v>
      </c>
      <c r="E123" s="87"/>
      <c r="F123" s="87" t="s">
        <v>487</v>
      </c>
      <c r="G123" s="101">
        <v>41767</v>
      </c>
      <c r="H123" s="87" t="s">
        <v>131</v>
      </c>
      <c r="I123" s="90">
        <v>4.4799999995466164</v>
      </c>
      <c r="J123" s="88" t="s">
        <v>692</v>
      </c>
      <c r="K123" s="88" t="s">
        <v>133</v>
      </c>
      <c r="L123" s="89">
        <v>5.3499999999999999E-2</v>
      </c>
      <c r="M123" s="89">
        <v>2.7899999999149903E-2</v>
      </c>
      <c r="N123" s="90">
        <v>1412.8493700000001</v>
      </c>
      <c r="O123" s="102">
        <v>124.89</v>
      </c>
      <c r="P123" s="90">
        <v>1.7645075850000003</v>
      </c>
      <c r="Q123" s="91">
        <f t="shared" si="1"/>
        <v>7.0283115045429893E-5</v>
      </c>
      <c r="R123" s="91">
        <f>P123/'סכום נכסי הקרן'!$C$42</f>
        <v>6.9431672889100732E-6</v>
      </c>
    </row>
    <row r="124" spans="2:18">
      <c r="B124" s="86" t="s">
        <v>3297</v>
      </c>
      <c r="C124" s="88" t="s">
        <v>2975</v>
      </c>
      <c r="D124" s="87" t="s">
        <v>3043</v>
      </c>
      <c r="E124" s="87"/>
      <c r="F124" s="87" t="s">
        <v>487</v>
      </c>
      <c r="G124" s="101">
        <v>41767</v>
      </c>
      <c r="H124" s="87" t="s">
        <v>131</v>
      </c>
      <c r="I124" s="90">
        <v>4.4800000004257861</v>
      </c>
      <c r="J124" s="88" t="s">
        <v>692</v>
      </c>
      <c r="K124" s="88" t="s">
        <v>133</v>
      </c>
      <c r="L124" s="89">
        <v>5.3499999999999999E-2</v>
      </c>
      <c r="M124" s="89">
        <v>2.7900000004790097E-2</v>
      </c>
      <c r="N124" s="90">
        <v>1805.3073340000003</v>
      </c>
      <c r="O124" s="102">
        <v>124.89</v>
      </c>
      <c r="P124" s="90">
        <v>2.2546483480000008</v>
      </c>
      <c r="Q124" s="91">
        <f t="shared" si="1"/>
        <v>8.9806193283931111E-5</v>
      </c>
      <c r="R124" s="91">
        <f>P124/'סכום נכסי הקרן'!$C$42</f>
        <v>8.8718239529861454E-6</v>
      </c>
    </row>
    <row r="125" spans="2:18">
      <c r="B125" s="86" t="s">
        <v>3297</v>
      </c>
      <c r="C125" s="88" t="s">
        <v>2975</v>
      </c>
      <c r="D125" s="87" t="s">
        <v>3044</v>
      </c>
      <c r="E125" s="87"/>
      <c r="F125" s="87" t="s">
        <v>487</v>
      </c>
      <c r="G125" s="101">
        <v>41269</v>
      </c>
      <c r="H125" s="87" t="s">
        <v>131</v>
      </c>
      <c r="I125" s="90">
        <v>4.5199999999612812</v>
      </c>
      <c r="J125" s="88" t="s">
        <v>692</v>
      </c>
      <c r="K125" s="88" t="s">
        <v>133</v>
      </c>
      <c r="L125" s="89">
        <v>5.3499999999999999E-2</v>
      </c>
      <c r="M125" s="89">
        <v>2.1900000000153269E-2</v>
      </c>
      <c r="N125" s="90">
        <v>9526.549857</v>
      </c>
      <c r="O125" s="102">
        <v>130.13</v>
      </c>
      <c r="P125" s="90">
        <v>12.396898899</v>
      </c>
      <c r="Q125" s="91">
        <f t="shared" si="1"/>
        <v>4.9378800008104248E-4</v>
      </c>
      <c r="R125" s="91">
        <f>P125/'סכום נכסי הקרן'!$C$42</f>
        <v>4.8780602390814934E-5</v>
      </c>
    </row>
    <row r="126" spans="2:18">
      <c r="B126" s="86" t="s">
        <v>3297</v>
      </c>
      <c r="C126" s="88" t="s">
        <v>2975</v>
      </c>
      <c r="D126" s="87" t="s">
        <v>3045</v>
      </c>
      <c r="E126" s="87"/>
      <c r="F126" s="87" t="s">
        <v>487</v>
      </c>
      <c r="G126" s="101">
        <v>41281</v>
      </c>
      <c r="H126" s="87" t="s">
        <v>131</v>
      </c>
      <c r="I126" s="90">
        <v>4.5200000000179346</v>
      </c>
      <c r="J126" s="88" t="s">
        <v>692</v>
      </c>
      <c r="K126" s="88" t="s">
        <v>133</v>
      </c>
      <c r="L126" s="89">
        <v>5.3499999999999999E-2</v>
      </c>
      <c r="M126" s="89">
        <v>2.2000000000512419E-2</v>
      </c>
      <c r="N126" s="90">
        <v>12002.078517000002</v>
      </c>
      <c r="O126" s="102">
        <v>130.08000000000001</v>
      </c>
      <c r="P126" s="90">
        <v>15.612303161000002</v>
      </c>
      <c r="Q126" s="91">
        <f t="shared" si="1"/>
        <v>6.2186261397606394E-4</v>
      </c>
      <c r="R126" s="91">
        <f>P126/'סכום נכסי הקרן'!$C$42</f>
        <v>6.1432908270554434E-5</v>
      </c>
    </row>
    <row r="127" spans="2:18">
      <c r="B127" s="86" t="s">
        <v>3297</v>
      </c>
      <c r="C127" s="88" t="s">
        <v>2975</v>
      </c>
      <c r="D127" s="87" t="s">
        <v>3046</v>
      </c>
      <c r="E127" s="87"/>
      <c r="F127" s="87" t="s">
        <v>487</v>
      </c>
      <c r="G127" s="101">
        <v>41767</v>
      </c>
      <c r="H127" s="87" t="s">
        <v>131</v>
      </c>
      <c r="I127" s="90">
        <v>4.4799999998035327</v>
      </c>
      <c r="J127" s="88" t="s">
        <v>692</v>
      </c>
      <c r="K127" s="88" t="s">
        <v>133</v>
      </c>
      <c r="L127" s="89">
        <v>5.3499999999999999E-2</v>
      </c>
      <c r="M127" s="89">
        <v>2.7900000000151127E-2</v>
      </c>
      <c r="N127" s="90">
        <v>2119.2738440000003</v>
      </c>
      <c r="O127" s="102">
        <v>124.89</v>
      </c>
      <c r="P127" s="90">
        <v>2.6467611240000006</v>
      </c>
      <c r="Q127" s="91">
        <f t="shared" si="1"/>
        <v>1.0542466247084076E-4</v>
      </c>
      <c r="R127" s="91">
        <f>P127/'סכום נכסי הקרן'!$C$42</f>
        <v>1.0414749935867042E-5</v>
      </c>
    </row>
    <row r="128" spans="2:18">
      <c r="B128" s="86" t="s">
        <v>3297</v>
      </c>
      <c r="C128" s="88" t="s">
        <v>2975</v>
      </c>
      <c r="D128" s="87" t="s">
        <v>3047</v>
      </c>
      <c r="E128" s="87"/>
      <c r="F128" s="87" t="s">
        <v>487</v>
      </c>
      <c r="G128" s="101">
        <v>41281</v>
      </c>
      <c r="H128" s="87" t="s">
        <v>131</v>
      </c>
      <c r="I128" s="90">
        <v>4.5199999997937086</v>
      </c>
      <c r="J128" s="88" t="s">
        <v>692</v>
      </c>
      <c r="K128" s="88" t="s">
        <v>133</v>
      </c>
      <c r="L128" s="89">
        <v>5.3499999999999999E-2</v>
      </c>
      <c r="M128" s="89">
        <v>2.1999999998932967E-2</v>
      </c>
      <c r="N128" s="90">
        <v>8645.5650540000006</v>
      </c>
      <c r="O128" s="102">
        <v>130.08000000000001</v>
      </c>
      <c r="P128" s="90">
        <v>11.246150616000001</v>
      </c>
      <c r="Q128" s="91">
        <f t="shared" si="1"/>
        <v>4.4795188430009515E-4</v>
      </c>
      <c r="R128" s="91">
        <f>P128/'סכום נכסי הקרן'!$C$42</f>
        <v>4.4252518802953779E-5</v>
      </c>
    </row>
    <row r="129" spans="2:18">
      <c r="B129" s="86" t="s">
        <v>3297</v>
      </c>
      <c r="C129" s="88" t="s">
        <v>2975</v>
      </c>
      <c r="D129" s="87" t="s">
        <v>3048</v>
      </c>
      <c r="E129" s="87"/>
      <c r="F129" s="87" t="s">
        <v>487</v>
      </c>
      <c r="G129" s="101">
        <v>41767</v>
      </c>
      <c r="H129" s="87" t="s">
        <v>131</v>
      </c>
      <c r="I129" s="90">
        <v>4.4799999994805502</v>
      </c>
      <c r="J129" s="88" t="s">
        <v>692</v>
      </c>
      <c r="K129" s="88" t="s">
        <v>133</v>
      </c>
      <c r="L129" s="89">
        <v>5.3499999999999999E-2</v>
      </c>
      <c r="M129" s="89">
        <v>2.7899999996475158E-2</v>
      </c>
      <c r="N129" s="90">
        <v>1726.4199930000002</v>
      </c>
      <c r="O129" s="102">
        <v>124.89</v>
      </c>
      <c r="P129" s="90">
        <v>2.1561259440000002</v>
      </c>
      <c r="Q129" s="91">
        <f t="shared" si="1"/>
        <v>8.5881890824849095E-5</v>
      </c>
      <c r="R129" s="91">
        <f>P129/'סכום נכסי הקרן'!$C$42</f>
        <v>8.4841477885464294E-6</v>
      </c>
    </row>
    <row r="130" spans="2:18">
      <c r="B130" s="86" t="s">
        <v>3297</v>
      </c>
      <c r="C130" s="88" t="s">
        <v>2975</v>
      </c>
      <c r="D130" s="87" t="s">
        <v>3049</v>
      </c>
      <c r="E130" s="87"/>
      <c r="F130" s="87" t="s">
        <v>487</v>
      </c>
      <c r="G130" s="101">
        <v>41281</v>
      </c>
      <c r="H130" s="87" t="s">
        <v>131</v>
      </c>
      <c r="I130" s="90">
        <v>4.5199999998815379</v>
      </c>
      <c r="J130" s="88" t="s">
        <v>692</v>
      </c>
      <c r="K130" s="88" t="s">
        <v>133</v>
      </c>
      <c r="L130" s="89">
        <v>5.3499999999999999E-2</v>
      </c>
      <c r="M130" s="89">
        <v>2.1999999999259612E-2</v>
      </c>
      <c r="N130" s="90">
        <v>10383.154403000002</v>
      </c>
      <c r="O130" s="102">
        <v>130.08000000000001</v>
      </c>
      <c r="P130" s="90">
        <v>13.506406755000002</v>
      </c>
      <c r="Q130" s="91">
        <f t="shared" si="1"/>
        <v>5.3798144472812595E-4</v>
      </c>
      <c r="R130" s="91">
        <f>P130/'סכום נכסי הקרן'!$C$42</f>
        <v>5.3146408873062478E-5</v>
      </c>
    </row>
    <row r="131" spans="2:18">
      <c r="B131" s="86" t="s">
        <v>3298</v>
      </c>
      <c r="C131" s="88" t="s">
        <v>2966</v>
      </c>
      <c r="D131" s="87">
        <v>9533</v>
      </c>
      <c r="E131" s="87"/>
      <c r="F131" s="87" t="s">
        <v>3005</v>
      </c>
      <c r="G131" s="101">
        <v>45015</v>
      </c>
      <c r="H131" s="87" t="s">
        <v>2965</v>
      </c>
      <c r="I131" s="90">
        <v>3.8699999999828565</v>
      </c>
      <c r="J131" s="88" t="s">
        <v>638</v>
      </c>
      <c r="K131" s="88" t="s">
        <v>133</v>
      </c>
      <c r="L131" s="89">
        <v>3.3593000000000005E-2</v>
      </c>
      <c r="M131" s="89">
        <v>3.41999999998902E-2</v>
      </c>
      <c r="N131" s="90">
        <v>86748.890734999994</v>
      </c>
      <c r="O131" s="102">
        <v>102.88</v>
      </c>
      <c r="P131" s="90">
        <v>89.247258318999997</v>
      </c>
      <c r="Q131" s="91">
        <f t="shared" si="1"/>
        <v>3.5548588043748624E-3</v>
      </c>
      <c r="R131" s="91">
        <f>P131/'סכום נכסי הקרן'!$C$42</f>
        <v>3.5117936009631157E-4</v>
      </c>
    </row>
    <row r="132" spans="2:18">
      <c r="B132" s="86" t="s">
        <v>3299</v>
      </c>
      <c r="C132" s="88" t="s">
        <v>2975</v>
      </c>
      <c r="D132" s="87" t="s">
        <v>3050</v>
      </c>
      <c r="E132" s="87"/>
      <c r="F132" s="87" t="s">
        <v>3005</v>
      </c>
      <c r="G132" s="101">
        <v>44748</v>
      </c>
      <c r="H132" s="87" t="s">
        <v>2965</v>
      </c>
      <c r="I132" s="90">
        <v>1.6400000000001576</v>
      </c>
      <c r="J132" s="88" t="s">
        <v>331</v>
      </c>
      <c r="K132" s="88" t="s">
        <v>133</v>
      </c>
      <c r="L132" s="89">
        <v>7.5660000000000005E-2</v>
      </c>
      <c r="M132" s="89">
        <v>8.2100000000012219E-2</v>
      </c>
      <c r="N132" s="90">
        <v>1005403.1250770001</v>
      </c>
      <c r="O132" s="102">
        <v>101.1</v>
      </c>
      <c r="P132" s="90">
        <v>1016.461480656</v>
      </c>
      <c r="Q132" s="91">
        <f t="shared" si="1"/>
        <v>4.0487261030500842E-2</v>
      </c>
      <c r="R132" s="91">
        <f>P132/'סכום נכסי הקרן'!$C$42</f>
        <v>3.9996779628056044E-3</v>
      </c>
    </row>
    <row r="133" spans="2:18">
      <c r="B133" s="86" t="s">
        <v>3300</v>
      </c>
      <c r="C133" s="88" t="s">
        <v>2975</v>
      </c>
      <c r="D133" s="87">
        <v>7127</v>
      </c>
      <c r="E133" s="87"/>
      <c r="F133" s="87" t="s">
        <v>3005</v>
      </c>
      <c r="G133" s="101">
        <v>43631</v>
      </c>
      <c r="H133" s="87" t="s">
        <v>2965</v>
      </c>
      <c r="I133" s="90">
        <v>4.8499999999569878</v>
      </c>
      <c r="J133" s="88" t="s">
        <v>331</v>
      </c>
      <c r="K133" s="88" t="s">
        <v>133</v>
      </c>
      <c r="L133" s="89">
        <v>3.1E-2</v>
      </c>
      <c r="M133" s="89">
        <v>2.9499999999856627E-2</v>
      </c>
      <c r="N133" s="90">
        <v>55962.743520000011</v>
      </c>
      <c r="O133" s="102">
        <v>112.17</v>
      </c>
      <c r="P133" s="90">
        <v>62.773410042000009</v>
      </c>
      <c r="Q133" s="91">
        <f t="shared" si="1"/>
        <v>2.500363748663529E-3</v>
      </c>
      <c r="R133" s="91">
        <f>P133/'סכום נכסי הקרן'!$C$42</f>
        <v>2.4700731859815354E-4</v>
      </c>
    </row>
    <row r="134" spans="2:18">
      <c r="B134" s="86" t="s">
        <v>3300</v>
      </c>
      <c r="C134" s="88" t="s">
        <v>2975</v>
      </c>
      <c r="D134" s="87">
        <v>7128</v>
      </c>
      <c r="E134" s="87"/>
      <c r="F134" s="87" t="s">
        <v>3005</v>
      </c>
      <c r="G134" s="101">
        <v>43634</v>
      </c>
      <c r="H134" s="87" t="s">
        <v>2965</v>
      </c>
      <c r="I134" s="90">
        <v>4.8599999999700758</v>
      </c>
      <c r="J134" s="88" t="s">
        <v>331</v>
      </c>
      <c r="K134" s="88" t="s">
        <v>133</v>
      </c>
      <c r="L134" s="89">
        <v>2.4900000000000002E-2</v>
      </c>
      <c r="M134" s="89">
        <v>2.959999999958567E-2</v>
      </c>
      <c r="N134" s="90">
        <v>23525.248971000008</v>
      </c>
      <c r="O134" s="102">
        <v>110.8</v>
      </c>
      <c r="P134" s="90">
        <v>26.065975023000004</v>
      </c>
      <c r="Q134" s="91">
        <f t="shared" si="1"/>
        <v>1.0382488218733336E-3</v>
      </c>
      <c r="R134" s="91">
        <f>P134/'סכום נכסי הקרן'!$C$42</f>
        <v>1.0256709955329582E-4</v>
      </c>
    </row>
    <row r="135" spans="2:18">
      <c r="B135" s="86" t="s">
        <v>3300</v>
      </c>
      <c r="C135" s="88" t="s">
        <v>2975</v>
      </c>
      <c r="D135" s="87">
        <v>7130</v>
      </c>
      <c r="E135" s="87"/>
      <c r="F135" s="87" t="s">
        <v>3005</v>
      </c>
      <c r="G135" s="101">
        <v>43634</v>
      </c>
      <c r="H135" s="87" t="s">
        <v>2965</v>
      </c>
      <c r="I135" s="90">
        <v>5.1299999999972119</v>
      </c>
      <c r="J135" s="88" t="s">
        <v>331</v>
      </c>
      <c r="K135" s="88" t="s">
        <v>133</v>
      </c>
      <c r="L135" s="89">
        <v>3.6000000000000004E-2</v>
      </c>
      <c r="M135" s="89">
        <v>2.9799999999832696E-2</v>
      </c>
      <c r="N135" s="90">
        <v>15582.683415000001</v>
      </c>
      <c r="O135" s="102">
        <v>115.07</v>
      </c>
      <c r="P135" s="90">
        <v>17.930993385000001</v>
      </c>
      <c r="Q135" s="91">
        <f t="shared" si="1"/>
        <v>7.1421969600476227E-4</v>
      </c>
      <c r="R135" s="91">
        <f>P135/'סכום נכסי הקרן'!$C$42</f>
        <v>7.0556730833432421E-5</v>
      </c>
    </row>
    <row r="136" spans="2:18">
      <c r="B136" s="86" t="s">
        <v>3293</v>
      </c>
      <c r="C136" s="88" t="s">
        <v>2966</v>
      </c>
      <c r="D136" s="87">
        <v>9922</v>
      </c>
      <c r="E136" s="87"/>
      <c r="F136" s="87" t="s">
        <v>487</v>
      </c>
      <c r="G136" s="101">
        <v>40489</v>
      </c>
      <c r="H136" s="87" t="s">
        <v>131</v>
      </c>
      <c r="I136" s="90">
        <v>1.729999999993824</v>
      </c>
      <c r="J136" s="88" t="s">
        <v>331</v>
      </c>
      <c r="K136" s="88" t="s">
        <v>133</v>
      </c>
      <c r="L136" s="89">
        <v>5.7000000000000002E-2</v>
      </c>
      <c r="M136" s="89">
        <v>2.6499999999691205E-2</v>
      </c>
      <c r="N136" s="90">
        <v>14290.127990000003</v>
      </c>
      <c r="O136" s="102">
        <v>124.64</v>
      </c>
      <c r="P136" s="90">
        <v>17.811215407000002</v>
      </c>
      <c r="Q136" s="91">
        <f t="shared" si="1"/>
        <v>7.0944875056975988E-4</v>
      </c>
      <c r="R136" s="91">
        <f>P136/'סכום נכסי הקרן'!$C$42</f>
        <v>7.0085416033852595E-5</v>
      </c>
    </row>
    <row r="137" spans="2:18">
      <c r="B137" s="86" t="s">
        <v>3301</v>
      </c>
      <c r="C137" s="88" t="s">
        <v>2975</v>
      </c>
      <c r="D137" s="87" t="s">
        <v>3051</v>
      </c>
      <c r="E137" s="87"/>
      <c r="F137" s="87" t="s">
        <v>560</v>
      </c>
      <c r="G137" s="101">
        <v>43801</v>
      </c>
      <c r="H137" s="87" t="s">
        <v>327</v>
      </c>
      <c r="I137" s="90">
        <v>4.5999999999978876</v>
      </c>
      <c r="J137" s="88" t="s">
        <v>342</v>
      </c>
      <c r="K137" s="88" t="s">
        <v>134</v>
      </c>
      <c r="L137" s="89">
        <v>2.3629999999999998E-2</v>
      </c>
      <c r="M137" s="89">
        <v>5.9299999999974651E-2</v>
      </c>
      <c r="N137" s="90">
        <v>137073.63823900002</v>
      </c>
      <c r="O137" s="102">
        <v>85.19</v>
      </c>
      <c r="P137" s="90">
        <v>473.29276534000002</v>
      </c>
      <c r="Q137" s="91">
        <f t="shared" si="1"/>
        <v>1.885199596722667E-2</v>
      </c>
      <c r="R137" s="91">
        <f>P137/'סכום נכסי הקרן'!$C$42</f>
        <v>1.8623614170445624E-3</v>
      </c>
    </row>
    <row r="138" spans="2:18">
      <c r="B138" s="86" t="s">
        <v>3302</v>
      </c>
      <c r="C138" s="88" t="s">
        <v>2975</v>
      </c>
      <c r="D138" s="87">
        <v>9365</v>
      </c>
      <c r="E138" s="87"/>
      <c r="F138" s="87" t="s">
        <v>310</v>
      </c>
      <c r="G138" s="101">
        <v>44906</v>
      </c>
      <c r="H138" s="87" t="s">
        <v>2965</v>
      </c>
      <c r="I138" s="90">
        <v>1.9799999990132096</v>
      </c>
      <c r="J138" s="88" t="s">
        <v>331</v>
      </c>
      <c r="K138" s="88" t="s">
        <v>133</v>
      </c>
      <c r="L138" s="89">
        <v>7.6799999999999993E-2</v>
      </c>
      <c r="M138" s="89">
        <v>7.699999995066048E-2</v>
      </c>
      <c r="N138" s="90">
        <v>704.8591560000001</v>
      </c>
      <c r="O138" s="102">
        <v>100.64</v>
      </c>
      <c r="P138" s="90">
        <v>0.709370265</v>
      </c>
      <c r="Q138" s="91">
        <f t="shared" si="1"/>
        <v>2.8255334444936422E-5</v>
      </c>
      <c r="R138" s="91">
        <f>P138/'סכום נכסי הקרן'!$C$42</f>
        <v>2.7913036257497692E-6</v>
      </c>
    </row>
    <row r="139" spans="2:18">
      <c r="B139" s="86" t="s">
        <v>3302</v>
      </c>
      <c r="C139" s="88" t="s">
        <v>2975</v>
      </c>
      <c r="D139" s="87">
        <v>9509</v>
      </c>
      <c r="E139" s="87"/>
      <c r="F139" s="87" t="s">
        <v>310</v>
      </c>
      <c r="G139" s="101">
        <v>44991</v>
      </c>
      <c r="H139" s="87" t="s">
        <v>2965</v>
      </c>
      <c r="I139" s="90">
        <v>1.9800000000028337</v>
      </c>
      <c r="J139" s="88" t="s">
        <v>331</v>
      </c>
      <c r="K139" s="88" t="s">
        <v>133</v>
      </c>
      <c r="L139" s="89">
        <v>7.6799999999999993E-2</v>
      </c>
      <c r="M139" s="89">
        <v>7.3900000000439281E-2</v>
      </c>
      <c r="N139" s="90">
        <v>34859.337111000001</v>
      </c>
      <c r="O139" s="102">
        <v>101.22</v>
      </c>
      <c r="P139" s="90">
        <v>35.284624755000003</v>
      </c>
      <c r="Q139" s="91">
        <f t="shared" ref="Q139:Q202" si="2">IFERROR(P139/$P$10,0)</f>
        <v>1.4054421539879572E-3</v>
      </c>
      <c r="R139" s="91">
        <f>P139/'סכום נכסי הקרן'!$C$42</f>
        <v>1.3884159778229719E-4</v>
      </c>
    </row>
    <row r="140" spans="2:18">
      <c r="B140" s="86" t="s">
        <v>3302</v>
      </c>
      <c r="C140" s="88" t="s">
        <v>2975</v>
      </c>
      <c r="D140" s="87">
        <v>9316</v>
      </c>
      <c r="E140" s="87"/>
      <c r="F140" s="87" t="s">
        <v>310</v>
      </c>
      <c r="G140" s="101">
        <v>44885</v>
      </c>
      <c r="H140" s="87" t="s">
        <v>2965</v>
      </c>
      <c r="I140" s="90">
        <v>1.9800000000026405</v>
      </c>
      <c r="J140" s="88" t="s">
        <v>331</v>
      </c>
      <c r="K140" s="88" t="s">
        <v>133</v>
      </c>
      <c r="L140" s="89">
        <v>7.6799999999999993E-2</v>
      </c>
      <c r="M140" s="89">
        <v>8.0400000000130548E-2</v>
      </c>
      <c r="N140" s="90">
        <v>272708.50334400008</v>
      </c>
      <c r="O140" s="102">
        <v>100.01</v>
      </c>
      <c r="P140" s="90">
        <v>272.73580413600001</v>
      </c>
      <c r="Q140" s="91">
        <f t="shared" si="2"/>
        <v>1.086349645762408E-2</v>
      </c>
      <c r="R140" s="91">
        <f>P140/'סכום נכסי הקרן'!$C$42</f>
        <v>1.0731891037984173E-3</v>
      </c>
    </row>
    <row r="141" spans="2:18">
      <c r="B141" s="86" t="s">
        <v>3303</v>
      </c>
      <c r="C141" s="88" t="s">
        <v>2975</v>
      </c>
      <c r="D141" s="87" t="s">
        <v>3052</v>
      </c>
      <c r="E141" s="87"/>
      <c r="F141" s="87" t="s">
        <v>577</v>
      </c>
      <c r="G141" s="101">
        <v>45015</v>
      </c>
      <c r="H141" s="87" t="s">
        <v>131</v>
      </c>
      <c r="I141" s="90">
        <v>5.0799999999876011</v>
      </c>
      <c r="J141" s="88" t="s">
        <v>342</v>
      </c>
      <c r="K141" s="88" t="s">
        <v>133</v>
      </c>
      <c r="L141" s="89">
        <v>4.4999999999999998E-2</v>
      </c>
      <c r="M141" s="89">
        <v>3.8199999999848445E-2</v>
      </c>
      <c r="N141" s="90">
        <v>54803.681557000011</v>
      </c>
      <c r="O141" s="102">
        <v>105.95</v>
      </c>
      <c r="P141" s="90">
        <v>58.064499434000005</v>
      </c>
      <c r="Q141" s="91">
        <f t="shared" si="2"/>
        <v>2.3128004257205394E-3</v>
      </c>
      <c r="R141" s="91">
        <f>P141/'סכום נכסי הקרן'!$C$42</f>
        <v>2.2847820918666452E-4</v>
      </c>
    </row>
    <row r="142" spans="2:18">
      <c r="B142" s="86" t="s">
        <v>3304</v>
      </c>
      <c r="C142" s="88" t="s">
        <v>2975</v>
      </c>
      <c r="D142" s="87" t="s">
        <v>3053</v>
      </c>
      <c r="E142" s="87"/>
      <c r="F142" s="87" t="s">
        <v>577</v>
      </c>
      <c r="G142" s="101">
        <v>44074</v>
      </c>
      <c r="H142" s="87" t="s">
        <v>131</v>
      </c>
      <c r="I142" s="90">
        <v>8.5899999999679224</v>
      </c>
      <c r="J142" s="88" t="s">
        <v>692</v>
      </c>
      <c r="K142" s="88" t="s">
        <v>133</v>
      </c>
      <c r="L142" s="89">
        <v>2.35E-2</v>
      </c>
      <c r="M142" s="89">
        <v>4.109999999977311E-2</v>
      </c>
      <c r="N142" s="90">
        <v>66611.721250000002</v>
      </c>
      <c r="O142" s="102">
        <v>95.94</v>
      </c>
      <c r="P142" s="90">
        <v>63.907286495000015</v>
      </c>
      <c r="Q142" s="91">
        <f t="shared" si="2"/>
        <v>2.5455278328935797E-3</v>
      </c>
      <c r="R142" s="91">
        <f>P142/'סכום נכסי הקרן'!$C$42</f>
        <v>2.5146901316102223E-4</v>
      </c>
    </row>
    <row r="143" spans="2:18">
      <c r="B143" s="86" t="s">
        <v>3304</v>
      </c>
      <c r="C143" s="88" t="s">
        <v>2975</v>
      </c>
      <c r="D143" s="87" t="s">
        <v>3054</v>
      </c>
      <c r="E143" s="87"/>
      <c r="F143" s="87" t="s">
        <v>577</v>
      </c>
      <c r="G143" s="101">
        <v>44189</v>
      </c>
      <c r="H143" s="87" t="s">
        <v>131</v>
      </c>
      <c r="I143" s="90">
        <v>8.5000000000631033</v>
      </c>
      <c r="J143" s="88" t="s">
        <v>692</v>
      </c>
      <c r="K143" s="88" t="s">
        <v>133</v>
      </c>
      <c r="L143" s="89">
        <v>2.4700000000000003E-2</v>
      </c>
      <c r="M143" s="89">
        <v>4.349999999981069E-2</v>
      </c>
      <c r="N143" s="90">
        <v>8333.4915120000023</v>
      </c>
      <c r="O143" s="102">
        <v>95.08</v>
      </c>
      <c r="P143" s="90">
        <v>7.9234829490000012</v>
      </c>
      <c r="Q143" s="91">
        <f t="shared" si="2"/>
        <v>3.1560480011485424E-4</v>
      </c>
      <c r="R143" s="91">
        <f>P143/'סכום נכסי הקרן'!$C$42</f>
        <v>3.1178141762271611E-5</v>
      </c>
    </row>
    <row r="144" spans="2:18">
      <c r="B144" s="86" t="s">
        <v>3304</v>
      </c>
      <c r="C144" s="88" t="s">
        <v>2975</v>
      </c>
      <c r="D144" s="87" t="s">
        <v>3055</v>
      </c>
      <c r="E144" s="87"/>
      <c r="F144" s="87" t="s">
        <v>577</v>
      </c>
      <c r="G144" s="101">
        <v>44322</v>
      </c>
      <c r="H144" s="87" t="s">
        <v>131</v>
      </c>
      <c r="I144" s="90">
        <v>8.3999999999776076</v>
      </c>
      <c r="J144" s="88" t="s">
        <v>692</v>
      </c>
      <c r="K144" s="88" t="s">
        <v>133</v>
      </c>
      <c r="L144" s="89">
        <v>2.5600000000000001E-2</v>
      </c>
      <c r="M144" s="89">
        <v>4.6299999999857254E-2</v>
      </c>
      <c r="N144" s="90">
        <v>38362.403892000002</v>
      </c>
      <c r="O144" s="102">
        <v>93.13</v>
      </c>
      <c r="P144" s="90">
        <v>35.726907477000005</v>
      </c>
      <c r="Q144" s="91">
        <f t="shared" si="2"/>
        <v>1.4230589711086E-3</v>
      </c>
      <c r="R144" s="91">
        <f>P144/'סכום נכסי הקרן'!$C$42</f>
        <v>1.4058193766745589E-4</v>
      </c>
    </row>
    <row r="145" spans="2:18">
      <c r="B145" s="86" t="s">
        <v>3304</v>
      </c>
      <c r="C145" s="88" t="s">
        <v>2975</v>
      </c>
      <c r="D145" s="87" t="s">
        <v>3056</v>
      </c>
      <c r="E145" s="87"/>
      <c r="F145" s="87" t="s">
        <v>577</v>
      </c>
      <c r="G145" s="101">
        <v>44418</v>
      </c>
      <c r="H145" s="87" t="s">
        <v>131</v>
      </c>
      <c r="I145" s="90">
        <v>8.5200000000804135</v>
      </c>
      <c r="J145" s="88" t="s">
        <v>692</v>
      </c>
      <c r="K145" s="88" t="s">
        <v>133</v>
      </c>
      <c r="L145" s="89">
        <v>2.2700000000000001E-2</v>
      </c>
      <c r="M145" s="89">
        <v>4.4700000000516944E-2</v>
      </c>
      <c r="N145" s="90">
        <v>38230.961136000005</v>
      </c>
      <c r="O145" s="102">
        <v>91.08</v>
      </c>
      <c r="P145" s="90">
        <v>34.820759459999998</v>
      </c>
      <c r="Q145" s="91">
        <f t="shared" si="2"/>
        <v>1.3869656690064162E-3</v>
      </c>
      <c r="R145" s="91">
        <f>P145/'סכום נכסי הקרן'!$C$42</f>
        <v>1.3701633255244858E-4</v>
      </c>
    </row>
    <row r="146" spans="2:18">
      <c r="B146" s="86" t="s">
        <v>3304</v>
      </c>
      <c r="C146" s="88" t="s">
        <v>2975</v>
      </c>
      <c r="D146" s="87" t="s">
        <v>3057</v>
      </c>
      <c r="E146" s="87"/>
      <c r="F146" s="87" t="s">
        <v>577</v>
      </c>
      <c r="G146" s="101">
        <v>44530</v>
      </c>
      <c r="H146" s="87" t="s">
        <v>131</v>
      </c>
      <c r="I146" s="90">
        <v>8.5699999998965932</v>
      </c>
      <c r="J146" s="88" t="s">
        <v>692</v>
      </c>
      <c r="K146" s="88" t="s">
        <v>133</v>
      </c>
      <c r="L146" s="89">
        <v>1.7899999999999999E-2</v>
      </c>
      <c r="M146" s="89">
        <v>4.739999999936597E-2</v>
      </c>
      <c r="N146" s="90">
        <v>31502.752006000002</v>
      </c>
      <c r="O146" s="102">
        <v>84.11</v>
      </c>
      <c r="P146" s="90">
        <v>26.496963782000002</v>
      </c>
      <c r="Q146" s="91">
        <f t="shared" si="2"/>
        <v>1.0554157826671484E-3</v>
      </c>
      <c r="R146" s="91">
        <f>P146/'סכום נכסי הקרן'!$C$42</f>
        <v>1.0426299878252851E-4</v>
      </c>
    </row>
    <row r="147" spans="2:18">
      <c r="B147" s="86" t="s">
        <v>3304</v>
      </c>
      <c r="C147" s="88" t="s">
        <v>2975</v>
      </c>
      <c r="D147" s="87" t="s">
        <v>3058</v>
      </c>
      <c r="E147" s="87"/>
      <c r="F147" s="87" t="s">
        <v>577</v>
      </c>
      <c r="G147" s="101">
        <v>44612</v>
      </c>
      <c r="H147" s="87" t="s">
        <v>131</v>
      </c>
      <c r="I147" s="90">
        <v>8.3900000000700423</v>
      </c>
      <c r="J147" s="88" t="s">
        <v>692</v>
      </c>
      <c r="K147" s="88" t="s">
        <v>133</v>
      </c>
      <c r="L147" s="89">
        <v>2.3599999999999999E-2</v>
      </c>
      <c r="M147" s="89">
        <v>4.8100000000344069E-2</v>
      </c>
      <c r="N147" s="90">
        <v>36944.321188000009</v>
      </c>
      <c r="O147" s="102">
        <v>88.11</v>
      </c>
      <c r="P147" s="90">
        <v>32.551641048000008</v>
      </c>
      <c r="Q147" s="91">
        <f t="shared" si="2"/>
        <v>1.2965831102925648E-3</v>
      </c>
      <c r="R147" s="91">
        <f>P147/'סכום נכסי הקרן'!$C$42</f>
        <v>1.280875702922048E-4</v>
      </c>
    </row>
    <row r="148" spans="2:18">
      <c r="B148" s="86" t="s">
        <v>3304</v>
      </c>
      <c r="C148" s="88" t="s">
        <v>2975</v>
      </c>
      <c r="D148" s="87" t="s">
        <v>3059</v>
      </c>
      <c r="E148" s="87"/>
      <c r="F148" s="87" t="s">
        <v>577</v>
      </c>
      <c r="G148" s="101">
        <v>44662</v>
      </c>
      <c r="H148" s="87" t="s">
        <v>131</v>
      </c>
      <c r="I148" s="90">
        <v>8.4399999999787205</v>
      </c>
      <c r="J148" s="88" t="s">
        <v>692</v>
      </c>
      <c r="K148" s="88" t="s">
        <v>133</v>
      </c>
      <c r="L148" s="89">
        <v>2.4E-2</v>
      </c>
      <c r="M148" s="89">
        <v>4.5999999999734004E-2</v>
      </c>
      <c r="N148" s="90">
        <v>42076.687410000006</v>
      </c>
      <c r="O148" s="102">
        <v>89.35</v>
      </c>
      <c r="P148" s="90">
        <v>37.595520745000009</v>
      </c>
      <c r="Q148" s="91">
        <f t="shared" si="2"/>
        <v>1.4974887794056615E-3</v>
      </c>
      <c r="R148" s="91">
        <f>P148/'סכום נכסי הקרן'!$C$42</f>
        <v>1.4793475078557063E-4</v>
      </c>
    </row>
    <row r="149" spans="2:18">
      <c r="B149" s="86" t="s">
        <v>3304</v>
      </c>
      <c r="C149" s="88" t="s">
        <v>2975</v>
      </c>
      <c r="D149" s="87">
        <v>9796</v>
      </c>
      <c r="E149" s="87"/>
      <c r="F149" s="87" t="s">
        <v>577</v>
      </c>
      <c r="G149" s="101">
        <v>45197</v>
      </c>
      <c r="H149" s="87" t="s">
        <v>131</v>
      </c>
      <c r="I149" s="90">
        <v>8.2000000000000011</v>
      </c>
      <c r="J149" s="88" t="s">
        <v>692</v>
      </c>
      <c r="K149" s="88" t="s">
        <v>133</v>
      </c>
      <c r="L149" s="89">
        <v>4.1200000000000001E-2</v>
      </c>
      <c r="M149" s="89">
        <v>4.1799999995385376E-2</v>
      </c>
      <c r="N149" s="90">
        <v>650.10791800000015</v>
      </c>
      <c r="O149" s="102">
        <v>100</v>
      </c>
      <c r="P149" s="90">
        <v>0.65010793500000008</v>
      </c>
      <c r="Q149" s="91">
        <f t="shared" si="2"/>
        <v>2.5894822541979529E-5</v>
      </c>
      <c r="R149" s="91">
        <f>P149/'סכום נכסי הקרן'!$C$42</f>
        <v>2.5581120687292914E-6</v>
      </c>
    </row>
    <row r="150" spans="2:18">
      <c r="B150" s="86" t="s">
        <v>3304</v>
      </c>
      <c r="C150" s="88" t="s">
        <v>2975</v>
      </c>
      <c r="D150" s="87">
        <v>9797</v>
      </c>
      <c r="E150" s="87"/>
      <c r="F150" s="87" t="s">
        <v>577</v>
      </c>
      <c r="G150" s="101">
        <v>45197</v>
      </c>
      <c r="H150" s="87" t="s">
        <v>131</v>
      </c>
      <c r="I150" s="90">
        <v>8.1999999999494282</v>
      </c>
      <c r="J150" s="88" t="s">
        <v>692</v>
      </c>
      <c r="K150" s="88" t="s">
        <v>133</v>
      </c>
      <c r="L150" s="89">
        <v>4.1200000000000001E-2</v>
      </c>
      <c r="M150" s="89">
        <v>4.179999999969658E-2</v>
      </c>
      <c r="N150" s="90">
        <v>19774.115869000005</v>
      </c>
      <c r="O150" s="102">
        <v>100</v>
      </c>
      <c r="P150" s="90">
        <v>19.774116470000003</v>
      </c>
      <c r="Q150" s="91">
        <f t="shared" si="2"/>
        <v>7.8763419018271891E-4</v>
      </c>
      <c r="R150" s="91">
        <f>P150/'סכום נכסי הקרן'!$C$42</f>
        <v>7.7809242538111231E-5</v>
      </c>
    </row>
    <row r="151" spans="2:18">
      <c r="B151" s="86" t="s">
        <v>3305</v>
      </c>
      <c r="C151" s="88" t="s">
        <v>2966</v>
      </c>
      <c r="D151" s="87">
        <v>7490</v>
      </c>
      <c r="E151" s="87"/>
      <c r="F151" s="87" t="s">
        <v>310</v>
      </c>
      <c r="G151" s="101">
        <v>43899</v>
      </c>
      <c r="H151" s="87" t="s">
        <v>2965</v>
      </c>
      <c r="I151" s="90">
        <v>2.9700000000024471</v>
      </c>
      <c r="J151" s="88" t="s">
        <v>129</v>
      </c>
      <c r="K151" s="88" t="s">
        <v>133</v>
      </c>
      <c r="L151" s="89">
        <v>2.3889999999999998E-2</v>
      </c>
      <c r="M151" s="89">
        <v>5.4400000000160181E-2</v>
      </c>
      <c r="N151" s="90">
        <v>97640.025167000014</v>
      </c>
      <c r="O151" s="102">
        <v>92.07</v>
      </c>
      <c r="P151" s="90">
        <v>89.897175174000012</v>
      </c>
      <c r="Q151" s="91">
        <f t="shared" si="2"/>
        <v>3.5807460158996177E-3</v>
      </c>
      <c r="R151" s="91">
        <f>P151/'סכום נכסי הקרן'!$C$42</f>
        <v>3.5373672028365661E-4</v>
      </c>
    </row>
    <row r="152" spans="2:18">
      <c r="B152" s="86" t="s">
        <v>3305</v>
      </c>
      <c r="C152" s="88" t="s">
        <v>2966</v>
      </c>
      <c r="D152" s="87">
        <v>7491</v>
      </c>
      <c r="E152" s="87"/>
      <c r="F152" s="87" t="s">
        <v>310</v>
      </c>
      <c r="G152" s="101">
        <v>43899</v>
      </c>
      <c r="H152" s="87" t="s">
        <v>2965</v>
      </c>
      <c r="I152" s="90">
        <v>3.1199999999801404</v>
      </c>
      <c r="J152" s="88" t="s">
        <v>129</v>
      </c>
      <c r="K152" s="88" t="s">
        <v>133</v>
      </c>
      <c r="L152" s="89">
        <v>1.2969999999999999E-2</v>
      </c>
      <c r="M152" s="89">
        <v>2.5499999999813817E-2</v>
      </c>
      <c r="N152" s="90">
        <v>60099.970077000005</v>
      </c>
      <c r="O152" s="102">
        <v>107.24</v>
      </c>
      <c r="P152" s="90">
        <v>64.451206944000006</v>
      </c>
      <c r="Q152" s="91">
        <f t="shared" si="2"/>
        <v>2.5671930406929717E-3</v>
      </c>
      <c r="R152" s="91">
        <f>P152/'סכום נכסי הקרן'!$C$42</f>
        <v>2.5360928770637984E-4</v>
      </c>
    </row>
    <row r="153" spans="2:18">
      <c r="B153" s="86" t="s">
        <v>3306</v>
      </c>
      <c r="C153" s="88" t="s">
        <v>2975</v>
      </c>
      <c r="D153" s="87" t="s">
        <v>3060</v>
      </c>
      <c r="E153" s="87"/>
      <c r="F153" s="87" t="s">
        <v>577</v>
      </c>
      <c r="G153" s="101">
        <v>43924</v>
      </c>
      <c r="H153" s="87" t="s">
        <v>131</v>
      </c>
      <c r="I153" s="90">
        <v>7.8899999997892465</v>
      </c>
      <c r="J153" s="88" t="s">
        <v>692</v>
      </c>
      <c r="K153" s="88" t="s">
        <v>133</v>
      </c>
      <c r="L153" s="89">
        <v>3.1400000000000004E-2</v>
      </c>
      <c r="M153" s="89">
        <v>3.2099999999304407E-2</v>
      </c>
      <c r="N153" s="90">
        <v>8918.5866830000014</v>
      </c>
      <c r="O153" s="102">
        <v>108</v>
      </c>
      <c r="P153" s="90">
        <v>9.6320731270000017</v>
      </c>
      <c r="Q153" s="91">
        <f t="shared" si="2"/>
        <v>3.8366063680646332E-4</v>
      </c>
      <c r="R153" s="91">
        <f>P153/'סכום נכסי הקרן'!$C$42</f>
        <v>3.790127944379234E-5</v>
      </c>
    </row>
    <row r="154" spans="2:18">
      <c r="B154" s="86" t="s">
        <v>3306</v>
      </c>
      <c r="C154" s="88" t="s">
        <v>2975</v>
      </c>
      <c r="D154" s="87" t="s">
        <v>3061</v>
      </c>
      <c r="E154" s="87"/>
      <c r="F154" s="87" t="s">
        <v>577</v>
      </c>
      <c r="G154" s="101">
        <v>44015</v>
      </c>
      <c r="H154" s="87" t="s">
        <v>131</v>
      </c>
      <c r="I154" s="90">
        <v>7.6599999998886812</v>
      </c>
      <c r="J154" s="88" t="s">
        <v>692</v>
      </c>
      <c r="K154" s="88" t="s">
        <v>133</v>
      </c>
      <c r="L154" s="89">
        <v>3.1E-2</v>
      </c>
      <c r="M154" s="89">
        <v>4.1999999999456986E-2</v>
      </c>
      <c r="N154" s="90">
        <v>7352.3122380000013</v>
      </c>
      <c r="O154" s="102">
        <v>100.19</v>
      </c>
      <c r="P154" s="90">
        <v>7.3662813770000009</v>
      </c>
      <c r="Q154" s="91">
        <f t="shared" si="2"/>
        <v>2.9341058427736865E-4</v>
      </c>
      <c r="R154" s="91">
        <f>P154/'סכום נכסי הקרן'!$C$42</f>
        <v>2.8985607277904586E-5</v>
      </c>
    </row>
    <row r="155" spans="2:18">
      <c r="B155" s="86" t="s">
        <v>3306</v>
      </c>
      <c r="C155" s="88" t="s">
        <v>2975</v>
      </c>
      <c r="D155" s="87" t="s">
        <v>3062</v>
      </c>
      <c r="E155" s="87"/>
      <c r="F155" s="87" t="s">
        <v>577</v>
      </c>
      <c r="G155" s="101">
        <v>44108</v>
      </c>
      <c r="H155" s="87" t="s">
        <v>131</v>
      </c>
      <c r="I155" s="90">
        <v>7.5799999996904477</v>
      </c>
      <c r="J155" s="88" t="s">
        <v>692</v>
      </c>
      <c r="K155" s="88" t="s">
        <v>133</v>
      </c>
      <c r="L155" s="89">
        <v>3.1E-2</v>
      </c>
      <c r="M155" s="89">
        <v>4.549999999828027E-2</v>
      </c>
      <c r="N155" s="90">
        <v>11925.485372000001</v>
      </c>
      <c r="O155" s="102">
        <v>97.52</v>
      </c>
      <c r="P155" s="90">
        <v>11.629733420000003</v>
      </c>
      <c r="Q155" s="91">
        <f t="shared" si="2"/>
        <v>4.6323059127316869E-4</v>
      </c>
      <c r="R155" s="91">
        <f>P155/'סכום נכסי הקרן'!$C$42</f>
        <v>4.5761880168108364E-5</v>
      </c>
    </row>
    <row r="156" spans="2:18">
      <c r="B156" s="86" t="s">
        <v>3306</v>
      </c>
      <c r="C156" s="88" t="s">
        <v>2975</v>
      </c>
      <c r="D156" s="87" t="s">
        <v>3063</v>
      </c>
      <c r="E156" s="87"/>
      <c r="F156" s="87" t="s">
        <v>577</v>
      </c>
      <c r="G156" s="101">
        <v>44200</v>
      </c>
      <c r="H156" s="87" t="s">
        <v>131</v>
      </c>
      <c r="I156" s="90">
        <v>7.4600000005979803</v>
      </c>
      <c r="J156" s="88" t="s">
        <v>692</v>
      </c>
      <c r="K156" s="88" t="s">
        <v>133</v>
      </c>
      <c r="L156" s="89">
        <v>3.1E-2</v>
      </c>
      <c r="M156" s="89">
        <v>5.0600000003917796E-2</v>
      </c>
      <c r="N156" s="90">
        <v>6187.102288</v>
      </c>
      <c r="O156" s="102">
        <v>94.06</v>
      </c>
      <c r="P156" s="90">
        <v>5.8195884120000008</v>
      </c>
      <c r="Q156" s="91">
        <f t="shared" si="2"/>
        <v>2.3180336846080867E-4</v>
      </c>
      <c r="R156" s="91">
        <f>P156/'סכום נכסי הקרן'!$C$42</f>
        <v>2.289951952636039E-5</v>
      </c>
    </row>
    <row r="157" spans="2:18">
      <c r="B157" s="86" t="s">
        <v>3306</v>
      </c>
      <c r="C157" s="88" t="s">
        <v>2975</v>
      </c>
      <c r="D157" s="87" t="s">
        <v>3064</v>
      </c>
      <c r="E157" s="87"/>
      <c r="F157" s="87" t="s">
        <v>577</v>
      </c>
      <c r="G157" s="101">
        <v>44290</v>
      </c>
      <c r="H157" s="87" t="s">
        <v>131</v>
      </c>
      <c r="I157" s="90">
        <v>7.3899999996486203</v>
      </c>
      <c r="J157" s="88" t="s">
        <v>692</v>
      </c>
      <c r="K157" s="88" t="s">
        <v>133</v>
      </c>
      <c r="L157" s="89">
        <v>3.1E-2</v>
      </c>
      <c r="M157" s="89">
        <v>5.3999999997431172E-2</v>
      </c>
      <c r="N157" s="90">
        <v>11883.862932000002</v>
      </c>
      <c r="O157" s="102">
        <v>91.72</v>
      </c>
      <c r="P157" s="90">
        <v>10.899878397</v>
      </c>
      <c r="Q157" s="91">
        <f t="shared" si="2"/>
        <v>4.3415931666711813E-4</v>
      </c>
      <c r="R157" s="91">
        <f>P157/'סכום נכסי הקרן'!$C$42</f>
        <v>4.2889970993889469E-5</v>
      </c>
    </row>
    <row r="158" spans="2:18">
      <c r="B158" s="86" t="s">
        <v>3306</v>
      </c>
      <c r="C158" s="88" t="s">
        <v>2975</v>
      </c>
      <c r="D158" s="87" t="s">
        <v>3065</v>
      </c>
      <c r="E158" s="87"/>
      <c r="F158" s="87" t="s">
        <v>577</v>
      </c>
      <c r="G158" s="101">
        <v>44496</v>
      </c>
      <c r="H158" s="87" t="s">
        <v>131</v>
      </c>
      <c r="I158" s="90">
        <v>6.8500000002757311</v>
      </c>
      <c r="J158" s="88" t="s">
        <v>692</v>
      </c>
      <c r="K158" s="88" t="s">
        <v>133</v>
      </c>
      <c r="L158" s="89">
        <v>3.1E-2</v>
      </c>
      <c r="M158" s="89">
        <v>7.8200000003308789E-2</v>
      </c>
      <c r="N158" s="90">
        <v>13312.468676000002</v>
      </c>
      <c r="O158" s="102">
        <v>76.28</v>
      </c>
      <c r="P158" s="90">
        <v>10.154751052000002</v>
      </c>
      <c r="Q158" s="91">
        <f t="shared" si="2"/>
        <v>4.044797214319803E-4</v>
      </c>
      <c r="R158" s="91">
        <f>P158/'סכום נכסי הקרן'!$C$42</f>
        <v>3.9957966704502184E-5</v>
      </c>
    </row>
    <row r="159" spans="2:18">
      <c r="B159" s="86" t="s">
        <v>3306</v>
      </c>
      <c r="C159" s="88" t="s">
        <v>2975</v>
      </c>
      <c r="D159" s="87" t="s">
        <v>3066</v>
      </c>
      <c r="E159" s="87"/>
      <c r="F159" s="87" t="s">
        <v>577</v>
      </c>
      <c r="G159" s="101">
        <v>44615</v>
      </c>
      <c r="H159" s="87" t="s">
        <v>131</v>
      </c>
      <c r="I159" s="90">
        <v>7.0799999998419754</v>
      </c>
      <c r="J159" s="88" t="s">
        <v>692</v>
      </c>
      <c r="K159" s="88" t="s">
        <v>133</v>
      </c>
      <c r="L159" s="89">
        <v>3.1E-2</v>
      </c>
      <c r="M159" s="89">
        <v>6.7399999998678059E-2</v>
      </c>
      <c r="N159" s="90">
        <v>16160.122089000002</v>
      </c>
      <c r="O159" s="102">
        <v>81.45</v>
      </c>
      <c r="P159" s="90">
        <v>13.162419451000002</v>
      </c>
      <c r="Q159" s="91">
        <f t="shared" si="2"/>
        <v>5.242798888568321E-4</v>
      </c>
      <c r="R159" s="91">
        <f>P159/'סכום נכסי הקרן'!$C$42</f>
        <v>5.1792851984309764E-5</v>
      </c>
    </row>
    <row r="160" spans="2:18">
      <c r="B160" s="86" t="s">
        <v>3306</v>
      </c>
      <c r="C160" s="88" t="s">
        <v>2975</v>
      </c>
      <c r="D160" s="87" t="s">
        <v>3067</v>
      </c>
      <c r="E160" s="87"/>
      <c r="F160" s="87" t="s">
        <v>577</v>
      </c>
      <c r="G160" s="101">
        <v>44753</v>
      </c>
      <c r="H160" s="87" t="s">
        <v>131</v>
      </c>
      <c r="I160" s="90">
        <v>7.6499999999826498</v>
      </c>
      <c r="J160" s="88" t="s">
        <v>692</v>
      </c>
      <c r="K160" s="88" t="s">
        <v>133</v>
      </c>
      <c r="L160" s="89">
        <v>3.2599999999999997E-2</v>
      </c>
      <c r="M160" s="89">
        <v>4.1100000000104095E-2</v>
      </c>
      <c r="N160" s="90">
        <v>23855.418829000002</v>
      </c>
      <c r="O160" s="102">
        <v>96.65</v>
      </c>
      <c r="P160" s="90">
        <v>23.056262616000005</v>
      </c>
      <c r="Q160" s="91">
        <f t="shared" si="2"/>
        <v>9.1836723839187841E-4</v>
      </c>
      <c r="R160" s="91">
        <f>P160/'סכום נכסי הקרן'!$C$42</f>
        <v>9.0724171299003744E-5</v>
      </c>
    </row>
    <row r="161" spans="2:18">
      <c r="B161" s="86" t="s">
        <v>3306</v>
      </c>
      <c r="C161" s="88" t="s">
        <v>2975</v>
      </c>
      <c r="D161" s="87" t="s">
        <v>3068</v>
      </c>
      <c r="E161" s="87"/>
      <c r="F161" s="87" t="s">
        <v>577</v>
      </c>
      <c r="G161" s="101">
        <v>44959</v>
      </c>
      <c r="H161" s="87" t="s">
        <v>131</v>
      </c>
      <c r="I161" s="90">
        <v>7.529999999887373</v>
      </c>
      <c r="J161" s="88" t="s">
        <v>692</v>
      </c>
      <c r="K161" s="88" t="s">
        <v>133</v>
      </c>
      <c r="L161" s="89">
        <v>3.8100000000000002E-2</v>
      </c>
      <c r="M161" s="89">
        <v>4.2399999998971288E-2</v>
      </c>
      <c r="N161" s="90">
        <v>11542.944341000002</v>
      </c>
      <c r="O161" s="102">
        <v>97.69</v>
      </c>
      <c r="P161" s="90">
        <v>11.276302659000002</v>
      </c>
      <c r="Q161" s="91">
        <f t="shared" si="2"/>
        <v>4.4915288764235271E-4</v>
      </c>
      <c r="R161" s="91">
        <f>P161/'סכום נכסי הקרן'!$C$42</f>
        <v>4.4371164186193327E-5</v>
      </c>
    </row>
    <row r="162" spans="2:18">
      <c r="B162" s="86" t="s">
        <v>3306</v>
      </c>
      <c r="C162" s="88" t="s">
        <v>2975</v>
      </c>
      <c r="D162" s="87" t="s">
        <v>3069</v>
      </c>
      <c r="E162" s="87"/>
      <c r="F162" s="87" t="s">
        <v>577</v>
      </c>
      <c r="G162" s="101">
        <v>45153</v>
      </c>
      <c r="H162" s="87" t="s">
        <v>131</v>
      </c>
      <c r="I162" s="90">
        <v>7.4199999997101651</v>
      </c>
      <c r="J162" s="88" t="s">
        <v>692</v>
      </c>
      <c r="K162" s="88" t="s">
        <v>133</v>
      </c>
      <c r="L162" s="89">
        <v>4.3205999999999994E-2</v>
      </c>
      <c r="M162" s="89">
        <v>4.3799999998558582E-2</v>
      </c>
      <c r="N162" s="90">
        <v>13115.134632000001</v>
      </c>
      <c r="O162" s="102">
        <v>98.39</v>
      </c>
      <c r="P162" s="90">
        <v>12.903980797000003</v>
      </c>
      <c r="Q162" s="91">
        <f t="shared" si="2"/>
        <v>5.1398587039770032E-4</v>
      </c>
      <c r="R162" s="91">
        <f>P162/'סכום נכסי הקרן'!$C$42</f>
        <v>5.0775920788379118E-5</v>
      </c>
    </row>
    <row r="163" spans="2:18">
      <c r="B163" s="86" t="s">
        <v>3306</v>
      </c>
      <c r="C163" s="88" t="s">
        <v>2975</v>
      </c>
      <c r="D163" s="87" t="s">
        <v>3070</v>
      </c>
      <c r="E163" s="87"/>
      <c r="F163" s="87" t="s">
        <v>577</v>
      </c>
      <c r="G163" s="101">
        <v>43011</v>
      </c>
      <c r="H163" s="87" t="s">
        <v>131</v>
      </c>
      <c r="I163" s="90">
        <v>7.6499999996590811</v>
      </c>
      <c r="J163" s="88" t="s">
        <v>692</v>
      </c>
      <c r="K163" s="88" t="s">
        <v>133</v>
      </c>
      <c r="L163" s="89">
        <v>3.9E-2</v>
      </c>
      <c r="M163" s="89">
        <v>3.6799999997857082E-2</v>
      </c>
      <c r="N163" s="90">
        <v>7341.0013460000009</v>
      </c>
      <c r="O163" s="102">
        <v>111.88</v>
      </c>
      <c r="P163" s="90">
        <v>8.2131124320000009</v>
      </c>
      <c r="Q163" s="91">
        <f t="shared" si="2"/>
        <v>3.2714119839802585E-4</v>
      </c>
      <c r="R163" s="91">
        <f>P163/'סכום נכסי הקרן'!$C$42</f>
        <v>3.2317805864236652E-5</v>
      </c>
    </row>
    <row r="164" spans="2:18">
      <c r="B164" s="86" t="s">
        <v>3306</v>
      </c>
      <c r="C164" s="88" t="s">
        <v>2975</v>
      </c>
      <c r="D164" s="87" t="s">
        <v>3071</v>
      </c>
      <c r="E164" s="87"/>
      <c r="F164" s="87" t="s">
        <v>577</v>
      </c>
      <c r="G164" s="101">
        <v>43104</v>
      </c>
      <c r="H164" s="87" t="s">
        <v>131</v>
      </c>
      <c r="I164" s="90">
        <v>7.4999999998184901</v>
      </c>
      <c r="J164" s="88" t="s">
        <v>692</v>
      </c>
      <c r="K164" s="88" t="s">
        <v>133</v>
      </c>
      <c r="L164" s="89">
        <v>3.8199999999999998E-2</v>
      </c>
      <c r="M164" s="89">
        <v>4.3699999998947241E-2</v>
      </c>
      <c r="N164" s="90">
        <v>13044.162500000002</v>
      </c>
      <c r="O164" s="102">
        <v>105.59</v>
      </c>
      <c r="P164" s="90">
        <v>13.773331585000001</v>
      </c>
      <c r="Q164" s="91">
        <f t="shared" si="2"/>
        <v>5.486134809374641E-4</v>
      </c>
      <c r="R164" s="91">
        <f>P164/'סכום נכסי הקרן'!$C$42</f>
        <v>5.4196732353680372E-5</v>
      </c>
    </row>
    <row r="165" spans="2:18">
      <c r="B165" s="86" t="s">
        <v>3306</v>
      </c>
      <c r="C165" s="88" t="s">
        <v>2975</v>
      </c>
      <c r="D165" s="87" t="s">
        <v>3072</v>
      </c>
      <c r="E165" s="87"/>
      <c r="F165" s="87" t="s">
        <v>577</v>
      </c>
      <c r="G165" s="101">
        <v>43194</v>
      </c>
      <c r="H165" s="87" t="s">
        <v>131</v>
      </c>
      <c r="I165" s="90">
        <v>7.6499999997582986</v>
      </c>
      <c r="J165" s="88" t="s">
        <v>692</v>
      </c>
      <c r="K165" s="88" t="s">
        <v>133</v>
      </c>
      <c r="L165" s="89">
        <v>3.7900000000000003E-2</v>
      </c>
      <c r="M165" s="89">
        <v>3.7499999999194331E-2</v>
      </c>
      <c r="N165" s="90">
        <v>8416.0606370000023</v>
      </c>
      <c r="O165" s="102">
        <v>110.61</v>
      </c>
      <c r="P165" s="90">
        <v>9.3090046050000019</v>
      </c>
      <c r="Q165" s="91">
        <f t="shared" si="2"/>
        <v>3.7079230895550484E-4</v>
      </c>
      <c r="R165" s="91">
        <f>P165/'סכום נכסי הקרן'!$C$42</f>
        <v>3.6630035946118783E-5</v>
      </c>
    </row>
    <row r="166" spans="2:18">
      <c r="B166" s="86" t="s">
        <v>3306</v>
      </c>
      <c r="C166" s="88" t="s">
        <v>2975</v>
      </c>
      <c r="D166" s="87" t="s">
        <v>3073</v>
      </c>
      <c r="E166" s="87"/>
      <c r="F166" s="87" t="s">
        <v>577</v>
      </c>
      <c r="G166" s="101">
        <v>43285</v>
      </c>
      <c r="H166" s="87" t="s">
        <v>131</v>
      </c>
      <c r="I166" s="90">
        <v>7.6100000000168402</v>
      </c>
      <c r="J166" s="88" t="s">
        <v>692</v>
      </c>
      <c r="K166" s="88" t="s">
        <v>133</v>
      </c>
      <c r="L166" s="89">
        <v>4.0099999999999997E-2</v>
      </c>
      <c r="M166" s="89">
        <v>3.7499999999799527E-2</v>
      </c>
      <c r="N166" s="90">
        <v>11227.595205000001</v>
      </c>
      <c r="O166" s="102">
        <v>111.07</v>
      </c>
      <c r="P166" s="90">
        <v>12.470490239</v>
      </c>
      <c r="Q166" s="91">
        <f t="shared" si="2"/>
        <v>4.9671925901103307E-4</v>
      </c>
      <c r="R166" s="91">
        <f>P166/'סכום נכסי הקרן'!$C$42</f>
        <v>4.9070177221197464E-5</v>
      </c>
    </row>
    <row r="167" spans="2:18">
      <c r="B167" s="86" t="s">
        <v>3306</v>
      </c>
      <c r="C167" s="88" t="s">
        <v>2975</v>
      </c>
      <c r="D167" s="87" t="s">
        <v>3074</v>
      </c>
      <c r="E167" s="87"/>
      <c r="F167" s="87" t="s">
        <v>577</v>
      </c>
      <c r="G167" s="101">
        <v>43377</v>
      </c>
      <c r="H167" s="87" t="s">
        <v>131</v>
      </c>
      <c r="I167" s="90">
        <v>7.5699999999930556</v>
      </c>
      <c r="J167" s="88" t="s">
        <v>692</v>
      </c>
      <c r="K167" s="88" t="s">
        <v>133</v>
      </c>
      <c r="L167" s="89">
        <v>3.9699999999999999E-2</v>
      </c>
      <c r="M167" s="89">
        <v>3.9399999999942814E-2</v>
      </c>
      <c r="N167" s="90">
        <v>22447.591197999998</v>
      </c>
      <c r="O167" s="102">
        <v>109.05</v>
      </c>
      <c r="P167" s="90">
        <v>24.479097381000003</v>
      </c>
      <c r="Q167" s="91">
        <f t="shared" si="2"/>
        <v>9.7504098710751903E-4</v>
      </c>
      <c r="R167" s="91">
        <f>P167/'סכום נכסי הקרן'!$C$42</f>
        <v>9.632288897063791E-5</v>
      </c>
    </row>
    <row r="168" spans="2:18">
      <c r="B168" s="86" t="s">
        <v>3306</v>
      </c>
      <c r="C168" s="88" t="s">
        <v>2975</v>
      </c>
      <c r="D168" s="87" t="s">
        <v>3075</v>
      </c>
      <c r="E168" s="87"/>
      <c r="F168" s="87" t="s">
        <v>577</v>
      </c>
      <c r="G168" s="101">
        <v>43469</v>
      </c>
      <c r="H168" s="87" t="s">
        <v>131</v>
      </c>
      <c r="I168" s="90">
        <v>7.6599999999571624</v>
      </c>
      <c r="J168" s="88" t="s">
        <v>692</v>
      </c>
      <c r="K168" s="88" t="s">
        <v>133</v>
      </c>
      <c r="L168" s="89">
        <v>4.1700000000000001E-2</v>
      </c>
      <c r="M168" s="89">
        <v>3.429999999989565E-2</v>
      </c>
      <c r="N168" s="90">
        <v>15857.121144000002</v>
      </c>
      <c r="O168" s="102">
        <v>114.83</v>
      </c>
      <c r="P168" s="90">
        <v>18.208731333000003</v>
      </c>
      <c r="Q168" s="91">
        <f t="shared" si="2"/>
        <v>7.2528243572756476E-4</v>
      </c>
      <c r="R168" s="91">
        <f>P168/'סכום נכסי הקרן'!$C$42</f>
        <v>7.1649602891243742E-5</v>
      </c>
    </row>
    <row r="169" spans="2:18">
      <c r="B169" s="86" t="s">
        <v>3306</v>
      </c>
      <c r="C169" s="88" t="s">
        <v>2975</v>
      </c>
      <c r="D169" s="87" t="s">
        <v>3076</v>
      </c>
      <c r="E169" s="87"/>
      <c r="F169" s="87" t="s">
        <v>577</v>
      </c>
      <c r="G169" s="101">
        <v>43559</v>
      </c>
      <c r="H169" s="87" t="s">
        <v>131</v>
      </c>
      <c r="I169" s="90">
        <v>7.6700000000505888</v>
      </c>
      <c r="J169" s="88" t="s">
        <v>692</v>
      </c>
      <c r="K169" s="88" t="s">
        <v>133</v>
      </c>
      <c r="L169" s="89">
        <v>3.7200000000000004E-2</v>
      </c>
      <c r="M169" s="89">
        <v>3.6800000000321041E-2</v>
      </c>
      <c r="N169" s="90">
        <v>37652.953787000006</v>
      </c>
      <c r="O169" s="102">
        <v>109.2</v>
      </c>
      <c r="P169" s="90">
        <v>41.117027376000003</v>
      </c>
      <c r="Q169" s="91">
        <f t="shared" si="2"/>
        <v>1.6377559325671577E-3</v>
      </c>
      <c r="R169" s="91">
        <f>P169/'סכום נכסי הקרן'!$C$42</f>
        <v>1.6179153998607671E-4</v>
      </c>
    </row>
    <row r="170" spans="2:18">
      <c r="B170" s="86" t="s">
        <v>3306</v>
      </c>
      <c r="C170" s="88" t="s">
        <v>2975</v>
      </c>
      <c r="D170" s="87" t="s">
        <v>3077</v>
      </c>
      <c r="E170" s="87"/>
      <c r="F170" s="87" t="s">
        <v>577</v>
      </c>
      <c r="G170" s="101">
        <v>43742</v>
      </c>
      <c r="H170" s="87" t="s">
        <v>131</v>
      </c>
      <c r="I170" s="90">
        <v>7.5700000000349839</v>
      </c>
      <c r="J170" s="88" t="s">
        <v>692</v>
      </c>
      <c r="K170" s="88" t="s">
        <v>133</v>
      </c>
      <c r="L170" s="89">
        <v>3.1E-2</v>
      </c>
      <c r="M170" s="89">
        <v>4.5900000000179644E-2</v>
      </c>
      <c r="N170" s="90">
        <v>43836.045956000009</v>
      </c>
      <c r="O170" s="102">
        <v>96.51</v>
      </c>
      <c r="P170" s="90">
        <v>42.306168335999999</v>
      </c>
      <c r="Q170" s="91">
        <f t="shared" si="2"/>
        <v>1.6851212891161422E-3</v>
      </c>
      <c r="R170" s="91">
        <f>P170/'סכום נכסי הקרן'!$C$42</f>
        <v>1.6647069505775926E-4</v>
      </c>
    </row>
    <row r="171" spans="2:18">
      <c r="B171" s="86" t="s">
        <v>3306</v>
      </c>
      <c r="C171" s="88" t="s">
        <v>2975</v>
      </c>
      <c r="D171" s="87" t="s">
        <v>3078</v>
      </c>
      <c r="E171" s="87"/>
      <c r="F171" s="87" t="s">
        <v>577</v>
      </c>
      <c r="G171" s="101">
        <v>42935</v>
      </c>
      <c r="H171" s="87" t="s">
        <v>131</v>
      </c>
      <c r="I171" s="90">
        <v>7.6199999999080088</v>
      </c>
      <c r="J171" s="88" t="s">
        <v>692</v>
      </c>
      <c r="K171" s="88" t="s">
        <v>133</v>
      </c>
      <c r="L171" s="89">
        <v>4.0800000000000003E-2</v>
      </c>
      <c r="M171" s="89">
        <v>3.6599999999540042E-2</v>
      </c>
      <c r="N171" s="90">
        <v>34385.467981000009</v>
      </c>
      <c r="O171" s="102">
        <v>113.81</v>
      </c>
      <c r="P171" s="90">
        <v>39.134100480000008</v>
      </c>
      <c r="Q171" s="91">
        <f t="shared" si="2"/>
        <v>1.5587728324983389E-3</v>
      </c>
      <c r="R171" s="91">
        <f>P171/'סכום נכסי הקרן'!$C$42</f>
        <v>1.5398891375899412E-4</v>
      </c>
    </row>
    <row r="172" spans="2:18">
      <c r="B172" s="86" t="s">
        <v>3287</v>
      </c>
      <c r="C172" s="88" t="s">
        <v>2975</v>
      </c>
      <c r="D172" s="87" t="s">
        <v>3079</v>
      </c>
      <c r="E172" s="87"/>
      <c r="F172" s="87" t="s">
        <v>310</v>
      </c>
      <c r="G172" s="101">
        <v>40742</v>
      </c>
      <c r="H172" s="87" t="s">
        <v>2965</v>
      </c>
      <c r="I172" s="90">
        <v>5.1100000000035157</v>
      </c>
      <c r="J172" s="88" t="s">
        <v>331</v>
      </c>
      <c r="K172" s="88" t="s">
        <v>133</v>
      </c>
      <c r="L172" s="89">
        <v>0.06</v>
      </c>
      <c r="M172" s="89">
        <v>2.1600000000015624E-2</v>
      </c>
      <c r="N172" s="90">
        <v>127137.57528000003</v>
      </c>
      <c r="O172" s="102">
        <v>140.91999999999999</v>
      </c>
      <c r="P172" s="90">
        <v>179.16226516700004</v>
      </c>
      <c r="Q172" s="91">
        <f t="shared" si="2"/>
        <v>7.1363150839230194E-3</v>
      </c>
      <c r="R172" s="91">
        <f>P172/'סכום נכסי הקרן'!$C$42</f>
        <v>7.0498624629859394E-4</v>
      </c>
    </row>
    <row r="173" spans="2:18">
      <c r="B173" s="86" t="s">
        <v>3287</v>
      </c>
      <c r="C173" s="88" t="s">
        <v>2975</v>
      </c>
      <c r="D173" s="87" t="s">
        <v>3080</v>
      </c>
      <c r="E173" s="87"/>
      <c r="F173" s="87" t="s">
        <v>310</v>
      </c>
      <c r="G173" s="101">
        <v>42201</v>
      </c>
      <c r="H173" s="87" t="s">
        <v>2965</v>
      </c>
      <c r="I173" s="90">
        <v>4.7100000001876037</v>
      </c>
      <c r="J173" s="88" t="s">
        <v>331</v>
      </c>
      <c r="K173" s="88" t="s">
        <v>133</v>
      </c>
      <c r="L173" s="89">
        <v>4.2030000000000005E-2</v>
      </c>
      <c r="M173" s="89">
        <v>3.3000000001722894E-2</v>
      </c>
      <c r="N173" s="90">
        <v>8893.0548420000014</v>
      </c>
      <c r="O173" s="102">
        <v>117.48</v>
      </c>
      <c r="P173" s="90">
        <v>10.447560424000001</v>
      </c>
      <c r="Q173" s="91">
        <f t="shared" si="2"/>
        <v>4.1614277970024836E-4</v>
      </c>
      <c r="R173" s="91">
        <f>P173/'סכום נכסי הקרן'!$C$42</f>
        <v>4.1110143363213849E-5</v>
      </c>
    </row>
    <row r="174" spans="2:18">
      <c r="B174" s="86" t="s">
        <v>3307</v>
      </c>
      <c r="C174" s="88" t="s">
        <v>2975</v>
      </c>
      <c r="D174" s="87" t="s">
        <v>3081</v>
      </c>
      <c r="E174" s="87"/>
      <c r="F174" s="87" t="s">
        <v>310</v>
      </c>
      <c r="G174" s="101">
        <v>42521</v>
      </c>
      <c r="H174" s="87" t="s">
        <v>2965</v>
      </c>
      <c r="I174" s="90">
        <v>1.3599999999896164</v>
      </c>
      <c r="J174" s="88" t="s">
        <v>129</v>
      </c>
      <c r="K174" s="88" t="s">
        <v>133</v>
      </c>
      <c r="L174" s="89">
        <v>2.3E-2</v>
      </c>
      <c r="M174" s="89">
        <v>3.8999999999091421E-2</v>
      </c>
      <c r="N174" s="90">
        <v>6949.5738650000012</v>
      </c>
      <c r="O174" s="102">
        <v>110.86</v>
      </c>
      <c r="P174" s="90">
        <v>7.7042976030000005</v>
      </c>
      <c r="Q174" s="91">
        <f t="shared" si="2"/>
        <v>3.0687430271141551E-4</v>
      </c>
      <c r="R174" s="91">
        <f>P174/'סכום נכסי הקרן'!$C$42</f>
        <v>3.0315668550202283E-5</v>
      </c>
    </row>
    <row r="175" spans="2:18">
      <c r="B175" s="86" t="s">
        <v>3308</v>
      </c>
      <c r="C175" s="88" t="s">
        <v>2975</v>
      </c>
      <c r="D175" s="87" t="s">
        <v>3082</v>
      </c>
      <c r="E175" s="87"/>
      <c r="F175" s="87" t="s">
        <v>577</v>
      </c>
      <c r="G175" s="101">
        <v>44592</v>
      </c>
      <c r="H175" s="87" t="s">
        <v>131</v>
      </c>
      <c r="I175" s="90">
        <v>11.330000000407841</v>
      </c>
      <c r="J175" s="88" t="s">
        <v>692</v>
      </c>
      <c r="K175" s="88" t="s">
        <v>133</v>
      </c>
      <c r="L175" s="89">
        <v>2.7473999999999998E-2</v>
      </c>
      <c r="M175" s="89">
        <v>4.2600000000993142E-2</v>
      </c>
      <c r="N175" s="90">
        <v>14322.254008000002</v>
      </c>
      <c r="O175" s="102">
        <v>85.77</v>
      </c>
      <c r="P175" s="90">
        <v>12.284197503000001</v>
      </c>
      <c r="Q175" s="91">
        <f t="shared" si="2"/>
        <v>4.8929892604804618E-4</v>
      </c>
      <c r="R175" s="91">
        <f>P175/'סכום נכסי הקרן'!$C$42</f>
        <v>4.8337133259384879E-5</v>
      </c>
    </row>
    <row r="176" spans="2:18">
      <c r="B176" s="86" t="s">
        <v>3308</v>
      </c>
      <c r="C176" s="88" t="s">
        <v>2975</v>
      </c>
      <c r="D176" s="87" t="s">
        <v>3083</v>
      </c>
      <c r="E176" s="87"/>
      <c r="F176" s="87" t="s">
        <v>577</v>
      </c>
      <c r="G176" s="101">
        <v>44837</v>
      </c>
      <c r="H176" s="87" t="s">
        <v>131</v>
      </c>
      <c r="I176" s="90">
        <v>11.15999999984299</v>
      </c>
      <c r="J176" s="88" t="s">
        <v>692</v>
      </c>
      <c r="K176" s="88" t="s">
        <v>133</v>
      </c>
      <c r="L176" s="89">
        <v>3.9636999999999999E-2</v>
      </c>
      <c r="M176" s="89">
        <v>3.9099999999631513E-2</v>
      </c>
      <c r="N176" s="90">
        <v>12578.684506000001</v>
      </c>
      <c r="O176" s="102">
        <v>99.24</v>
      </c>
      <c r="P176" s="90">
        <v>12.483086505999999</v>
      </c>
      <c r="Q176" s="91">
        <f t="shared" si="2"/>
        <v>4.9722098815645004E-4</v>
      </c>
      <c r="R176" s="91">
        <f>P176/'סכום נכסי הקרן'!$C$42</f>
        <v>4.9119742317851199E-5</v>
      </c>
    </row>
    <row r="177" spans="2:18">
      <c r="B177" s="86" t="s">
        <v>3308</v>
      </c>
      <c r="C177" s="88" t="s">
        <v>2975</v>
      </c>
      <c r="D177" s="87" t="s">
        <v>3084</v>
      </c>
      <c r="E177" s="87"/>
      <c r="F177" s="87" t="s">
        <v>577</v>
      </c>
      <c r="G177" s="101">
        <v>45076</v>
      </c>
      <c r="H177" s="87" t="s">
        <v>131</v>
      </c>
      <c r="I177" s="90">
        <v>10.979999999690735</v>
      </c>
      <c r="J177" s="88" t="s">
        <v>692</v>
      </c>
      <c r="K177" s="88" t="s">
        <v>133</v>
      </c>
      <c r="L177" s="89">
        <v>4.4936999999999998E-2</v>
      </c>
      <c r="M177" s="89">
        <v>4.1499999998624026E-2</v>
      </c>
      <c r="N177" s="90">
        <v>15301.720451000003</v>
      </c>
      <c r="O177" s="102">
        <v>99.74</v>
      </c>
      <c r="P177" s="90">
        <v>15.261936014000003</v>
      </c>
      <c r="Q177" s="91">
        <f t="shared" si="2"/>
        <v>6.0790693891403806E-4</v>
      </c>
      <c r="R177" s="91">
        <f>P177/'סכום נכסי הקרן'!$C$42</f>
        <v>6.0054247314467277E-5</v>
      </c>
    </row>
    <row r="178" spans="2:18">
      <c r="B178" s="86" t="s">
        <v>3309</v>
      </c>
      <c r="C178" s="88" t="s">
        <v>2966</v>
      </c>
      <c r="D178" s="87" t="s">
        <v>3085</v>
      </c>
      <c r="E178" s="87"/>
      <c r="F178" s="87" t="s">
        <v>577</v>
      </c>
      <c r="G178" s="101">
        <v>42432</v>
      </c>
      <c r="H178" s="87" t="s">
        <v>131</v>
      </c>
      <c r="I178" s="90">
        <v>4.2400000000263578</v>
      </c>
      <c r="J178" s="88" t="s">
        <v>692</v>
      </c>
      <c r="K178" s="88" t="s">
        <v>133</v>
      </c>
      <c r="L178" s="89">
        <v>2.5399999999999999E-2</v>
      </c>
      <c r="M178" s="89">
        <v>2.380000000015061E-2</v>
      </c>
      <c r="N178" s="90">
        <v>46091.425369000004</v>
      </c>
      <c r="O178" s="102">
        <v>115.24</v>
      </c>
      <c r="P178" s="90">
        <v>53.115755740000004</v>
      </c>
      <c r="Q178" s="91">
        <f t="shared" si="2"/>
        <v>2.1156841733833481E-3</v>
      </c>
      <c r="R178" s="91">
        <f>P178/'סכום נכסי הקרן'!$C$42</f>
        <v>2.0900537969617479E-4</v>
      </c>
    </row>
    <row r="179" spans="2:18">
      <c r="B179" s="86" t="s">
        <v>3310</v>
      </c>
      <c r="C179" s="88" t="s">
        <v>2975</v>
      </c>
      <c r="D179" s="87" t="s">
        <v>3086</v>
      </c>
      <c r="E179" s="87"/>
      <c r="F179" s="87" t="s">
        <v>577</v>
      </c>
      <c r="G179" s="101">
        <v>42242</v>
      </c>
      <c r="H179" s="87" t="s">
        <v>131</v>
      </c>
      <c r="I179" s="90">
        <v>2.9000000000085846</v>
      </c>
      <c r="J179" s="88" t="s">
        <v>573</v>
      </c>
      <c r="K179" s="88" t="s">
        <v>133</v>
      </c>
      <c r="L179" s="89">
        <v>2.3599999999999999E-2</v>
      </c>
      <c r="M179" s="89">
        <v>3.2400000000112832E-2</v>
      </c>
      <c r="N179" s="90">
        <v>74641.537934000022</v>
      </c>
      <c r="O179" s="102">
        <v>109.24</v>
      </c>
      <c r="P179" s="90">
        <v>81.538418317000023</v>
      </c>
      <c r="Q179" s="91">
        <f t="shared" si="2"/>
        <v>3.2478035707599975E-3</v>
      </c>
      <c r="R179" s="91">
        <f>P179/'סכום נכסי הקרן'!$C$42</f>
        <v>3.2084581764382748E-4</v>
      </c>
    </row>
    <row r="180" spans="2:18">
      <c r="B180" s="86" t="s">
        <v>3311</v>
      </c>
      <c r="C180" s="88" t="s">
        <v>2966</v>
      </c>
      <c r="D180" s="87">
        <v>7134</v>
      </c>
      <c r="E180" s="87"/>
      <c r="F180" s="87" t="s">
        <v>577</v>
      </c>
      <c r="G180" s="101">
        <v>43705</v>
      </c>
      <c r="H180" s="87" t="s">
        <v>131</v>
      </c>
      <c r="I180" s="90">
        <v>5.1200000001869546</v>
      </c>
      <c r="J180" s="88" t="s">
        <v>692</v>
      </c>
      <c r="K180" s="88" t="s">
        <v>133</v>
      </c>
      <c r="L180" s="89">
        <v>0.04</v>
      </c>
      <c r="M180" s="89">
        <v>3.6700000002161656E-2</v>
      </c>
      <c r="N180" s="90">
        <v>4511.8736630000012</v>
      </c>
      <c r="O180" s="102">
        <v>113.81</v>
      </c>
      <c r="P180" s="90">
        <v>5.1349631670000004</v>
      </c>
      <c r="Q180" s="91">
        <f t="shared" si="2"/>
        <v>2.0453366711954715E-4</v>
      </c>
      <c r="R180" s="91">
        <f>P180/'סכום נכסי הקרן'!$C$42</f>
        <v>2.0205585169458181E-5</v>
      </c>
    </row>
    <row r="181" spans="2:18">
      <c r="B181" s="86" t="s">
        <v>3311</v>
      </c>
      <c r="C181" s="88" t="s">
        <v>2966</v>
      </c>
      <c r="D181" s="87" t="s">
        <v>3087</v>
      </c>
      <c r="E181" s="87"/>
      <c r="F181" s="87" t="s">
        <v>577</v>
      </c>
      <c r="G181" s="101">
        <v>43256</v>
      </c>
      <c r="H181" s="87" t="s">
        <v>131</v>
      </c>
      <c r="I181" s="90">
        <v>5.1199999999911201</v>
      </c>
      <c r="J181" s="88" t="s">
        <v>692</v>
      </c>
      <c r="K181" s="88" t="s">
        <v>133</v>
      </c>
      <c r="L181" s="89">
        <v>0.04</v>
      </c>
      <c r="M181" s="89">
        <v>3.5999999999906523E-2</v>
      </c>
      <c r="N181" s="90">
        <v>74129.69933800002</v>
      </c>
      <c r="O181" s="102">
        <v>115.45</v>
      </c>
      <c r="P181" s="90">
        <v>85.582737773000019</v>
      </c>
      <c r="Q181" s="91">
        <f t="shared" si="2"/>
        <v>3.4088951818263893E-3</v>
      </c>
      <c r="R181" s="91">
        <f>P181/'סכום נכסי הקרן'!$C$42</f>
        <v>3.3675982492354213E-4</v>
      </c>
    </row>
    <row r="182" spans="2:18">
      <c r="B182" s="86" t="s">
        <v>3312</v>
      </c>
      <c r="C182" s="88" t="s">
        <v>2975</v>
      </c>
      <c r="D182" s="87" t="s">
        <v>3088</v>
      </c>
      <c r="E182" s="87"/>
      <c r="F182" s="87" t="s">
        <v>577</v>
      </c>
      <c r="G182" s="101">
        <v>44294</v>
      </c>
      <c r="H182" s="87" t="s">
        <v>131</v>
      </c>
      <c r="I182" s="90">
        <v>7.669999999931572</v>
      </c>
      <c r="J182" s="88" t="s">
        <v>692</v>
      </c>
      <c r="K182" s="88" t="s">
        <v>133</v>
      </c>
      <c r="L182" s="89">
        <v>0.03</v>
      </c>
      <c r="M182" s="89">
        <v>4.2999999999714884E-2</v>
      </c>
      <c r="N182" s="90">
        <v>41350.629701000005</v>
      </c>
      <c r="O182" s="102">
        <v>101.78</v>
      </c>
      <c r="P182" s="90">
        <v>42.086671664000001</v>
      </c>
      <c r="Q182" s="91">
        <f t="shared" si="2"/>
        <v>1.6763783911079907E-3</v>
      </c>
      <c r="R182" s="91">
        <f>P182/'סכום נכסי הקרן'!$C$42</f>
        <v>1.6560699680788463E-4</v>
      </c>
    </row>
    <row r="183" spans="2:18">
      <c r="B183" s="86" t="s">
        <v>3313</v>
      </c>
      <c r="C183" s="88" t="s">
        <v>2975</v>
      </c>
      <c r="D183" s="87" t="s">
        <v>3089</v>
      </c>
      <c r="E183" s="87"/>
      <c r="F183" s="87" t="s">
        <v>577</v>
      </c>
      <c r="G183" s="101">
        <v>42326</v>
      </c>
      <c r="H183" s="87" t="s">
        <v>131</v>
      </c>
      <c r="I183" s="90">
        <v>6.3100000000460472</v>
      </c>
      <c r="J183" s="88" t="s">
        <v>692</v>
      </c>
      <c r="K183" s="88" t="s">
        <v>133</v>
      </c>
      <c r="L183" s="89">
        <v>8.0500000000000002E-2</v>
      </c>
      <c r="M183" s="89">
        <v>7.4299999999986058E-2</v>
      </c>
      <c r="N183" s="90">
        <v>13387.679115000001</v>
      </c>
      <c r="O183" s="102">
        <v>107.06</v>
      </c>
      <c r="P183" s="90">
        <v>14.332902514000001</v>
      </c>
      <c r="Q183" s="91">
        <f t="shared" si="2"/>
        <v>5.7090207199443307E-4</v>
      </c>
      <c r="R183" s="91">
        <f>P183/'סכום נכסי הקרן'!$C$42</f>
        <v>5.6398590029490718E-5</v>
      </c>
    </row>
    <row r="184" spans="2:18">
      <c r="B184" s="86" t="s">
        <v>3313</v>
      </c>
      <c r="C184" s="88" t="s">
        <v>2975</v>
      </c>
      <c r="D184" s="87" t="s">
        <v>3090</v>
      </c>
      <c r="E184" s="87"/>
      <c r="F184" s="87" t="s">
        <v>577</v>
      </c>
      <c r="G184" s="101">
        <v>42606</v>
      </c>
      <c r="H184" s="87" t="s">
        <v>131</v>
      </c>
      <c r="I184" s="90">
        <v>6.3100000000353278</v>
      </c>
      <c r="J184" s="88" t="s">
        <v>692</v>
      </c>
      <c r="K184" s="88" t="s">
        <v>133</v>
      </c>
      <c r="L184" s="89">
        <v>8.0500000000000002E-2</v>
      </c>
      <c r="M184" s="89">
        <v>7.430000000047933E-2</v>
      </c>
      <c r="N184" s="90">
        <v>56312.296959000007</v>
      </c>
      <c r="O184" s="102">
        <v>107.07</v>
      </c>
      <c r="P184" s="90">
        <v>60.293797177000009</v>
      </c>
      <c r="Q184" s="91">
        <f t="shared" si="2"/>
        <v>2.4015968644968489E-3</v>
      </c>
      <c r="R184" s="91">
        <f>P184/'סכום נכסי הקרן'!$C$42</f>
        <v>2.3725028095219263E-4</v>
      </c>
    </row>
    <row r="185" spans="2:18">
      <c r="B185" s="86" t="s">
        <v>3313</v>
      </c>
      <c r="C185" s="88" t="s">
        <v>2975</v>
      </c>
      <c r="D185" s="87" t="s">
        <v>3091</v>
      </c>
      <c r="E185" s="87"/>
      <c r="F185" s="87" t="s">
        <v>577</v>
      </c>
      <c r="G185" s="101">
        <v>42648</v>
      </c>
      <c r="H185" s="87" t="s">
        <v>131</v>
      </c>
      <c r="I185" s="90">
        <v>6.3100000000497269</v>
      </c>
      <c r="J185" s="88" t="s">
        <v>692</v>
      </c>
      <c r="K185" s="88" t="s">
        <v>133</v>
      </c>
      <c r="L185" s="89">
        <v>8.0500000000000002E-2</v>
      </c>
      <c r="M185" s="89">
        <v>7.4300000000497274E-2</v>
      </c>
      <c r="N185" s="90">
        <v>51655.59206100001</v>
      </c>
      <c r="O185" s="102">
        <v>107.06</v>
      </c>
      <c r="P185" s="90">
        <v>55.302678875000005</v>
      </c>
      <c r="Q185" s="91">
        <f t="shared" si="2"/>
        <v>2.202792764810977E-3</v>
      </c>
      <c r="R185" s="91">
        <f>P185/'סכום נכסי הקרן'!$C$42</f>
        <v>2.1761071146316331E-4</v>
      </c>
    </row>
    <row r="186" spans="2:18">
      <c r="B186" s="86" t="s">
        <v>3313</v>
      </c>
      <c r="C186" s="88" t="s">
        <v>2975</v>
      </c>
      <c r="D186" s="87" t="s">
        <v>3092</v>
      </c>
      <c r="E186" s="87"/>
      <c r="F186" s="87" t="s">
        <v>577</v>
      </c>
      <c r="G186" s="101">
        <v>42718</v>
      </c>
      <c r="H186" s="87" t="s">
        <v>131</v>
      </c>
      <c r="I186" s="90">
        <v>6.3099999999842122</v>
      </c>
      <c r="J186" s="88" t="s">
        <v>692</v>
      </c>
      <c r="K186" s="88" t="s">
        <v>133</v>
      </c>
      <c r="L186" s="89">
        <v>8.0500000000000002E-2</v>
      </c>
      <c r="M186" s="89">
        <v>7.429999999965578E-2</v>
      </c>
      <c r="N186" s="90">
        <v>36090.463113000005</v>
      </c>
      <c r="O186" s="102">
        <v>107.06</v>
      </c>
      <c r="P186" s="90">
        <v>38.638590831000009</v>
      </c>
      <c r="Q186" s="91">
        <f t="shared" si="2"/>
        <v>1.5390359030780058E-3</v>
      </c>
      <c r="R186" s="91">
        <f>P186/'סכום נכסי הקרן'!$C$42</f>
        <v>1.5203913104594555E-4</v>
      </c>
    </row>
    <row r="187" spans="2:18">
      <c r="B187" s="86" t="s">
        <v>3313</v>
      </c>
      <c r="C187" s="88" t="s">
        <v>2975</v>
      </c>
      <c r="D187" s="87" t="s">
        <v>3093</v>
      </c>
      <c r="E187" s="87"/>
      <c r="F187" s="87" t="s">
        <v>577</v>
      </c>
      <c r="G187" s="101">
        <v>42900</v>
      </c>
      <c r="H187" s="87" t="s">
        <v>131</v>
      </c>
      <c r="I187" s="90">
        <v>6.3100000000465384</v>
      </c>
      <c r="J187" s="88" t="s">
        <v>692</v>
      </c>
      <c r="K187" s="88" t="s">
        <v>133</v>
      </c>
      <c r="L187" s="89">
        <v>8.0500000000000002E-2</v>
      </c>
      <c r="M187" s="89">
        <v>7.430000000063143E-2</v>
      </c>
      <c r="N187" s="90">
        <v>42750.524620000004</v>
      </c>
      <c r="O187" s="102">
        <v>107.06</v>
      </c>
      <c r="P187" s="90">
        <v>45.768879277000011</v>
      </c>
      <c r="Q187" s="91">
        <f t="shared" si="2"/>
        <v>1.8230465173805323E-3</v>
      </c>
      <c r="R187" s="91">
        <f>P187/'סכום נכסי הקרן'!$C$42</f>
        <v>1.8009612888467155E-4</v>
      </c>
    </row>
    <row r="188" spans="2:18">
      <c r="B188" s="86" t="s">
        <v>3313</v>
      </c>
      <c r="C188" s="88" t="s">
        <v>2975</v>
      </c>
      <c r="D188" s="87" t="s">
        <v>3094</v>
      </c>
      <c r="E188" s="87"/>
      <c r="F188" s="87" t="s">
        <v>577</v>
      </c>
      <c r="G188" s="101">
        <v>43075</v>
      </c>
      <c r="H188" s="87" t="s">
        <v>131</v>
      </c>
      <c r="I188" s="90">
        <v>6.3100000000080971</v>
      </c>
      <c r="J188" s="88" t="s">
        <v>692</v>
      </c>
      <c r="K188" s="88" t="s">
        <v>133</v>
      </c>
      <c r="L188" s="89">
        <v>8.0500000000000002E-2</v>
      </c>
      <c r="M188" s="89">
        <v>7.4300000000066882E-2</v>
      </c>
      <c r="N188" s="90">
        <v>26526.942701000004</v>
      </c>
      <c r="O188" s="102">
        <v>107.06</v>
      </c>
      <c r="P188" s="90">
        <v>28.39984796700001</v>
      </c>
      <c r="Q188" s="91">
        <f t="shared" si="2"/>
        <v>1.1312106555423959E-3</v>
      </c>
      <c r="R188" s="91">
        <f>P188/'סכום נכסי הקרן'!$C$42</f>
        <v>1.1175066465610783E-4</v>
      </c>
    </row>
    <row r="189" spans="2:18">
      <c r="B189" s="86" t="s">
        <v>3313</v>
      </c>
      <c r="C189" s="88" t="s">
        <v>2975</v>
      </c>
      <c r="D189" s="87" t="s">
        <v>3095</v>
      </c>
      <c r="E189" s="87"/>
      <c r="F189" s="87" t="s">
        <v>577</v>
      </c>
      <c r="G189" s="101">
        <v>43292</v>
      </c>
      <c r="H189" s="87" t="s">
        <v>131</v>
      </c>
      <c r="I189" s="90">
        <v>6.3100000000184666</v>
      </c>
      <c r="J189" s="88" t="s">
        <v>692</v>
      </c>
      <c r="K189" s="88" t="s">
        <v>133</v>
      </c>
      <c r="L189" s="89">
        <v>8.0500000000000002E-2</v>
      </c>
      <c r="M189" s="89">
        <v>7.4300000000231153E-2</v>
      </c>
      <c r="N189" s="90">
        <v>72332.942484000014</v>
      </c>
      <c r="O189" s="102">
        <v>107.06</v>
      </c>
      <c r="P189" s="90">
        <v>77.439931346999998</v>
      </c>
      <c r="Q189" s="91">
        <f t="shared" si="2"/>
        <v>3.0845543823329004E-3</v>
      </c>
      <c r="R189" s="91">
        <f>P189/'סכום נכסי הקרן'!$C$42</f>
        <v>3.0471866641702881E-4</v>
      </c>
    </row>
    <row r="190" spans="2:18">
      <c r="B190" s="86" t="s">
        <v>3314</v>
      </c>
      <c r="C190" s="88" t="s">
        <v>2975</v>
      </c>
      <c r="D190" s="87" t="s">
        <v>3096</v>
      </c>
      <c r="E190" s="87"/>
      <c r="F190" s="87" t="s">
        <v>560</v>
      </c>
      <c r="G190" s="101">
        <v>44376</v>
      </c>
      <c r="H190" s="87" t="s">
        <v>327</v>
      </c>
      <c r="I190" s="90">
        <v>4.4800000000008255</v>
      </c>
      <c r="J190" s="88" t="s">
        <v>129</v>
      </c>
      <c r="K190" s="88" t="s">
        <v>133</v>
      </c>
      <c r="L190" s="89">
        <v>7.400000000000001E-2</v>
      </c>
      <c r="M190" s="89">
        <v>7.8300000000024003E-2</v>
      </c>
      <c r="N190" s="90">
        <v>929422.39742900012</v>
      </c>
      <c r="O190" s="102">
        <v>99.06</v>
      </c>
      <c r="P190" s="90">
        <v>920.6858638130002</v>
      </c>
      <c r="Q190" s="91">
        <f t="shared" si="2"/>
        <v>3.6672367428259078E-2</v>
      </c>
      <c r="R190" s="91">
        <f>P190/'סכום נכסי הקרן'!$C$42</f>
        <v>3.6228101411013977E-3</v>
      </c>
    </row>
    <row r="191" spans="2:18">
      <c r="B191" s="86" t="s">
        <v>3314</v>
      </c>
      <c r="C191" s="88" t="s">
        <v>2975</v>
      </c>
      <c r="D191" s="87" t="s">
        <v>3097</v>
      </c>
      <c r="E191" s="87"/>
      <c r="F191" s="87" t="s">
        <v>560</v>
      </c>
      <c r="G191" s="101">
        <v>44431</v>
      </c>
      <c r="H191" s="87" t="s">
        <v>327</v>
      </c>
      <c r="I191" s="90">
        <v>4.4800000000005031</v>
      </c>
      <c r="J191" s="88" t="s">
        <v>129</v>
      </c>
      <c r="K191" s="88" t="s">
        <v>133</v>
      </c>
      <c r="L191" s="89">
        <v>7.400000000000001E-2</v>
      </c>
      <c r="M191" s="89">
        <v>7.8099999999953457E-2</v>
      </c>
      <c r="N191" s="90">
        <v>160425.13146300003</v>
      </c>
      <c r="O191" s="102">
        <v>99.11</v>
      </c>
      <c r="P191" s="90">
        <v>158.99735415400002</v>
      </c>
      <c r="Q191" s="91">
        <f t="shared" si="2"/>
        <v>6.3331149318491273E-3</v>
      </c>
      <c r="R191" s="91">
        <f>P191/'סכום נכסי הקרן'!$C$42</f>
        <v>6.2563926489740923E-4</v>
      </c>
    </row>
    <row r="192" spans="2:18">
      <c r="B192" s="86" t="s">
        <v>3314</v>
      </c>
      <c r="C192" s="88" t="s">
        <v>2975</v>
      </c>
      <c r="D192" s="87" t="s">
        <v>3098</v>
      </c>
      <c r="E192" s="87"/>
      <c r="F192" s="87" t="s">
        <v>560</v>
      </c>
      <c r="G192" s="101">
        <v>44859</v>
      </c>
      <c r="H192" s="87" t="s">
        <v>327</v>
      </c>
      <c r="I192" s="90">
        <v>4.4899999999990534</v>
      </c>
      <c r="J192" s="88" t="s">
        <v>129</v>
      </c>
      <c r="K192" s="88" t="s">
        <v>133</v>
      </c>
      <c r="L192" s="89">
        <v>7.400000000000001E-2</v>
      </c>
      <c r="M192" s="89">
        <v>7.210000000000745E-2</v>
      </c>
      <c r="N192" s="90">
        <v>488273.19067700004</v>
      </c>
      <c r="O192" s="102">
        <v>101.65</v>
      </c>
      <c r="P192" s="90">
        <v>496.32971770300009</v>
      </c>
      <c r="Q192" s="91">
        <f t="shared" si="2"/>
        <v>1.9769594047840656E-2</v>
      </c>
      <c r="R192" s="91">
        <f>P192/'סכום נכסי הקרן'!$C$42</f>
        <v>1.953009604359077E-3</v>
      </c>
    </row>
    <row r="193" spans="2:18">
      <c r="B193" s="86" t="s">
        <v>3315</v>
      </c>
      <c r="C193" s="88" t="s">
        <v>2975</v>
      </c>
      <c r="D193" s="87" t="s">
        <v>3099</v>
      </c>
      <c r="E193" s="87"/>
      <c r="F193" s="87" t="s">
        <v>560</v>
      </c>
      <c r="G193" s="101">
        <v>42516</v>
      </c>
      <c r="H193" s="87" t="s">
        <v>327</v>
      </c>
      <c r="I193" s="90">
        <v>3.4499999999772495</v>
      </c>
      <c r="J193" s="88" t="s">
        <v>342</v>
      </c>
      <c r="K193" s="88" t="s">
        <v>133</v>
      </c>
      <c r="L193" s="89">
        <v>2.3269999999999999E-2</v>
      </c>
      <c r="M193" s="89">
        <v>3.4699999999694975E-2</v>
      </c>
      <c r="N193" s="90">
        <v>54505.176236000007</v>
      </c>
      <c r="O193" s="102">
        <v>108.87</v>
      </c>
      <c r="P193" s="90">
        <v>59.339786223000011</v>
      </c>
      <c r="Q193" s="91">
        <f t="shared" si="2"/>
        <v>2.3635971062614192E-3</v>
      </c>
      <c r="R193" s="91">
        <f>P193/'סכום נכסי הקרן'!$C$42</f>
        <v>2.3349633979297983E-4</v>
      </c>
    </row>
    <row r="194" spans="2:18">
      <c r="B194" s="86" t="s">
        <v>3316</v>
      </c>
      <c r="C194" s="88" t="s">
        <v>2966</v>
      </c>
      <c r="D194" s="87" t="s">
        <v>3100</v>
      </c>
      <c r="E194" s="87"/>
      <c r="F194" s="87" t="s">
        <v>310</v>
      </c>
      <c r="G194" s="101">
        <v>42978</v>
      </c>
      <c r="H194" s="87" t="s">
        <v>2965</v>
      </c>
      <c r="I194" s="90">
        <v>0.80999999998641359</v>
      </c>
      <c r="J194" s="88" t="s">
        <v>129</v>
      </c>
      <c r="K194" s="88" t="s">
        <v>133</v>
      </c>
      <c r="L194" s="89">
        <v>2.76E-2</v>
      </c>
      <c r="M194" s="89">
        <v>6.28999999991256E-2</v>
      </c>
      <c r="N194" s="90">
        <v>29432.520256000003</v>
      </c>
      <c r="O194" s="102">
        <v>97.53</v>
      </c>
      <c r="P194" s="90">
        <v>28.70553681900001</v>
      </c>
      <c r="Q194" s="91">
        <f t="shared" si="2"/>
        <v>1.1433867237757446E-3</v>
      </c>
      <c r="R194" s="91">
        <f>P194/'סכום נכסי הקרן'!$C$42</f>
        <v>1.1295352082733299E-4</v>
      </c>
    </row>
    <row r="195" spans="2:18">
      <c r="B195" s="86" t="s">
        <v>3317</v>
      </c>
      <c r="C195" s="88" t="s">
        <v>2975</v>
      </c>
      <c r="D195" s="87" t="s">
        <v>3101</v>
      </c>
      <c r="E195" s="87"/>
      <c r="F195" s="87" t="s">
        <v>577</v>
      </c>
      <c r="G195" s="101">
        <v>42794</v>
      </c>
      <c r="H195" s="87" t="s">
        <v>131</v>
      </c>
      <c r="I195" s="90">
        <v>4.9999999999927445</v>
      </c>
      <c r="J195" s="88" t="s">
        <v>692</v>
      </c>
      <c r="K195" s="88" t="s">
        <v>133</v>
      </c>
      <c r="L195" s="89">
        <v>2.8999999999999998E-2</v>
      </c>
      <c r="M195" s="89">
        <v>2.8499999999949215E-2</v>
      </c>
      <c r="N195" s="90">
        <v>120045.43965100002</v>
      </c>
      <c r="O195" s="102">
        <v>114.82</v>
      </c>
      <c r="P195" s="90">
        <v>137.83617630200004</v>
      </c>
      <c r="Q195" s="91">
        <f t="shared" si="2"/>
        <v>5.490231903115126E-3</v>
      </c>
      <c r="R195" s="91">
        <f>P195/'סכום נכסי הקרן'!$C$42</f>
        <v>5.4237206950203526E-4</v>
      </c>
    </row>
    <row r="196" spans="2:18">
      <c r="B196" s="86" t="s">
        <v>3318</v>
      </c>
      <c r="C196" s="88" t="s">
        <v>2975</v>
      </c>
      <c r="D196" s="87" t="s">
        <v>3102</v>
      </c>
      <c r="E196" s="87"/>
      <c r="F196" s="87" t="s">
        <v>577</v>
      </c>
      <c r="G196" s="101">
        <v>44728</v>
      </c>
      <c r="H196" s="87" t="s">
        <v>131</v>
      </c>
      <c r="I196" s="90">
        <v>9.6200000001126007</v>
      </c>
      <c r="J196" s="88" t="s">
        <v>692</v>
      </c>
      <c r="K196" s="88" t="s">
        <v>133</v>
      </c>
      <c r="L196" s="89">
        <v>2.6314999999999998E-2</v>
      </c>
      <c r="M196" s="89">
        <v>3.2000000000662353E-2</v>
      </c>
      <c r="N196" s="90">
        <v>15090.258208000001</v>
      </c>
      <c r="O196" s="102">
        <v>100.05</v>
      </c>
      <c r="P196" s="90">
        <v>15.097802815000001</v>
      </c>
      <c r="Q196" s="91">
        <f t="shared" si="2"/>
        <v>6.0136925519640669E-4</v>
      </c>
      <c r="R196" s="91">
        <f>P196/'סכום נכסי הקרן'!$C$42</f>
        <v>5.9408398995078511E-5</v>
      </c>
    </row>
    <row r="197" spans="2:18">
      <c r="B197" s="86" t="s">
        <v>3318</v>
      </c>
      <c r="C197" s="88" t="s">
        <v>2975</v>
      </c>
      <c r="D197" s="87" t="s">
        <v>3103</v>
      </c>
      <c r="E197" s="87"/>
      <c r="F197" s="87" t="s">
        <v>577</v>
      </c>
      <c r="G197" s="101">
        <v>44923</v>
      </c>
      <c r="H197" s="87" t="s">
        <v>131</v>
      </c>
      <c r="I197" s="90">
        <v>9.3500000005811881</v>
      </c>
      <c r="J197" s="88" t="s">
        <v>692</v>
      </c>
      <c r="K197" s="88" t="s">
        <v>133</v>
      </c>
      <c r="L197" s="89">
        <v>3.0750000000000003E-2</v>
      </c>
      <c r="M197" s="89">
        <v>3.6600000002656854E-2</v>
      </c>
      <c r="N197" s="90">
        <v>4911.0329280000005</v>
      </c>
      <c r="O197" s="102">
        <v>98.1</v>
      </c>
      <c r="P197" s="90">
        <v>4.8177234920000007</v>
      </c>
      <c r="Q197" s="91">
        <f t="shared" si="2"/>
        <v>1.9189751142118568E-4</v>
      </c>
      <c r="R197" s="91">
        <f>P197/'סכום נכסי הקרן'!$C$42</f>
        <v>1.8957277622962449E-5</v>
      </c>
    </row>
    <row r="198" spans="2:18">
      <c r="B198" s="86" t="s">
        <v>3307</v>
      </c>
      <c r="C198" s="88" t="s">
        <v>2975</v>
      </c>
      <c r="D198" s="87" t="s">
        <v>3104</v>
      </c>
      <c r="E198" s="87"/>
      <c r="F198" s="87" t="s">
        <v>310</v>
      </c>
      <c r="G198" s="101">
        <v>42474</v>
      </c>
      <c r="H198" s="87" t="s">
        <v>2965</v>
      </c>
      <c r="I198" s="90">
        <v>0.36000000001904409</v>
      </c>
      <c r="J198" s="88" t="s">
        <v>129</v>
      </c>
      <c r="K198" s="88" t="s">
        <v>133</v>
      </c>
      <c r="L198" s="89">
        <v>6.8499999999999991E-2</v>
      </c>
      <c r="M198" s="89">
        <v>6.4400000000761765E-2</v>
      </c>
      <c r="N198" s="90">
        <v>18811.288635000004</v>
      </c>
      <c r="O198" s="102">
        <v>100.49</v>
      </c>
      <c r="P198" s="90">
        <v>18.903458949000004</v>
      </c>
      <c r="Q198" s="91">
        <f t="shared" si="2"/>
        <v>7.5295453041032321E-4</v>
      </c>
      <c r="R198" s="91">
        <f>P198/'סכום נכסי הקרן'!$C$42</f>
        <v>7.438328910439408E-5</v>
      </c>
    </row>
    <row r="199" spans="2:18">
      <c r="B199" s="86" t="s">
        <v>3307</v>
      </c>
      <c r="C199" s="88" t="s">
        <v>2975</v>
      </c>
      <c r="D199" s="87" t="s">
        <v>3105</v>
      </c>
      <c r="E199" s="87"/>
      <c r="F199" s="87" t="s">
        <v>310</v>
      </c>
      <c r="G199" s="101">
        <v>42562</v>
      </c>
      <c r="H199" s="87" t="s">
        <v>2965</v>
      </c>
      <c r="I199" s="90">
        <v>1.35</v>
      </c>
      <c r="J199" s="88" t="s">
        <v>129</v>
      </c>
      <c r="K199" s="88" t="s">
        <v>133</v>
      </c>
      <c r="L199" s="89">
        <v>3.3700000000000001E-2</v>
      </c>
      <c r="M199" s="89">
        <v>6.830000000089001E-2</v>
      </c>
      <c r="N199" s="90">
        <v>11727.307253000003</v>
      </c>
      <c r="O199" s="102">
        <v>95.81</v>
      </c>
      <c r="P199" s="90">
        <v>11.235932600000002</v>
      </c>
      <c r="Q199" s="91">
        <f t="shared" si="2"/>
        <v>4.4754488463618377E-4</v>
      </c>
      <c r="R199" s="91">
        <f>P199/'סכום נכסי הקרן'!$C$42</f>
        <v>4.421231189477619E-5</v>
      </c>
    </row>
    <row r="200" spans="2:18">
      <c r="B200" s="86" t="s">
        <v>3307</v>
      </c>
      <c r="C200" s="88" t="s">
        <v>2975</v>
      </c>
      <c r="D200" s="87" t="s">
        <v>3106</v>
      </c>
      <c r="E200" s="87"/>
      <c r="F200" s="87" t="s">
        <v>310</v>
      </c>
      <c r="G200" s="101">
        <v>42717</v>
      </c>
      <c r="H200" s="87" t="s">
        <v>2965</v>
      </c>
      <c r="I200" s="90">
        <v>1.5299999997716875</v>
      </c>
      <c r="J200" s="88" t="s">
        <v>129</v>
      </c>
      <c r="K200" s="88" t="s">
        <v>133</v>
      </c>
      <c r="L200" s="89">
        <v>3.85E-2</v>
      </c>
      <c r="M200" s="89">
        <v>6.7599999997879967E-2</v>
      </c>
      <c r="N200" s="90">
        <v>2553.6507390000006</v>
      </c>
      <c r="O200" s="102">
        <v>96.05</v>
      </c>
      <c r="P200" s="90">
        <v>2.4527814520000004</v>
      </c>
      <c r="Q200" s="91">
        <f t="shared" si="2"/>
        <v>9.7698146745122996E-5</v>
      </c>
      <c r="R200" s="91">
        <f>P200/'סכום נכסי הקרן'!$C$42</f>
        <v>9.6514586217387961E-6</v>
      </c>
    </row>
    <row r="201" spans="2:18">
      <c r="B201" s="86" t="s">
        <v>3307</v>
      </c>
      <c r="C201" s="88" t="s">
        <v>2975</v>
      </c>
      <c r="D201" s="87" t="s">
        <v>3107</v>
      </c>
      <c r="E201" s="87"/>
      <c r="F201" s="87" t="s">
        <v>310</v>
      </c>
      <c r="G201" s="101">
        <v>42710</v>
      </c>
      <c r="H201" s="87" t="s">
        <v>2965</v>
      </c>
      <c r="I201" s="90">
        <v>1.5300000000122755</v>
      </c>
      <c r="J201" s="88" t="s">
        <v>129</v>
      </c>
      <c r="K201" s="88" t="s">
        <v>133</v>
      </c>
      <c r="L201" s="89">
        <v>3.8399999999999997E-2</v>
      </c>
      <c r="M201" s="89">
        <v>6.760000000038191E-2</v>
      </c>
      <c r="N201" s="90">
        <v>7634.7090900000012</v>
      </c>
      <c r="O201" s="102">
        <v>96.03</v>
      </c>
      <c r="P201" s="90">
        <v>7.3316110470000009</v>
      </c>
      <c r="Q201" s="91">
        <f t="shared" si="2"/>
        <v>2.9202961045058116E-4</v>
      </c>
      <c r="R201" s="91">
        <f>P201/'סכום נכסי הקרן'!$C$42</f>
        <v>2.8849182870779288E-5</v>
      </c>
    </row>
    <row r="202" spans="2:18">
      <c r="B202" s="86" t="s">
        <v>3307</v>
      </c>
      <c r="C202" s="88" t="s">
        <v>2975</v>
      </c>
      <c r="D202" s="87" t="s">
        <v>3108</v>
      </c>
      <c r="E202" s="87"/>
      <c r="F202" s="87" t="s">
        <v>310</v>
      </c>
      <c r="G202" s="101">
        <v>42474</v>
      </c>
      <c r="H202" s="87" t="s">
        <v>2965</v>
      </c>
      <c r="I202" s="90">
        <v>0.36000000000629373</v>
      </c>
      <c r="J202" s="88" t="s">
        <v>129</v>
      </c>
      <c r="K202" s="88" t="s">
        <v>133</v>
      </c>
      <c r="L202" s="89">
        <v>3.1800000000000002E-2</v>
      </c>
      <c r="M202" s="89">
        <v>7.109999999966958E-2</v>
      </c>
      <c r="N202" s="90">
        <v>19294.156303000003</v>
      </c>
      <c r="O202" s="102">
        <v>98.82</v>
      </c>
      <c r="P202" s="90">
        <v>19.066484733000006</v>
      </c>
      <c r="Q202" s="91">
        <f t="shared" si="2"/>
        <v>7.5944810404505688E-4</v>
      </c>
      <c r="R202" s="91">
        <f>P202/'סכום נכסי הקרן'!$C$42</f>
        <v>7.5024779852487253E-5</v>
      </c>
    </row>
    <row r="203" spans="2:18">
      <c r="B203" s="86" t="s">
        <v>3319</v>
      </c>
      <c r="C203" s="88" t="s">
        <v>2966</v>
      </c>
      <c r="D203" s="87">
        <v>7355</v>
      </c>
      <c r="E203" s="87"/>
      <c r="F203" s="87" t="s">
        <v>310</v>
      </c>
      <c r="G203" s="101">
        <v>43842</v>
      </c>
      <c r="H203" s="87" t="s">
        <v>2965</v>
      </c>
      <c r="I203" s="90">
        <v>0.15999999997471132</v>
      </c>
      <c r="J203" s="88" t="s">
        <v>129</v>
      </c>
      <c r="K203" s="88" t="s">
        <v>133</v>
      </c>
      <c r="L203" s="89">
        <v>2.0838000000000002E-2</v>
      </c>
      <c r="M203" s="89">
        <v>6.500000000028737E-2</v>
      </c>
      <c r="N203" s="90">
        <v>17435.718750000004</v>
      </c>
      <c r="O203" s="102">
        <v>99.79</v>
      </c>
      <c r="P203" s="90">
        <v>17.399104159000004</v>
      </c>
      <c r="Q203" s="91">
        <f t="shared" ref="Q203:Q246" si="3">IFERROR(P203/$P$10,0)</f>
        <v>6.9303371075869584E-4</v>
      </c>
      <c r="R203" s="91">
        <f>P203/'סכום נכסי הקרן'!$C$42</f>
        <v>6.8463797991045758E-5</v>
      </c>
    </row>
    <row r="204" spans="2:18">
      <c r="B204" s="86" t="s">
        <v>3320</v>
      </c>
      <c r="C204" s="88" t="s">
        <v>2975</v>
      </c>
      <c r="D204" s="87" t="s">
        <v>3109</v>
      </c>
      <c r="E204" s="87"/>
      <c r="F204" s="87" t="s">
        <v>577</v>
      </c>
      <c r="G204" s="101">
        <v>45015</v>
      </c>
      <c r="H204" s="87" t="s">
        <v>131</v>
      </c>
      <c r="I204" s="90">
        <v>5.2199999999795184</v>
      </c>
      <c r="J204" s="88" t="s">
        <v>342</v>
      </c>
      <c r="K204" s="88" t="s">
        <v>133</v>
      </c>
      <c r="L204" s="89">
        <v>4.5499999999999999E-2</v>
      </c>
      <c r="M204" s="89">
        <v>3.8699999999843943E-2</v>
      </c>
      <c r="N204" s="90">
        <v>116004.11052900001</v>
      </c>
      <c r="O204" s="102">
        <v>106.06</v>
      </c>
      <c r="P204" s="90">
        <v>123.03395681600001</v>
      </c>
      <c r="Q204" s="91">
        <f t="shared" si="3"/>
        <v>4.9006361972614484E-3</v>
      </c>
      <c r="R204" s="91">
        <f>P204/'סכום נכסי הקרן'!$C$42</f>
        <v>4.8412676241911746E-4</v>
      </c>
    </row>
    <row r="205" spans="2:18">
      <c r="B205" s="86" t="s">
        <v>3318</v>
      </c>
      <c r="C205" s="88" t="s">
        <v>2975</v>
      </c>
      <c r="D205" s="87" t="s">
        <v>3110</v>
      </c>
      <c r="E205" s="87"/>
      <c r="F205" s="87" t="s">
        <v>577</v>
      </c>
      <c r="G205" s="101">
        <v>44143</v>
      </c>
      <c r="H205" s="87" t="s">
        <v>131</v>
      </c>
      <c r="I205" s="90">
        <v>6.7900000000815277</v>
      </c>
      <c r="J205" s="88" t="s">
        <v>692</v>
      </c>
      <c r="K205" s="88" t="s">
        <v>133</v>
      </c>
      <c r="L205" s="89">
        <v>2.5243000000000002E-2</v>
      </c>
      <c r="M205" s="89">
        <v>3.2900000000403523E-2</v>
      </c>
      <c r="N205" s="90">
        <v>34366.99235800001</v>
      </c>
      <c r="O205" s="102">
        <v>106</v>
      </c>
      <c r="P205" s="90">
        <v>36.429010557000012</v>
      </c>
      <c r="Q205" s="91">
        <f t="shared" si="3"/>
        <v>1.4510248421339667E-3</v>
      </c>
      <c r="R205" s="91">
        <f>P205/'סכום נכסי הקרן'!$C$42</f>
        <v>1.4334464562062066E-4</v>
      </c>
    </row>
    <row r="206" spans="2:18">
      <c r="B206" s="86" t="s">
        <v>3318</v>
      </c>
      <c r="C206" s="88" t="s">
        <v>2975</v>
      </c>
      <c r="D206" s="87" t="s">
        <v>3111</v>
      </c>
      <c r="E206" s="87"/>
      <c r="F206" s="87" t="s">
        <v>577</v>
      </c>
      <c r="G206" s="101">
        <v>43779</v>
      </c>
      <c r="H206" s="87" t="s">
        <v>131</v>
      </c>
      <c r="I206" s="90">
        <v>7.090000000024089</v>
      </c>
      <c r="J206" s="88" t="s">
        <v>692</v>
      </c>
      <c r="K206" s="88" t="s">
        <v>133</v>
      </c>
      <c r="L206" s="89">
        <v>2.5243000000000002E-2</v>
      </c>
      <c r="M206" s="89">
        <v>3.6299999999901869E-2</v>
      </c>
      <c r="N206" s="90">
        <v>10928.046995000001</v>
      </c>
      <c r="O206" s="102">
        <v>102.57</v>
      </c>
      <c r="P206" s="90">
        <v>11.208897297</v>
      </c>
      <c r="Q206" s="91">
        <f t="shared" si="3"/>
        <v>4.4646802595493465E-4</v>
      </c>
      <c r="R206" s="91">
        <f>P206/'סכום נכסי הקרן'!$C$42</f>
        <v>4.410593058305438E-5</v>
      </c>
    </row>
    <row r="207" spans="2:18">
      <c r="B207" s="86" t="s">
        <v>3318</v>
      </c>
      <c r="C207" s="88" t="s">
        <v>2975</v>
      </c>
      <c r="D207" s="87" t="s">
        <v>3112</v>
      </c>
      <c r="E207" s="87"/>
      <c r="F207" s="87" t="s">
        <v>577</v>
      </c>
      <c r="G207" s="101">
        <v>43835</v>
      </c>
      <c r="H207" s="87" t="s">
        <v>131</v>
      </c>
      <c r="I207" s="90">
        <v>7.079999999775092</v>
      </c>
      <c r="J207" s="88" t="s">
        <v>692</v>
      </c>
      <c r="K207" s="88" t="s">
        <v>133</v>
      </c>
      <c r="L207" s="89">
        <v>2.5243000000000002E-2</v>
      </c>
      <c r="M207" s="89">
        <v>3.6699999998634485E-2</v>
      </c>
      <c r="N207" s="90">
        <v>6085.3838349999996</v>
      </c>
      <c r="O207" s="102">
        <v>102.29</v>
      </c>
      <c r="P207" s="90">
        <v>6.2247388550000009</v>
      </c>
      <c r="Q207" s="91">
        <f t="shared" si="3"/>
        <v>2.4794114845004908E-4</v>
      </c>
      <c r="R207" s="91">
        <f>P207/'סכום נכסי הקרן'!$C$42</f>
        <v>2.4493747472354189E-5</v>
      </c>
    </row>
    <row r="208" spans="2:18">
      <c r="B208" s="86" t="s">
        <v>3318</v>
      </c>
      <c r="C208" s="88" t="s">
        <v>2975</v>
      </c>
      <c r="D208" s="87" t="s">
        <v>3113</v>
      </c>
      <c r="E208" s="87"/>
      <c r="F208" s="87" t="s">
        <v>577</v>
      </c>
      <c r="G208" s="101">
        <v>43227</v>
      </c>
      <c r="H208" s="87" t="s">
        <v>131</v>
      </c>
      <c r="I208" s="90">
        <v>7.1200000006237456</v>
      </c>
      <c r="J208" s="88" t="s">
        <v>692</v>
      </c>
      <c r="K208" s="88" t="s">
        <v>133</v>
      </c>
      <c r="L208" s="89">
        <v>2.7806000000000001E-2</v>
      </c>
      <c r="M208" s="89">
        <v>3.250000000319541E-2</v>
      </c>
      <c r="N208" s="90">
        <v>3594.4619250000005</v>
      </c>
      <c r="O208" s="102">
        <v>108.83</v>
      </c>
      <c r="P208" s="90">
        <v>3.9118531630000009</v>
      </c>
      <c r="Q208" s="91">
        <f t="shared" si="3"/>
        <v>1.5581527006921754E-4</v>
      </c>
      <c r="R208" s="91">
        <f>P208/'סכום נכסי הקרן'!$C$42</f>
        <v>1.5392765183472422E-5</v>
      </c>
    </row>
    <row r="209" spans="2:18">
      <c r="B209" s="86" t="s">
        <v>3318</v>
      </c>
      <c r="C209" s="88" t="s">
        <v>2975</v>
      </c>
      <c r="D209" s="87" t="s">
        <v>3114</v>
      </c>
      <c r="E209" s="87"/>
      <c r="F209" s="87" t="s">
        <v>577</v>
      </c>
      <c r="G209" s="101">
        <v>43279</v>
      </c>
      <c r="H209" s="87" t="s">
        <v>131</v>
      </c>
      <c r="I209" s="90">
        <v>7.1399999995881656</v>
      </c>
      <c r="J209" s="88" t="s">
        <v>692</v>
      </c>
      <c r="K209" s="88" t="s">
        <v>133</v>
      </c>
      <c r="L209" s="89">
        <v>2.7797000000000002E-2</v>
      </c>
      <c r="M209" s="89">
        <v>3.1599999998422758E-2</v>
      </c>
      <c r="N209" s="90">
        <v>4203.8338940000012</v>
      </c>
      <c r="O209" s="102">
        <v>108.59</v>
      </c>
      <c r="P209" s="90">
        <v>4.5649432420000009</v>
      </c>
      <c r="Q209" s="91">
        <f t="shared" si="3"/>
        <v>1.8182887610162569E-4</v>
      </c>
      <c r="R209" s="91">
        <f>P209/'סכום נכסי הקרן'!$C$42</f>
        <v>1.7962611701431422E-5</v>
      </c>
    </row>
    <row r="210" spans="2:18">
      <c r="B210" s="86" t="s">
        <v>3318</v>
      </c>
      <c r="C210" s="88" t="s">
        <v>2975</v>
      </c>
      <c r="D210" s="87" t="s">
        <v>3115</v>
      </c>
      <c r="E210" s="87"/>
      <c r="F210" s="87" t="s">
        <v>577</v>
      </c>
      <c r="G210" s="101">
        <v>43321</v>
      </c>
      <c r="H210" s="87" t="s">
        <v>131</v>
      </c>
      <c r="I210" s="90">
        <v>7.1300000000656469</v>
      </c>
      <c r="J210" s="88" t="s">
        <v>692</v>
      </c>
      <c r="K210" s="88" t="s">
        <v>133</v>
      </c>
      <c r="L210" s="89">
        <v>2.8528999999999999E-2</v>
      </c>
      <c r="M210" s="89">
        <v>3.1200000000217529E-2</v>
      </c>
      <c r="N210" s="90">
        <v>23549.273651</v>
      </c>
      <c r="O210" s="102">
        <v>109.32</v>
      </c>
      <c r="P210" s="90">
        <v>25.744064687000002</v>
      </c>
      <c r="Q210" s="91">
        <f t="shared" si="3"/>
        <v>1.0254266263941337E-3</v>
      </c>
      <c r="R210" s="91">
        <f>P210/'סכום נכסי הקרן'!$C$42</f>
        <v>1.0130041340590968E-4</v>
      </c>
    </row>
    <row r="211" spans="2:18">
      <c r="B211" s="86" t="s">
        <v>3318</v>
      </c>
      <c r="C211" s="88" t="s">
        <v>2975</v>
      </c>
      <c r="D211" s="87" t="s">
        <v>3116</v>
      </c>
      <c r="E211" s="87"/>
      <c r="F211" s="87" t="s">
        <v>577</v>
      </c>
      <c r="G211" s="101">
        <v>43138</v>
      </c>
      <c r="H211" s="87" t="s">
        <v>131</v>
      </c>
      <c r="I211" s="90">
        <v>7.0699999999847138</v>
      </c>
      <c r="J211" s="88" t="s">
        <v>692</v>
      </c>
      <c r="K211" s="88" t="s">
        <v>133</v>
      </c>
      <c r="L211" s="89">
        <v>2.6242999999999999E-2</v>
      </c>
      <c r="M211" s="89">
        <v>3.6699999999932065E-2</v>
      </c>
      <c r="N211" s="90">
        <v>22537.820055000004</v>
      </c>
      <c r="O211" s="102">
        <v>104.49</v>
      </c>
      <c r="P211" s="90">
        <v>23.549768248000003</v>
      </c>
      <c r="Q211" s="91">
        <f t="shared" si="3"/>
        <v>9.3802434466009731E-4</v>
      </c>
      <c r="R211" s="91">
        <f>P211/'סכום נכסי הקרן'!$C$42</f>
        <v>9.2666068398298591E-5</v>
      </c>
    </row>
    <row r="212" spans="2:18">
      <c r="B212" s="86" t="s">
        <v>3318</v>
      </c>
      <c r="C212" s="88" t="s">
        <v>2975</v>
      </c>
      <c r="D212" s="87" t="s">
        <v>3117</v>
      </c>
      <c r="E212" s="87"/>
      <c r="F212" s="87" t="s">
        <v>577</v>
      </c>
      <c r="G212" s="101">
        <v>43417</v>
      </c>
      <c r="H212" s="87" t="s">
        <v>131</v>
      </c>
      <c r="I212" s="90">
        <v>7.0799999999959367</v>
      </c>
      <c r="J212" s="88" t="s">
        <v>692</v>
      </c>
      <c r="K212" s="88" t="s">
        <v>133</v>
      </c>
      <c r="L212" s="89">
        <v>3.0796999999999998E-2</v>
      </c>
      <c r="M212" s="89">
        <v>3.219999999997291E-2</v>
      </c>
      <c r="N212" s="90">
        <v>26811.916498000002</v>
      </c>
      <c r="O212" s="102">
        <v>110.14</v>
      </c>
      <c r="P212" s="90">
        <v>29.530645164000006</v>
      </c>
      <c r="Q212" s="91">
        <f t="shared" si="3"/>
        <v>1.1762520881581702E-3</v>
      </c>
      <c r="R212" s="91">
        <f>P212/'סכום נכסי הקרן'!$C$42</f>
        <v>1.1620024264338612E-4</v>
      </c>
    </row>
    <row r="213" spans="2:18">
      <c r="B213" s="86" t="s">
        <v>3318</v>
      </c>
      <c r="C213" s="88" t="s">
        <v>2975</v>
      </c>
      <c r="D213" s="87" t="s">
        <v>3118</v>
      </c>
      <c r="E213" s="87"/>
      <c r="F213" s="87" t="s">
        <v>577</v>
      </c>
      <c r="G213" s="101">
        <v>43485</v>
      </c>
      <c r="H213" s="87" t="s">
        <v>131</v>
      </c>
      <c r="I213" s="90">
        <v>7.119999999946895</v>
      </c>
      <c r="J213" s="88" t="s">
        <v>692</v>
      </c>
      <c r="K213" s="88" t="s">
        <v>133</v>
      </c>
      <c r="L213" s="89">
        <v>3.0190999999999999E-2</v>
      </c>
      <c r="M213" s="89">
        <v>3.0599999999867237E-2</v>
      </c>
      <c r="N213" s="90">
        <v>33882.177310000006</v>
      </c>
      <c r="O213" s="102">
        <v>111.15</v>
      </c>
      <c r="P213" s="90">
        <v>37.660040174999999</v>
      </c>
      <c r="Q213" s="91">
        <f t="shared" si="3"/>
        <v>1.5000586898780807E-3</v>
      </c>
      <c r="R213" s="91">
        <f>P213/'סכום נכסי הקרן'!$C$42</f>
        <v>1.4818862852442719E-4</v>
      </c>
    </row>
    <row r="214" spans="2:18">
      <c r="B214" s="86" t="s">
        <v>3318</v>
      </c>
      <c r="C214" s="88" t="s">
        <v>2975</v>
      </c>
      <c r="D214" s="87" t="s">
        <v>3119</v>
      </c>
      <c r="E214" s="87"/>
      <c r="F214" s="87" t="s">
        <v>577</v>
      </c>
      <c r="G214" s="101">
        <v>43613</v>
      </c>
      <c r="H214" s="87" t="s">
        <v>131</v>
      </c>
      <c r="I214" s="90">
        <v>7.1600000000127855</v>
      </c>
      <c r="J214" s="88" t="s">
        <v>692</v>
      </c>
      <c r="K214" s="88" t="s">
        <v>133</v>
      </c>
      <c r="L214" s="89">
        <v>2.5243000000000002E-2</v>
      </c>
      <c r="M214" s="89">
        <v>3.2699999999616425E-2</v>
      </c>
      <c r="N214" s="90">
        <v>8942.6783140000007</v>
      </c>
      <c r="O214" s="102">
        <v>104.95</v>
      </c>
      <c r="P214" s="90">
        <v>9.3853409680000031</v>
      </c>
      <c r="Q214" s="91">
        <f t="shared" si="3"/>
        <v>3.7383290647318497E-4</v>
      </c>
      <c r="R214" s="91">
        <f>P214/'סכום נכסי הקרן'!$C$42</f>
        <v>3.6930412177449046E-5</v>
      </c>
    </row>
    <row r="215" spans="2:18">
      <c r="B215" s="86" t="s">
        <v>3318</v>
      </c>
      <c r="C215" s="88" t="s">
        <v>2975</v>
      </c>
      <c r="D215" s="87" t="s">
        <v>3120</v>
      </c>
      <c r="E215" s="87"/>
      <c r="F215" s="87" t="s">
        <v>577</v>
      </c>
      <c r="G215" s="101">
        <v>43657</v>
      </c>
      <c r="H215" s="87" t="s">
        <v>131</v>
      </c>
      <c r="I215" s="90">
        <v>7.08000000014313</v>
      </c>
      <c r="J215" s="88" t="s">
        <v>692</v>
      </c>
      <c r="K215" s="88" t="s">
        <v>133</v>
      </c>
      <c r="L215" s="89">
        <v>2.5243000000000002E-2</v>
      </c>
      <c r="M215" s="89">
        <v>3.6700000001084664E-2</v>
      </c>
      <c r="N215" s="90">
        <v>8822.8893460000018</v>
      </c>
      <c r="O215" s="102">
        <v>101.36</v>
      </c>
      <c r="P215" s="90">
        <v>8.9428800090000031</v>
      </c>
      <c r="Q215" s="91">
        <f t="shared" si="3"/>
        <v>3.5620898989222668E-4</v>
      </c>
      <c r="R215" s="91">
        <f>P215/'סכום נכסי הקרן'!$C$42</f>
        <v>3.5189370946873334E-5</v>
      </c>
    </row>
    <row r="216" spans="2:18">
      <c r="B216" s="86" t="s">
        <v>3318</v>
      </c>
      <c r="C216" s="88" t="s">
        <v>2975</v>
      </c>
      <c r="D216" s="87" t="s">
        <v>3121</v>
      </c>
      <c r="E216" s="87"/>
      <c r="F216" s="87" t="s">
        <v>577</v>
      </c>
      <c r="G216" s="101">
        <v>43541</v>
      </c>
      <c r="H216" s="87" t="s">
        <v>131</v>
      </c>
      <c r="I216" s="90">
        <v>7.1400000010233704</v>
      </c>
      <c r="J216" s="88" t="s">
        <v>692</v>
      </c>
      <c r="K216" s="88" t="s">
        <v>133</v>
      </c>
      <c r="L216" s="89">
        <v>2.7271E-2</v>
      </c>
      <c r="M216" s="89">
        <v>3.1600000005339315E-2</v>
      </c>
      <c r="N216" s="90">
        <v>2909.6223289999998</v>
      </c>
      <c r="O216" s="102">
        <v>108.14</v>
      </c>
      <c r="P216" s="90">
        <v>3.1464658270000005</v>
      </c>
      <c r="Q216" s="91">
        <f t="shared" si="3"/>
        <v>1.2532868749643529E-4</v>
      </c>
      <c r="R216" s="91">
        <f>P216/'סכום נכסי הקרן'!$C$42</f>
        <v>1.2381039782098631E-5</v>
      </c>
    </row>
    <row r="217" spans="2:18">
      <c r="B217" s="86" t="s">
        <v>3321</v>
      </c>
      <c r="C217" s="88" t="s">
        <v>2966</v>
      </c>
      <c r="D217" s="87">
        <v>22333</v>
      </c>
      <c r="E217" s="87"/>
      <c r="F217" s="87" t="s">
        <v>560</v>
      </c>
      <c r="G217" s="101">
        <v>41639</v>
      </c>
      <c r="H217" s="87" t="s">
        <v>327</v>
      </c>
      <c r="I217" s="90">
        <v>0.25999999999358203</v>
      </c>
      <c r="J217" s="88" t="s">
        <v>128</v>
      </c>
      <c r="K217" s="88" t="s">
        <v>133</v>
      </c>
      <c r="L217" s="89">
        <v>3.7000000000000005E-2</v>
      </c>
      <c r="M217" s="89">
        <v>6.9699999999069409E-2</v>
      </c>
      <c r="N217" s="90">
        <v>13996.767870000003</v>
      </c>
      <c r="O217" s="102">
        <v>111.32</v>
      </c>
      <c r="P217" s="90">
        <v>15.581201985000002</v>
      </c>
      <c r="Q217" s="91">
        <f t="shared" si="3"/>
        <v>6.2062380517215838E-4</v>
      </c>
      <c r="R217" s="91">
        <f>P217/'סכום נכסי הקרן'!$C$42</f>
        <v>6.1310528140434537E-5</v>
      </c>
    </row>
    <row r="218" spans="2:18">
      <c r="B218" s="86" t="s">
        <v>3321</v>
      </c>
      <c r="C218" s="88" t="s">
        <v>2966</v>
      </c>
      <c r="D218" s="87">
        <v>22334</v>
      </c>
      <c r="E218" s="87"/>
      <c r="F218" s="87" t="s">
        <v>560</v>
      </c>
      <c r="G218" s="101">
        <v>42004</v>
      </c>
      <c r="H218" s="87" t="s">
        <v>327</v>
      </c>
      <c r="I218" s="90">
        <v>0.72999999997527598</v>
      </c>
      <c r="J218" s="88" t="s">
        <v>128</v>
      </c>
      <c r="K218" s="88" t="s">
        <v>133</v>
      </c>
      <c r="L218" s="89">
        <v>3.7000000000000005E-2</v>
      </c>
      <c r="M218" s="89">
        <v>0.10879999999751426</v>
      </c>
      <c r="N218" s="90">
        <v>13996.767905000004</v>
      </c>
      <c r="O218" s="102">
        <v>106.92</v>
      </c>
      <c r="P218" s="90">
        <v>14.965343469000002</v>
      </c>
      <c r="Q218" s="91">
        <f t="shared" si="3"/>
        <v>5.9609319090917932E-4</v>
      </c>
      <c r="R218" s="91">
        <f>P218/'סכום נכסי הקרן'!$C$42</f>
        <v>5.8887184234611718E-5</v>
      </c>
    </row>
    <row r="219" spans="2:18">
      <c r="B219" s="86" t="s">
        <v>3321</v>
      </c>
      <c r="C219" s="88" t="s">
        <v>2966</v>
      </c>
      <c r="D219" s="87" t="s">
        <v>3122</v>
      </c>
      <c r="E219" s="87"/>
      <c r="F219" s="87" t="s">
        <v>560</v>
      </c>
      <c r="G219" s="101">
        <v>42759</v>
      </c>
      <c r="H219" s="87" t="s">
        <v>327</v>
      </c>
      <c r="I219" s="90">
        <v>1.690000000008776</v>
      </c>
      <c r="J219" s="88" t="s">
        <v>128</v>
      </c>
      <c r="K219" s="88" t="s">
        <v>133</v>
      </c>
      <c r="L219" s="89">
        <v>7.0499999999999993E-2</v>
      </c>
      <c r="M219" s="89">
        <v>7.1700000000073996E-2</v>
      </c>
      <c r="N219" s="90">
        <v>57372.916278000012</v>
      </c>
      <c r="O219" s="102">
        <v>101.29</v>
      </c>
      <c r="P219" s="90">
        <v>58.112842821000008</v>
      </c>
      <c r="Q219" s="91">
        <f t="shared" si="3"/>
        <v>2.3147260189336776E-3</v>
      </c>
      <c r="R219" s="91">
        <f>P219/'סכום נכסי הקרן'!$C$42</f>
        <v>2.2866843575531571E-4</v>
      </c>
    </row>
    <row r="220" spans="2:18">
      <c r="B220" s="86" t="s">
        <v>3321</v>
      </c>
      <c r="C220" s="88" t="s">
        <v>2966</v>
      </c>
      <c r="D220" s="87" t="s">
        <v>3123</v>
      </c>
      <c r="E220" s="87"/>
      <c r="F220" s="87" t="s">
        <v>560</v>
      </c>
      <c r="G220" s="101">
        <v>42759</v>
      </c>
      <c r="H220" s="87" t="s">
        <v>327</v>
      </c>
      <c r="I220" s="90">
        <v>1.7299999999987501</v>
      </c>
      <c r="J220" s="88" t="s">
        <v>128</v>
      </c>
      <c r="K220" s="88" t="s">
        <v>133</v>
      </c>
      <c r="L220" s="89">
        <v>3.8800000000000001E-2</v>
      </c>
      <c r="M220" s="89">
        <v>5.8099999999680338E-2</v>
      </c>
      <c r="N220" s="90">
        <v>57372.916278000012</v>
      </c>
      <c r="O220" s="102">
        <v>97.6</v>
      </c>
      <c r="P220" s="90">
        <v>55.99596595900001</v>
      </c>
      <c r="Q220" s="91">
        <f t="shared" si="3"/>
        <v>2.2304074808362885E-3</v>
      </c>
      <c r="R220" s="91">
        <f>P220/'סכום נכסי הקרן'!$C$42</f>
        <v>2.2033872932172789E-4</v>
      </c>
    </row>
    <row r="221" spans="2:18">
      <c r="B221" s="86" t="s">
        <v>3322</v>
      </c>
      <c r="C221" s="88" t="s">
        <v>2966</v>
      </c>
      <c r="D221" s="87">
        <v>7561</v>
      </c>
      <c r="E221" s="87"/>
      <c r="F221" s="87" t="s">
        <v>626</v>
      </c>
      <c r="G221" s="101">
        <v>43920</v>
      </c>
      <c r="H221" s="87" t="s">
        <v>131</v>
      </c>
      <c r="I221" s="90">
        <v>4.1700000000062021</v>
      </c>
      <c r="J221" s="88" t="s">
        <v>157</v>
      </c>
      <c r="K221" s="88" t="s">
        <v>133</v>
      </c>
      <c r="L221" s="89">
        <v>4.8917999999999996E-2</v>
      </c>
      <c r="M221" s="89">
        <v>5.8700000000112648E-2</v>
      </c>
      <c r="N221" s="90">
        <v>162098.17819900002</v>
      </c>
      <c r="O221" s="102">
        <v>97.48</v>
      </c>
      <c r="P221" s="90">
        <v>158.01330210600003</v>
      </c>
      <c r="Q221" s="91">
        <f t="shared" si="3"/>
        <v>6.293918589544781E-3</v>
      </c>
      <c r="R221" s="91">
        <f>P221/'סכום נכסי הקרן'!$C$42</f>
        <v>6.2176711492857898E-4</v>
      </c>
    </row>
    <row r="222" spans="2:18">
      <c r="B222" s="86" t="s">
        <v>3322</v>
      </c>
      <c r="C222" s="88" t="s">
        <v>2966</v>
      </c>
      <c r="D222" s="87">
        <v>8991</v>
      </c>
      <c r="E222" s="87"/>
      <c r="F222" s="87" t="s">
        <v>626</v>
      </c>
      <c r="G222" s="101">
        <v>44636</v>
      </c>
      <c r="H222" s="87" t="s">
        <v>131</v>
      </c>
      <c r="I222" s="90">
        <v>4.4900000000032394</v>
      </c>
      <c r="J222" s="88" t="s">
        <v>157</v>
      </c>
      <c r="K222" s="88" t="s">
        <v>133</v>
      </c>
      <c r="L222" s="89">
        <v>4.2824000000000001E-2</v>
      </c>
      <c r="M222" s="89">
        <v>7.580000000004937E-2</v>
      </c>
      <c r="N222" s="90">
        <v>147627.53359000004</v>
      </c>
      <c r="O222" s="102">
        <v>87.81</v>
      </c>
      <c r="P222" s="90">
        <v>129.63174044200002</v>
      </c>
      <c r="Q222" s="91">
        <f t="shared" si="3"/>
        <v>5.1634363062397336E-3</v>
      </c>
      <c r="R222" s="91">
        <f>P222/'סכום נכסי הקרן'!$C$42</f>
        <v>5.100884051123959E-4</v>
      </c>
    </row>
    <row r="223" spans="2:18">
      <c r="B223" s="86" t="s">
        <v>3322</v>
      </c>
      <c r="C223" s="88" t="s">
        <v>2966</v>
      </c>
      <c r="D223" s="87">
        <v>9112</v>
      </c>
      <c r="E223" s="87"/>
      <c r="F223" s="87" t="s">
        <v>626</v>
      </c>
      <c r="G223" s="101">
        <v>44722</v>
      </c>
      <c r="H223" s="87" t="s">
        <v>131</v>
      </c>
      <c r="I223" s="90">
        <v>4.4299999999955455</v>
      </c>
      <c r="J223" s="88" t="s">
        <v>157</v>
      </c>
      <c r="K223" s="88" t="s">
        <v>133</v>
      </c>
      <c r="L223" s="89">
        <v>5.2750000000000005E-2</v>
      </c>
      <c r="M223" s="89">
        <v>7.0999999999941513E-2</v>
      </c>
      <c r="N223" s="90">
        <v>236374.36300500002</v>
      </c>
      <c r="O223" s="102">
        <v>94.02</v>
      </c>
      <c r="P223" s="90">
        <v>222.23918179300003</v>
      </c>
      <c r="Q223" s="91">
        <f t="shared" si="3"/>
        <v>8.8521364908497272E-3</v>
      </c>
      <c r="R223" s="91">
        <f>P223/'סכום נכסי הקרן'!$C$42</f>
        <v>8.7448976159504386E-4</v>
      </c>
    </row>
    <row r="224" spans="2:18">
      <c r="B224" s="86" t="s">
        <v>3322</v>
      </c>
      <c r="C224" s="88" t="s">
        <v>2966</v>
      </c>
      <c r="D224" s="87">
        <v>9247</v>
      </c>
      <c r="E224" s="87"/>
      <c r="F224" s="87" t="s">
        <v>626</v>
      </c>
      <c r="G224" s="101">
        <v>44816</v>
      </c>
      <c r="H224" s="87" t="s">
        <v>131</v>
      </c>
      <c r="I224" s="90">
        <v>4.3600000000037475</v>
      </c>
      <c r="J224" s="88" t="s">
        <v>157</v>
      </c>
      <c r="K224" s="88" t="s">
        <v>133</v>
      </c>
      <c r="L224" s="89">
        <v>5.6036999999999997E-2</v>
      </c>
      <c r="M224" s="89">
        <v>8.2200000000056228E-2</v>
      </c>
      <c r="N224" s="90">
        <v>292301.46895000001</v>
      </c>
      <c r="O224" s="102">
        <v>91.27</v>
      </c>
      <c r="P224" s="90">
        <v>266.78355952500004</v>
      </c>
      <c r="Q224" s="91">
        <f t="shared" si="3"/>
        <v>1.0626409183911141E-2</v>
      </c>
      <c r="R224" s="91">
        <f>P224/'סכום נכסי הקרן'!$C$42</f>
        <v>1.0497675949140072E-3</v>
      </c>
    </row>
    <row r="225" spans="2:18">
      <c r="B225" s="86" t="s">
        <v>3322</v>
      </c>
      <c r="C225" s="88" t="s">
        <v>2966</v>
      </c>
      <c r="D225" s="87">
        <v>9486</v>
      </c>
      <c r="E225" s="87"/>
      <c r="F225" s="87" t="s">
        <v>626</v>
      </c>
      <c r="G225" s="101">
        <v>44976</v>
      </c>
      <c r="H225" s="87" t="s">
        <v>131</v>
      </c>
      <c r="I225" s="90">
        <v>4.3799999999960653</v>
      </c>
      <c r="J225" s="88" t="s">
        <v>157</v>
      </c>
      <c r="K225" s="88" t="s">
        <v>133</v>
      </c>
      <c r="L225" s="89">
        <v>6.1999000000000005E-2</v>
      </c>
      <c r="M225" s="89">
        <v>6.7599999999921306E-2</v>
      </c>
      <c r="N225" s="90">
        <v>285930.16702100006</v>
      </c>
      <c r="O225" s="102">
        <v>99.57</v>
      </c>
      <c r="P225" s="90">
        <v>284.7006676740001</v>
      </c>
      <c r="Q225" s="91">
        <f t="shared" si="3"/>
        <v>1.1340075809105944E-2</v>
      </c>
      <c r="R225" s="91">
        <f>P225/'סכום נכסי הקרן'!$C$42</f>
        <v>1.1202696886819983E-3</v>
      </c>
    </row>
    <row r="226" spans="2:18">
      <c r="B226" s="86" t="s">
        <v>3322</v>
      </c>
      <c r="C226" s="88" t="s">
        <v>2966</v>
      </c>
      <c r="D226" s="87">
        <v>9567</v>
      </c>
      <c r="E226" s="87"/>
      <c r="F226" s="87" t="s">
        <v>626</v>
      </c>
      <c r="G226" s="101">
        <v>45056</v>
      </c>
      <c r="H226" s="87" t="s">
        <v>131</v>
      </c>
      <c r="I226" s="90">
        <v>4.3700000000053416</v>
      </c>
      <c r="J226" s="88" t="s">
        <v>157</v>
      </c>
      <c r="K226" s="88" t="s">
        <v>133</v>
      </c>
      <c r="L226" s="89">
        <v>6.3411999999999996E-2</v>
      </c>
      <c r="M226" s="89">
        <v>6.7800000000097824E-2</v>
      </c>
      <c r="N226" s="90">
        <v>310387.29169699998</v>
      </c>
      <c r="O226" s="102">
        <v>100.12</v>
      </c>
      <c r="P226" s="90">
        <v>310.75974328200004</v>
      </c>
      <c r="Q226" s="91">
        <f t="shared" si="3"/>
        <v>1.23780498164178E-2</v>
      </c>
      <c r="R226" s="91">
        <f>P226/'סכום נכסי הקרן'!$C$42</f>
        <v>1.2228096397022142E-3</v>
      </c>
    </row>
    <row r="227" spans="2:18">
      <c r="B227" s="86" t="s">
        <v>3322</v>
      </c>
      <c r="C227" s="88" t="s">
        <v>2966</v>
      </c>
      <c r="D227" s="87">
        <v>7894</v>
      </c>
      <c r="E227" s="87"/>
      <c r="F227" s="87" t="s">
        <v>626</v>
      </c>
      <c r="G227" s="101">
        <v>44068</v>
      </c>
      <c r="H227" s="87" t="s">
        <v>131</v>
      </c>
      <c r="I227" s="90">
        <v>4.1299999999949728</v>
      </c>
      <c r="J227" s="88" t="s">
        <v>157</v>
      </c>
      <c r="K227" s="88" t="s">
        <v>133</v>
      </c>
      <c r="L227" s="89">
        <v>4.5102999999999997E-2</v>
      </c>
      <c r="M227" s="89">
        <v>6.8899999999876227E-2</v>
      </c>
      <c r="N227" s="90">
        <v>200891.99432400003</v>
      </c>
      <c r="O227" s="102">
        <v>92.09</v>
      </c>
      <c r="P227" s="90">
        <v>185.00143346100003</v>
      </c>
      <c r="Q227" s="91">
        <f t="shared" si="3"/>
        <v>7.3688983499092791E-3</v>
      </c>
      <c r="R227" s="91">
        <f>P227/'סכום נכסי הקרן'!$C$42</f>
        <v>7.279628107735727E-4</v>
      </c>
    </row>
    <row r="228" spans="2:18">
      <c r="B228" s="86" t="s">
        <v>3322</v>
      </c>
      <c r="C228" s="88" t="s">
        <v>2966</v>
      </c>
      <c r="D228" s="87">
        <v>8076</v>
      </c>
      <c r="E228" s="87"/>
      <c r="F228" s="87" t="s">
        <v>626</v>
      </c>
      <c r="G228" s="101">
        <v>44160</v>
      </c>
      <c r="H228" s="87" t="s">
        <v>131</v>
      </c>
      <c r="I228" s="90">
        <v>3.9799999999991003</v>
      </c>
      <c r="J228" s="88" t="s">
        <v>157</v>
      </c>
      <c r="K228" s="88" t="s">
        <v>133</v>
      </c>
      <c r="L228" s="89">
        <v>4.5465999999999999E-2</v>
      </c>
      <c r="M228" s="89">
        <v>9.2900000000001925E-2</v>
      </c>
      <c r="N228" s="90">
        <v>184510.18565600002</v>
      </c>
      <c r="O228" s="102">
        <v>84.31</v>
      </c>
      <c r="P228" s="90">
        <v>155.56052969300001</v>
      </c>
      <c r="Q228" s="91">
        <f t="shared" si="3"/>
        <v>6.1962208028372582E-3</v>
      </c>
      <c r="R228" s="91">
        <f>P228/'סכום נכסי הקרן'!$C$42</f>
        <v>6.1211569187443393E-4</v>
      </c>
    </row>
    <row r="229" spans="2:18">
      <c r="B229" s="86" t="s">
        <v>3322</v>
      </c>
      <c r="C229" s="88" t="s">
        <v>2966</v>
      </c>
      <c r="D229" s="87">
        <v>9311</v>
      </c>
      <c r="E229" s="87"/>
      <c r="F229" s="87" t="s">
        <v>626</v>
      </c>
      <c r="G229" s="101">
        <v>44880</v>
      </c>
      <c r="H229" s="87" t="s">
        <v>131</v>
      </c>
      <c r="I229" s="90">
        <v>3.7999999999934331</v>
      </c>
      <c r="J229" s="88" t="s">
        <v>157</v>
      </c>
      <c r="K229" s="88" t="s">
        <v>133</v>
      </c>
      <c r="L229" s="89">
        <v>7.2695999999999997E-2</v>
      </c>
      <c r="M229" s="89">
        <v>9.899999999983583E-2</v>
      </c>
      <c r="N229" s="90">
        <v>163616.78447100002</v>
      </c>
      <c r="O229" s="102">
        <v>93.07</v>
      </c>
      <c r="P229" s="90">
        <v>152.27813615500003</v>
      </c>
      <c r="Q229" s="91">
        <f t="shared" si="3"/>
        <v>6.06547790061526E-3</v>
      </c>
      <c r="R229" s="91">
        <f>P229/'סכום נכסי הקרן'!$C$42</f>
        <v>5.9919978964986451E-4</v>
      </c>
    </row>
    <row r="230" spans="2:18">
      <c r="B230" s="86" t="s">
        <v>3323</v>
      </c>
      <c r="C230" s="88" t="s">
        <v>2966</v>
      </c>
      <c r="D230" s="87">
        <v>8811</v>
      </c>
      <c r="E230" s="87"/>
      <c r="F230" s="87" t="s">
        <v>935</v>
      </c>
      <c r="G230" s="101">
        <v>44550</v>
      </c>
      <c r="H230" s="87" t="s">
        <v>2965</v>
      </c>
      <c r="I230" s="90">
        <v>4.8700000000008243</v>
      </c>
      <c r="J230" s="88" t="s">
        <v>331</v>
      </c>
      <c r="K230" s="88" t="s">
        <v>133</v>
      </c>
      <c r="L230" s="89">
        <v>7.85E-2</v>
      </c>
      <c r="M230" s="89">
        <v>7.8899999999994905E-2</v>
      </c>
      <c r="N230" s="90">
        <v>248040.70770500004</v>
      </c>
      <c r="O230" s="102">
        <v>102.65</v>
      </c>
      <c r="P230" s="90">
        <v>254.61303091700003</v>
      </c>
      <c r="Q230" s="91">
        <f t="shared" si="3"/>
        <v>1.0141637868904435E-2</v>
      </c>
      <c r="R230" s="91">
        <f>P230/'סכום נכסי הקרן'!$C$42</f>
        <v>1.0018777378013727E-3</v>
      </c>
    </row>
    <row r="231" spans="2:18">
      <c r="B231" s="86" t="s">
        <v>3324</v>
      </c>
      <c r="C231" s="88" t="s">
        <v>2975</v>
      </c>
      <c r="D231" s="87" t="s">
        <v>3124</v>
      </c>
      <c r="E231" s="87"/>
      <c r="F231" s="87" t="s">
        <v>935</v>
      </c>
      <c r="G231" s="101">
        <v>42732</v>
      </c>
      <c r="H231" s="87" t="s">
        <v>2965</v>
      </c>
      <c r="I231" s="90">
        <v>2.0100000000168081</v>
      </c>
      <c r="J231" s="88" t="s">
        <v>129</v>
      </c>
      <c r="K231" s="88" t="s">
        <v>133</v>
      </c>
      <c r="L231" s="89">
        <v>2.1613000000000004E-2</v>
      </c>
      <c r="M231" s="89">
        <v>3.0300000000002505E-2</v>
      </c>
      <c r="N231" s="90">
        <v>35975.810404000011</v>
      </c>
      <c r="O231" s="102">
        <v>110.8</v>
      </c>
      <c r="P231" s="90">
        <v>39.861198133000002</v>
      </c>
      <c r="Q231" s="91">
        <f t="shared" si="3"/>
        <v>1.5877342767162512E-3</v>
      </c>
      <c r="R231" s="91">
        <f>P231/'סכום נכסי הקרן'!$C$42</f>
        <v>1.5684997294801022E-4</v>
      </c>
    </row>
    <row r="232" spans="2:18">
      <c r="B232" s="86" t="s">
        <v>3325</v>
      </c>
      <c r="C232" s="88" t="s">
        <v>2975</v>
      </c>
      <c r="D232" s="87" t="s">
        <v>3125</v>
      </c>
      <c r="E232" s="87"/>
      <c r="F232" s="87" t="s">
        <v>626</v>
      </c>
      <c r="G232" s="101">
        <v>45169</v>
      </c>
      <c r="H232" s="87" t="s">
        <v>131</v>
      </c>
      <c r="I232" s="90">
        <v>2.0699999999830299</v>
      </c>
      <c r="J232" s="88" t="s">
        <v>129</v>
      </c>
      <c r="K232" s="88" t="s">
        <v>133</v>
      </c>
      <c r="L232" s="89">
        <v>6.9500000000000006E-2</v>
      </c>
      <c r="M232" s="89">
        <v>7.2499999999368125E-2</v>
      </c>
      <c r="N232" s="90">
        <v>55485.942423000008</v>
      </c>
      <c r="O232" s="102">
        <v>99.83</v>
      </c>
      <c r="P232" s="90">
        <v>55.391619342000013</v>
      </c>
      <c r="Q232" s="91">
        <f t="shared" si="3"/>
        <v>2.2063354036341229E-3</v>
      </c>
      <c r="R232" s="91">
        <f>P232/'סכום נכסי הקרן'!$C$42</f>
        <v>2.1796068362898703E-4</v>
      </c>
    </row>
    <row r="233" spans="2:18">
      <c r="B233" s="86" t="s">
        <v>3325</v>
      </c>
      <c r="C233" s="88" t="s">
        <v>2975</v>
      </c>
      <c r="D233" s="87" t="s">
        <v>3126</v>
      </c>
      <c r="E233" s="87"/>
      <c r="F233" s="87" t="s">
        <v>626</v>
      </c>
      <c r="G233" s="101">
        <v>45195</v>
      </c>
      <c r="H233" s="87" t="s">
        <v>131</v>
      </c>
      <c r="I233" s="90">
        <v>2.0699999999684979</v>
      </c>
      <c r="J233" s="88" t="s">
        <v>129</v>
      </c>
      <c r="K233" s="88" t="s">
        <v>133</v>
      </c>
      <c r="L233" s="89">
        <v>6.9500000000000006E-2</v>
      </c>
      <c r="M233" s="89">
        <v>7.2499999998972761E-2</v>
      </c>
      <c r="N233" s="90">
        <v>29254.247731000003</v>
      </c>
      <c r="O233" s="102">
        <v>99.83</v>
      </c>
      <c r="P233" s="90">
        <v>29.204517156000005</v>
      </c>
      <c r="Q233" s="91">
        <f t="shared" si="3"/>
        <v>1.1632618961631605E-3</v>
      </c>
      <c r="R233" s="91">
        <f>P233/'סכום נכסי הקרן'!$C$42</f>
        <v>1.1491696036316683E-4</v>
      </c>
    </row>
    <row r="234" spans="2:18">
      <c r="B234" s="86" t="s">
        <v>3325</v>
      </c>
      <c r="C234" s="88" t="s">
        <v>2975</v>
      </c>
      <c r="D234" s="87" t="s">
        <v>3127</v>
      </c>
      <c r="E234" s="87"/>
      <c r="F234" s="87" t="s">
        <v>626</v>
      </c>
      <c r="G234" s="101">
        <v>45195</v>
      </c>
      <c r="H234" s="87" t="s">
        <v>131</v>
      </c>
      <c r="I234" s="90">
        <v>1.9500000000004634</v>
      </c>
      <c r="J234" s="88" t="s">
        <v>129</v>
      </c>
      <c r="K234" s="88" t="s">
        <v>133</v>
      </c>
      <c r="L234" s="89">
        <v>6.7500000000000004E-2</v>
      </c>
      <c r="M234" s="89">
        <v>7.1700000000002775E-2</v>
      </c>
      <c r="N234" s="90">
        <v>866602.80135700013</v>
      </c>
      <c r="O234" s="102">
        <v>99.6</v>
      </c>
      <c r="P234" s="90">
        <v>863.13652662800018</v>
      </c>
      <c r="Q234" s="91">
        <f t="shared" si="3"/>
        <v>3.4380086725956743E-2</v>
      </c>
      <c r="R234" s="91">
        <f>P234/'סכום נכסי הקרן'!$C$42</f>
        <v>3.3963590457147218E-3</v>
      </c>
    </row>
    <row r="235" spans="2:18">
      <c r="B235" s="86" t="s">
        <v>3297</v>
      </c>
      <c r="C235" s="88" t="s">
        <v>2975</v>
      </c>
      <c r="D235" s="87" t="s">
        <v>3128</v>
      </c>
      <c r="E235" s="87"/>
      <c r="F235" s="87" t="s">
        <v>657</v>
      </c>
      <c r="G235" s="101">
        <v>44858</v>
      </c>
      <c r="H235" s="87" t="s">
        <v>131</v>
      </c>
      <c r="I235" s="90">
        <v>5.6400000005121935</v>
      </c>
      <c r="J235" s="88" t="s">
        <v>692</v>
      </c>
      <c r="K235" s="88" t="s">
        <v>133</v>
      </c>
      <c r="L235" s="89">
        <v>3.49E-2</v>
      </c>
      <c r="M235" s="89">
        <v>4.5400000004739691E-2</v>
      </c>
      <c r="N235" s="90">
        <v>5319.6457730000011</v>
      </c>
      <c r="O235" s="102">
        <v>98.36</v>
      </c>
      <c r="P235" s="90">
        <v>5.2324040380000003</v>
      </c>
      <c r="Q235" s="91">
        <f t="shared" si="3"/>
        <v>2.0841489041653846E-4</v>
      </c>
      <c r="R235" s="91">
        <f>P235/'סכום נכסי הקרן'!$C$42</f>
        <v>2.0589005605777871E-5</v>
      </c>
    </row>
    <row r="236" spans="2:18">
      <c r="B236" s="86" t="s">
        <v>3297</v>
      </c>
      <c r="C236" s="88" t="s">
        <v>2975</v>
      </c>
      <c r="D236" s="87" t="s">
        <v>3129</v>
      </c>
      <c r="E236" s="87"/>
      <c r="F236" s="87" t="s">
        <v>657</v>
      </c>
      <c r="G236" s="101">
        <v>44858</v>
      </c>
      <c r="H236" s="87" t="s">
        <v>131</v>
      </c>
      <c r="I236" s="90">
        <v>5.6800000004063032</v>
      </c>
      <c r="J236" s="88" t="s">
        <v>692</v>
      </c>
      <c r="K236" s="88" t="s">
        <v>133</v>
      </c>
      <c r="L236" s="89">
        <v>3.49E-2</v>
      </c>
      <c r="M236" s="89">
        <v>4.530000000394762E-2</v>
      </c>
      <c r="N236" s="90">
        <v>4404.4076450000011</v>
      </c>
      <c r="O236" s="102">
        <v>98.35</v>
      </c>
      <c r="P236" s="90">
        <v>4.3317352930000004</v>
      </c>
      <c r="Q236" s="91">
        <f t="shared" si="3"/>
        <v>1.725398363443521E-4</v>
      </c>
      <c r="R236" s="91">
        <f>P236/'סכום נכסי הקרן'!$C$42</f>
        <v>1.7044960898014438E-5</v>
      </c>
    </row>
    <row r="237" spans="2:18">
      <c r="B237" s="86" t="s">
        <v>3297</v>
      </c>
      <c r="C237" s="88" t="s">
        <v>2975</v>
      </c>
      <c r="D237" s="87" t="s">
        <v>3130</v>
      </c>
      <c r="E237" s="87"/>
      <c r="F237" s="87" t="s">
        <v>657</v>
      </c>
      <c r="G237" s="101">
        <v>44858</v>
      </c>
      <c r="H237" s="87" t="s">
        <v>131</v>
      </c>
      <c r="I237" s="90">
        <v>5.5699999998837466</v>
      </c>
      <c r="J237" s="88" t="s">
        <v>692</v>
      </c>
      <c r="K237" s="88" t="s">
        <v>133</v>
      </c>
      <c r="L237" s="89">
        <v>3.49E-2</v>
      </c>
      <c r="M237" s="89">
        <v>4.5499999999169614E-2</v>
      </c>
      <c r="N237" s="90">
        <v>5508.4549720000014</v>
      </c>
      <c r="O237" s="102">
        <v>98.38</v>
      </c>
      <c r="P237" s="90">
        <v>5.4192184590000005</v>
      </c>
      <c r="Q237" s="91">
        <f t="shared" si="3"/>
        <v>2.1585600291438491E-4</v>
      </c>
      <c r="R237" s="91">
        <f>P237/'סכום נכסי הקרן'!$C$42</f>
        <v>2.1324102347786988E-5</v>
      </c>
    </row>
    <row r="238" spans="2:18">
      <c r="B238" s="86" t="s">
        <v>3297</v>
      </c>
      <c r="C238" s="88" t="s">
        <v>2975</v>
      </c>
      <c r="D238" s="87" t="s">
        <v>3131</v>
      </c>
      <c r="E238" s="87"/>
      <c r="F238" s="87" t="s">
        <v>657</v>
      </c>
      <c r="G238" s="101">
        <v>44858</v>
      </c>
      <c r="H238" s="87" t="s">
        <v>131</v>
      </c>
      <c r="I238" s="90">
        <v>5.600000000242674</v>
      </c>
      <c r="J238" s="88" t="s">
        <v>692</v>
      </c>
      <c r="K238" s="88" t="s">
        <v>133</v>
      </c>
      <c r="L238" s="89">
        <v>3.49E-2</v>
      </c>
      <c r="M238" s="89">
        <v>4.540000000172905E-2</v>
      </c>
      <c r="N238" s="90">
        <v>6702.4934440000006</v>
      </c>
      <c r="O238" s="102">
        <v>98.37</v>
      </c>
      <c r="P238" s="90">
        <v>6.5932434090000003</v>
      </c>
      <c r="Q238" s="91">
        <f t="shared" si="3"/>
        <v>2.6261926498733038E-4</v>
      </c>
      <c r="R238" s="91">
        <f>P238/'סכום נכסי הקרן'!$C$42</f>
        <v>2.5943777376956263E-5</v>
      </c>
    </row>
    <row r="239" spans="2:18">
      <c r="B239" s="86" t="s">
        <v>3297</v>
      </c>
      <c r="C239" s="88" t="s">
        <v>2975</v>
      </c>
      <c r="D239" s="87" t="s">
        <v>3132</v>
      </c>
      <c r="E239" s="87"/>
      <c r="F239" s="87" t="s">
        <v>657</v>
      </c>
      <c r="G239" s="101">
        <v>44858</v>
      </c>
      <c r="H239" s="87" t="s">
        <v>131</v>
      </c>
      <c r="I239" s="90">
        <v>5.7700000000714216</v>
      </c>
      <c r="J239" s="88" t="s">
        <v>692</v>
      </c>
      <c r="K239" s="88" t="s">
        <v>133</v>
      </c>
      <c r="L239" s="89">
        <v>3.49E-2</v>
      </c>
      <c r="M239" s="89">
        <v>4.5200000000714217E-2</v>
      </c>
      <c r="N239" s="90">
        <v>3986.5585680000008</v>
      </c>
      <c r="O239" s="102">
        <v>98.34</v>
      </c>
      <c r="P239" s="90">
        <v>3.9203820360000008</v>
      </c>
      <c r="Q239" s="91">
        <f t="shared" si="3"/>
        <v>1.5615498850815352E-4</v>
      </c>
      <c r="R239" s="91">
        <f>P239/'סכום נכסי הקרן'!$C$42</f>
        <v>1.542632547673966E-5</v>
      </c>
    </row>
    <row r="240" spans="2:18">
      <c r="B240" s="86" t="s">
        <v>3326</v>
      </c>
      <c r="C240" s="88" t="s">
        <v>2966</v>
      </c>
      <c r="D240" s="87">
        <v>9637</v>
      </c>
      <c r="E240" s="87"/>
      <c r="F240" s="87" t="s">
        <v>657</v>
      </c>
      <c r="G240" s="101">
        <v>45104</v>
      </c>
      <c r="H240" s="87" t="s">
        <v>131</v>
      </c>
      <c r="I240" s="90">
        <v>2.5199999999990585</v>
      </c>
      <c r="J240" s="88" t="s">
        <v>331</v>
      </c>
      <c r="K240" s="88" t="s">
        <v>133</v>
      </c>
      <c r="L240" s="89">
        <v>5.2159000000000004E-2</v>
      </c>
      <c r="M240" s="89">
        <v>6.0600000000207085E-2</v>
      </c>
      <c r="N240" s="90">
        <v>42928.55000000001</v>
      </c>
      <c r="O240" s="102">
        <v>98.99</v>
      </c>
      <c r="P240" s="90">
        <v>42.494971602000007</v>
      </c>
      <c r="Q240" s="91">
        <f t="shared" si="3"/>
        <v>1.6926416204414573E-3</v>
      </c>
      <c r="R240" s="91">
        <f>P240/'סכום נכסי הקרן'!$C$42</f>
        <v>1.6721361771316438E-4</v>
      </c>
    </row>
    <row r="241" spans="2:18">
      <c r="B241" s="86" t="s">
        <v>3327</v>
      </c>
      <c r="C241" s="88" t="s">
        <v>2966</v>
      </c>
      <c r="D241" s="87">
        <v>9577</v>
      </c>
      <c r="E241" s="87"/>
      <c r="F241" s="87" t="s">
        <v>657</v>
      </c>
      <c r="G241" s="101">
        <v>45063</v>
      </c>
      <c r="H241" s="87" t="s">
        <v>131</v>
      </c>
      <c r="I241" s="90">
        <v>3.5700000000242005</v>
      </c>
      <c r="J241" s="88" t="s">
        <v>331</v>
      </c>
      <c r="K241" s="88" t="s">
        <v>133</v>
      </c>
      <c r="L241" s="89">
        <v>4.4344000000000001E-2</v>
      </c>
      <c r="M241" s="89">
        <v>4.5400000000269579E-2</v>
      </c>
      <c r="N241" s="90">
        <v>64392.825000000012</v>
      </c>
      <c r="O241" s="102">
        <v>101.39</v>
      </c>
      <c r="P241" s="90">
        <v>65.287881206000009</v>
      </c>
      <c r="Q241" s="91">
        <f t="shared" si="3"/>
        <v>2.6005190937581934E-3</v>
      </c>
      <c r="R241" s="91">
        <f>P241/'סכום נכסי הקרן'!$C$42</f>
        <v>2.5690152029113887E-4</v>
      </c>
    </row>
    <row r="242" spans="2:18">
      <c r="B242" s="86" t="s">
        <v>3328</v>
      </c>
      <c r="C242" s="88" t="s">
        <v>2966</v>
      </c>
      <c r="D242" s="87" t="s">
        <v>3133</v>
      </c>
      <c r="E242" s="87"/>
      <c r="F242" s="87" t="s">
        <v>657</v>
      </c>
      <c r="G242" s="101">
        <v>42372</v>
      </c>
      <c r="H242" s="87" t="s">
        <v>131</v>
      </c>
      <c r="I242" s="90">
        <v>9.6199999999610561</v>
      </c>
      <c r="J242" s="88" t="s">
        <v>129</v>
      </c>
      <c r="K242" s="88" t="s">
        <v>133</v>
      </c>
      <c r="L242" s="89">
        <v>6.7000000000000004E-2</v>
      </c>
      <c r="M242" s="89">
        <v>3.3999999999897522E-2</v>
      </c>
      <c r="N242" s="90">
        <v>51958.361147000011</v>
      </c>
      <c r="O242" s="102">
        <v>150.24</v>
      </c>
      <c r="P242" s="90">
        <v>78.062241642000004</v>
      </c>
      <c r="Q242" s="91">
        <f t="shared" si="3"/>
        <v>3.1093419811107437E-3</v>
      </c>
      <c r="R242" s="91">
        <f>P242/'סכום נכסי הקרן'!$C$42</f>
        <v>3.071673974514131E-4</v>
      </c>
    </row>
    <row r="243" spans="2:18">
      <c r="B243" s="86" t="s">
        <v>3329</v>
      </c>
      <c r="C243" s="88" t="s">
        <v>2975</v>
      </c>
      <c r="D243" s="87" t="s">
        <v>3134</v>
      </c>
      <c r="E243" s="87"/>
      <c r="F243" s="87" t="s">
        <v>682</v>
      </c>
      <c r="G243" s="101">
        <v>44871</v>
      </c>
      <c r="H243" s="87"/>
      <c r="I243" s="90">
        <v>4.9399999999880873</v>
      </c>
      <c r="J243" s="88" t="s">
        <v>331</v>
      </c>
      <c r="K243" s="88" t="s">
        <v>133</v>
      </c>
      <c r="L243" s="89">
        <v>0.05</v>
      </c>
      <c r="M243" s="89">
        <v>6.9899999999792337E-2</v>
      </c>
      <c r="N243" s="90">
        <v>65148.582844000004</v>
      </c>
      <c r="O243" s="102">
        <v>95.35</v>
      </c>
      <c r="P243" s="90">
        <v>62.11917887100001</v>
      </c>
      <c r="Q243" s="91">
        <f t="shared" si="3"/>
        <v>2.474304691140294E-3</v>
      </c>
      <c r="R243" s="91">
        <f>P243/'סכום נכסי הקרן'!$C$42</f>
        <v>2.4443298199314966E-4</v>
      </c>
    </row>
    <row r="244" spans="2:18">
      <c r="B244" s="86" t="s">
        <v>3329</v>
      </c>
      <c r="C244" s="88" t="s">
        <v>2975</v>
      </c>
      <c r="D244" s="87" t="s">
        <v>3135</v>
      </c>
      <c r="E244" s="87"/>
      <c r="F244" s="87" t="s">
        <v>682</v>
      </c>
      <c r="G244" s="101">
        <v>44969</v>
      </c>
      <c r="H244" s="87"/>
      <c r="I244" s="90">
        <v>4.9400000000211453</v>
      </c>
      <c r="J244" s="88" t="s">
        <v>331</v>
      </c>
      <c r="K244" s="88" t="s">
        <v>133</v>
      </c>
      <c r="L244" s="89">
        <v>0.05</v>
      </c>
      <c r="M244" s="89">
        <v>6.6500000000258699E-2</v>
      </c>
      <c r="N244" s="90">
        <v>46280.645866000006</v>
      </c>
      <c r="O244" s="102">
        <v>96.06</v>
      </c>
      <c r="P244" s="90">
        <v>44.457188048999996</v>
      </c>
      <c r="Q244" s="91">
        <f t="shared" si="3"/>
        <v>1.7707997907213174E-3</v>
      </c>
      <c r="R244" s="91">
        <f>P244/'סכום נכסי הקרן'!$C$42</f>
        <v>1.7493475031944426E-4</v>
      </c>
    </row>
    <row r="245" spans="2:18">
      <c r="B245" s="86" t="s">
        <v>3329</v>
      </c>
      <c r="C245" s="88" t="s">
        <v>2975</v>
      </c>
      <c r="D245" s="87" t="s">
        <v>3136</v>
      </c>
      <c r="E245" s="87"/>
      <c r="F245" s="87" t="s">
        <v>682</v>
      </c>
      <c r="G245" s="101">
        <v>45018</v>
      </c>
      <c r="H245" s="87"/>
      <c r="I245" s="90">
        <v>4.9400000000263109</v>
      </c>
      <c r="J245" s="88" t="s">
        <v>331</v>
      </c>
      <c r="K245" s="88" t="s">
        <v>133</v>
      </c>
      <c r="L245" s="89">
        <v>0.05</v>
      </c>
      <c r="M245" s="89">
        <v>4.3000000000381934E-2</v>
      </c>
      <c r="N245" s="90">
        <v>22144.909908000001</v>
      </c>
      <c r="O245" s="102">
        <v>106.41</v>
      </c>
      <c r="P245" s="90">
        <v>23.564398727000004</v>
      </c>
      <c r="Q245" s="91">
        <f t="shared" si="3"/>
        <v>9.3860709967201581E-4</v>
      </c>
      <c r="R245" s="91">
        <f>P245/'סכום נכסי הקרן'!$C$42</f>
        <v>9.2723637923120957E-5</v>
      </c>
    </row>
    <row r="246" spans="2:18">
      <c r="B246" s="86" t="s">
        <v>3329</v>
      </c>
      <c r="C246" s="88" t="s">
        <v>2975</v>
      </c>
      <c r="D246" s="87" t="s">
        <v>3137</v>
      </c>
      <c r="E246" s="87"/>
      <c r="F246" s="87" t="s">
        <v>682</v>
      </c>
      <c r="G246" s="101">
        <v>45109</v>
      </c>
      <c r="H246" s="87"/>
      <c r="I246" s="90">
        <v>4.9399999999731312</v>
      </c>
      <c r="J246" s="88" t="s">
        <v>331</v>
      </c>
      <c r="K246" s="88" t="s">
        <v>133</v>
      </c>
      <c r="L246" s="89">
        <v>0.05</v>
      </c>
      <c r="M246" s="89">
        <v>5.2199999999990053E-2</v>
      </c>
      <c r="N246" s="90">
        <v>20008.024909000003</v>
      </c>
      <c r="O246" s="102">
        <v>100.45</v>
      </c>
      <c r="P246" s="90">
        <v>20.098061241000003</v>
      </c>
      <c r="Q246" s="91">
        <f t="shared" si="3"/>
        <v>8.0053742041086133E-4</v>
      </c>
      <c r="R246" s="91">
        <f>P246/'סכום נכסי הקרן'!$C$42</f>
        <v>7.9083933991149492E-5</v>
      </c>
    </row>
    <row r="247" spans="2:18">
      <c r="B247" s="86" t="s">
        <v>3330</v>
      </c>
      <c r="C247" s="88" t="s">
        <v>2975</v>
      </c>
      <c r="D247" s="87" t="s">
        <v>3138</v>
      </c>
      <c r="E247" s="87"/>
      <c r="F247" s="87" t="s">
        <v>682</v>
      </c>
      <c r="G247" s="101">
        <v>41816</v>
      </c>
      <c r="H247" s="87"/>
      <c r="I247" s="90">
        <v>5.6700000000663202</v>
      </c>
      <c r="J247" s="88" t="s">
        <v>692</v>
      </c>
      <c r="K247" s="88" t="s">
        <v>133</v>
      </c>
      <c r="L247" s="89">
        <v>4.4999999999999998E-2</v>
      </c>
      <c r="M247" s="89">
        <v>8.7100000000942437E-2</v>
      </c>
      <c r="N247" s="90">
        <v>16213.399605000002</v>
      </c>
      <c r="O247" s="102">
        <v>88.35</v>
      </c>
      <c r="P247" s="90">
        <v>14.324539215000003</v>
      </c>
      <c r="Q247" s="91">
        <f t="shared" ref="Q247:Q310" si="4">IFERROR(P247/$P$10,0)</f>
        <v>5.7056894862858706E-4</v>
      </c>
      <c r="R247" s="91">
        <f>P247/'סכום נכסי הקרן'!$C$42</f>
        <v>5.6365681253955951E-5</v>
      </c>
    </row>
    <row r="248" spans="2:18">
      <c r="B248" s="86" t="s">
        <v>3330</v>
      </c>
      <c r="C248" s="88" t="s">
        <v>2975</v>
      </c>
      <c r="D248" s="87" t="s">
        <v>3139</v>
      </c>
      <c r="E248" s="87"/>
      <c r="F248" s="87" t="s">
        <v>682</v>
      </c>
      <c r="G248" s="101">
        <v>42625</v>
      </c>
      <c r="H248" s="87"/>
      <c r="I248" s="90">
        <v>5.669999999922676</v>
      </c>
      <c r="J248" s="88" t="s">
        <v>692</v>
      </c>
      <c r="K248" s="88" t="s">
        <v>133</v>
      </c>
      <c r="L248" s="89">
        <v>4.4999999999999998E-2</v>
      </c>
      <c r="M248" s="89">
        <v>8.7099999997430844E-2</v>
      </c>
      <c r="N248" s="90">
        <v>4514.7602390000011</v>
      </c>
      <c r="O248" s="102">
        <v>88.8</v>
      </c>
      <c r="P248" s="90">
        <v>4.009107493000001</v>
      </c>
      <c r="Q248" s="91">
        <f t="shared" si="4"/>
        <v>1.5968906314449993E-4</v>
      </c>
      <c r="R248" s="91">
        <f>P248/'סכום נכסי הקרן'!$C$42</f>
        <v>1.5775451598935389E-5</v>
      </c>
    </row>
    <row r="249" spans="2:18">
      <c r="B249" s="86" t="s">
        <v>3330</v>
      </c>
      <c r="C249" s="88" t="s">
        <v>2975</v>
      </c>
      <c r="D249" s="87" t="s">
        <v>3140</v>
      </c>
      <c r="E249" s="87"/>
      <c r="F249" s="87" t="s">
        <v>682</v>
      </c>
      <c r="G249" s="101">
        <v>42716</v>
      </c>
      <c r="H249" s="87"/>
      <c r="I249" s="90">
        <v>5.669999999361691</v>
      </c>
      <c r="J249" s="88" t="s">
        <v>692</v>
      </c>
      <c r="K249" s="88" t="s">
        <v>133</v>
      </c>
      <c r="L249" s="89">
        <v>4.4999999999999998E-2</v>
      </c>
      <c r="M249" s="89">
        <v>8.7099999989405388E-2</v>
      </c>
      <c r="N249" s="90">
        <v>3415.6813760000009</v>
      </c>
      <c r="O249" s="102">
        <v>88.98</v>
      </c>
      <c r="P249" s="90">
        <v>3.0392735820000003</v>
      </c>
      <c r="Q249" s="91">
        <f t="shared" si="4"/>
        <v>1.2105905162104577E-4</v>
      </c>
      <c r="R249" s="91">
        <f>P249/'סכום נכסי הקרן'!$C$42</f>
        <v>1.1959248628897759E-5</v>
      </c>
    </row>
    <row r="250" spans="2:18">
      <c r="B250" s="86" t="s">
        <v>3330</v>
      </c>
      <c r="C250" s="88" t="s">
        <v>2975</v>
      </c>
      <c r="D250" s="87" t="s">
        <v>3141</v>
      </c>
      <c r="E250" s="87"/>
      <c r="F250" s="87" t="s">
        <v>682</v>
      </c>
      <c r="G250" s="101">
        <v>42803</v>
      </c>
      <c r="H250" s="87"/>
      <c r="I250" s="90">
        <v>5.6700000000688915</v>
      </c>
      <c r="J250" s="88" t="s">
        <v>692</v>
      </c>
      <c r="K250" s="88" t="s">
        <v>133</v>
      </c>
      <c r="L250" s="89">
        <v>4.4999999999999998E-2</v>
      </c>
      <c r="M250" s="89">
        <v>8.7100000000790961E-2</v>
      </c>
      <c r="N250" s="90">
        <v>21890.249842000005</v>
      </c>
      <c r="O250" s="102">
        <v>89.52</v>
      </c>
      <c r="P250" s="90">
        <v>19.596153195000003</v>
      </c>
      <c r="Q250" s="91">
        <f t="shared" si="4"/>
        <v>7.8054563276476572E-4</v>
      </c>
      <c r="R250" s="91">
        <f>P250/'סכום נכסי הקרן'!$C$42</f>
        <v>7.7108974202564628E-5</v>
      </c>
    </row>
    <row r="251" spans="2:18">
      <c r="B251" s="86" t="s">
        <v>3330</v>
      </c>
      <c r="C251" s="88" t="s">
        <v>2975</v>
      </c>
      <c r="D251" s="87" t="s">
        <v>3142</v>
      </c>
      <c r="E251" s="87"/>
      <c r="F251" s="87" t="s">
        <v>682</v>
      </c>
      <c r="G251" s="101">
        <v>42898</v>
      </c>
      <c r="H251" s="87"/>
      <c r="I251" s="90">
        <v>5.6700000004472315</v>
      </c>
      <c r="J251" s="88" t="s">
        <v>692</v>
      </c>
      <c r="K251" s="88" t="s">
        <v>133</v>
      </c>
      <c r="L251" s="89">
        <v>4.4999999999999998E-2</v>
      </c>
      <c r="M251" s="89">
        <v>8.7100000006326686E-2</v>
      </c>
      <c r="N251" s="90">
        <v>4116.9950440000011</v>
      </c>
      <c r="O251" s="102">
        <v>89.07</v>
      </c>
      <c r="P251" s="90">
        <v>3.6670075080000006</v>
      </c>
      <c r="Q251" s="91">
        <f t="shared" si="4"/>
        <v>1.4606268216025786E-4</v>
      </c>
      <c r="R251" s="91">
        <f>P251/'סכום נכסי הקרן'!$C$42</f>
        <v>1.4429321128553404E-5</v>
      </c>
    </row>
    <row r="252" spans="2:18">
      <c r="B252" s="86" t="s">
        <v>3330</v>
      </c>
      <c r="C252" s="88" t="s">
        <v>2975</v>
      </c>
      <c r="D252" s="87" t="s">
        <v>3143</v>
      </c>
      <c r="E252" s="87"/>
      <c r="F252" s="87" t="s">
        <v>682</v>
      </c>
      <c r="G252" s="101">
        <v>42989</v>
      </c>
      <c r="H252" s="87"/>
      <c r="I252" s="90">
        <v>5.6700000002090949</v>
      </c>
      <c r="J252" s="88" t="s">
        <v>692</v>
      </c>
      <c r="K252" s="88" t="s">
        <v>133</v>
      </c>
      <c r="L252" s="89">
        <v>4.4999999999999998E-2</v>
      </c>
      <c r="M252" s="89">
        <v>8.7100000003470526E-2</v>
      </c>
      <c r="N252" s="90">
        <v>5187.9320180000013</v>
      </c>
      <c r="O252" s="102">
        <v>89.42</v>
      </c>
      <c r="P252" s="90">
        <v>4.6390492090000004</v>
      </c>
      <c r="Q252" s="91">
        <f t="shared" si="4"/>
        <v>1.8478063343522412E-4</v>
      </c>
      <c r="R252" s="91">
        <f>P252/'סכום נכסי הקרן'!$C$42</f>
        <v>1.8254211539460707E-5</v>
      </c>
    </row>
    <row r="253" spans="2:18">
      <c r="B253" s="86" t="s">
        <v>3330</v>
      </c>
      <c r="C253" s="88" t="s">
        <v>2975</v>
      </c>
      <c r="D253" s="87" t="s">
        <v>3144</v>
      </c>
      <c r="E253" s="87"/>
      <c r="F253" s="87" t="s">
        <v>682</v>
      </c>
      <c r="G253" s="101">
        <v>43080</v>
      </c>
      <c r="H253" s="87"/>
      <c r="I253" s="90">
        <v>5.6700000007425402</v>
      </c>
      <c r="J253" s="88" t="s">
        <v>692</v>
      </c>
      <c r="K253" s="88" t="s">
        <v>133</v>
      </c>
      <c r="L253" s="89">
        <v>4.4999999999999998E-2</v>
      </c>
      <c r="M253" s="89">
        <v>8.710000001246905E-2</v>
      </c>
      <c r="N253" s="90">
        <v>1607.4006480000003</v>
      </c>
      <c r="O253" s="102">
        <v>88.81</v>
      </c>
      <c r="P253" s="90">
        <v>1.427532582</v>
      </c>
      <c r="Q253" s="91">
        <f t="shared" si="4"/>
        <v>5.6860870162712035E-5</v>
      </c>
      <c r="R253" s="91">
        <f>P253/'סכום נכסי הקרן'!$C$42</f>
        <v>5.6172031287673582E-6</v>
      </c>
    </row>
    <row r="254" spans="2:18">
      <c r="B254" s="86" t="s">
        <v>3330</v>
      </c>
      <c r="C254" s="88" t="s">
        <v>2975</v>
      </c>
      <c r="D254" s="87" t="s">
        <v>3145</v>
      </c>
      <c r="E254" s="87"/>
      <c r="F254" s="87" t="s">
        <v>682</v>
      </c>
      <c r="G254" s="101">
        <v>43171</v>
      </c>
      <c r="H254" s="87"/>
      <c r="I254" s="90">
        <v>5.5500000001862269</v>
      </c>
      <c r="J254" s="88" t="s">
        <v>692</v>
      </c>
      <c r="K254" s="88" t="s">
        <v>133</v>
      </c>
      <c r="L254" s="89">
        <v>4.4999999999999998E-2</v>
      </c>
      <c r="M254" s="89">
        <v>8.8000000001862269E-2</v>
      </c>
      <c r="N254" s="90">
        <v>1201.0261579999999</v>
      </c>
      <c r="O254" s="102">
        <v>89.42</v>
      </c>
      <c r="P254" s="90">
        <v>1.0739576760000002</v>
      </c>
      <c r="Q254" s="91">
        <f t="shared" si="4"/>
        <v>4.2777425009612824E-5</v>
      </c>
      <c r="R254" s="91">
        <f>P254/'סכום נכסי הקרן'!$C$42</f>
        <v>4.2259199501696008E-6</v>
      </c>
    </row>
    <row r="255" spans="2:18">
      <c r="B255" s="86" t="s">
        <v>3330</v>
      </c>
      <c r="C255" s="88" t="s">
        <v>2975</v>
      </c>
      <c r="D255" s="87" t="s">
        <v>3146</v>
      </c>
      <c r="E255" s="87"/>
      <c r="F255" s="87" t="s">
        <v>682</v>
      </c>
      <c r="G255" s="101">
        <v>43341</v>
      </c>
      <c r="H255" s="87"/>
      <c r="I255" s="90">
        <v>5.7099999991574801</v>
      </c>
      <c r="J255" s="88" t="s">
        <v>692</v>
      </c>
      <c r="K255" s="88" t="s">
        <v>133</v>
      </c>
      <c r="L255" s="89">
        <v>4.4999999999999998E-2</v>
      </c>
      <c r="M255" s="89">
        <v>8.449999998645287E-2</v>
      </c>
      <c r="N255" s="90">
        <v>3013.0837750000005</v>
      </c>
      <c r="O255" s="102">
        <v>89.42</v>
      </c>
      <c r="P255" s="90">
        <v>2.6942997370000001</v>
      </c>
      <c r="Q255" s="91">
        <f t="shared" si="4"/>
        <v>1.0731820026857096E-4</v>
      </c>
      <c r="R255" s="91">
        <f>P255/'סכום נכסי הקרן'!$C$42</f>
        <v>1.0601809796389973E-5</v>
      </c>
    </row>
    <row r="256" spans="2:18">
      <c r="B256" s="86" t="s">
        <v>3330</v>
      </c>
      <c r="C256" s="88" t="s">
        <v>2975</v>
      </c>
      <c r="D256" s="87" t="s">
        <v>3147</v>
      </c>
      <c r="E256" s="87"/>
      <c r="F256" s="87" t="s">
        <v>682</v>
      </c>
      <c r="G256" s="101">
        <v>43990</v>
      </c>
      <c r="H256" s="87"/>
      <c r="I256" s="90">
        <v>5.6700000011176668</v>
      </c>
      <c r="J256" s="88" t="s">
        <v>692</v>
      </c>
      <c r="K256" s="88" t="s">
        <v>133</v>
      </c>
      <c r="L256" s="89">
        <v>4.4999999999999998E-2</v>
      </c>
      <c r="M256" s="89">
        <v>8.7100000013806481E-2</v>
      </c>
      <c r="N256" s="90">
        <v>3107.6568470000002</v>
      </c>
      <c r="O256" s="102">
        <v>88.1</v>
      </c>
      <c r="P256" s="90">
        <v>2.7378458820000007</v>
      </c>
      <c r="Q256" s="91">
        <f t="shared" si="4"/>
        <v>1.0905271178035911E-4</v>
      </c>
      <c r="R256" s="91">
        <f>P256/'סכום נכסי הקרן'!$C$42</f>
        <v>1.0773159680115259E-5</v>
      </c>
    </row>
    <row r="257" spans="2:18">
      <c r="B257" s="86" t="s">
        <v>3330</v>
      </c>
      <c r="C257" s="88" t="s">
        <v>2975</v>
      </c>
      <c r="D257" s="87" t="s">
        <v>3148</v>
      </c>
      <c r="E257" s="87"/>
      <c r="F257" s="87" t="s">
        <v>682</v>
      </c>
      <c r="G257" s="101">
        <v>41893</v>
      </c>
      <c r="H257" s="87"/>
      <c r="I257" s="90">
        <v>5.6700000010823306</v>
      </c>
      <c r="J257" s="88" t="s">
        <v>692</v>
      </c>
      <c r="K257" s="88" t="s">
        <v>133</v>
      </c>
      <c r="L257" s="89">
        <v>4.4999999999999998E-2</v>
      </c>
      <c r="M257" s="89">
        <v>8.7100000015681273E-2</v>
      </c>
      <c r="N257" s="90">
        <v>3180.905592000001</v>
      </c>
      <c r="O257" s="102">
        <v>88.01</v>
      </c>
      <c r="P257" s="90">
        <v>2.7995151910000002</v>
      </c>
      <c r="Q257" s="91">
        <f t="shared" si="4"/>
        <v>1.1150909744628932E-4</v>
      </c>
      <c r="R257" s="91">
        <f>P257/'סכום נכסי הקרן'!$C$42</f>
        <v>1.1015822467523161E-5</v>
      </c>
    </row>
    <row r="258" spans="2:18">
      <c r="B258" s="86" t="s">
        <v>3330</v>
      </c>
      <c r="C258" s="88" t="s">
        <v>2975</v>
      </c>
      <c r="D258" s="87" t="s">
        <v>3149</v>
      </c>
      <c r="E258" s="87"/>
      <c r="F258" s="87" t="s">
        <v>682</v>
      </c>
      <c r="G258" s="101">
        <v>42151</v>
      </c>
      <c r="H258" s="87"/>
      <c r="I258" s="90">
        <v>5.6700000001129904</v>
      </c>
      <c r="J258" s="88" t="s">
        <v>692</v>
      </c>
      <c r="K258" s="88" t="s">
        <v>133</v>
      </c>
      <c r="L258" s="89">
        <v>4.4999999999999998E-2</v>
      </c>
      <c r="M258" s="89">
        <v>8.7100000002134248E-2</v>
      </c>
      <c r="N258" s="90">
        <v>11649.018212000003</v>
      </c>
      <c r="O258" s="102">
        <v>88.89</v>
      </c>
      <c r="P258" s="90">
        <v>10.354813249000003</v>
      </c>
      <c r="Q258" s="91">
        <f t="shared" si="4"/>
        <v>4.1244851370441054E-4</v>
      </c>
      <c r="R258" s="91">
        <f>P258/'סכום נכסי הקרן'!$C$42</f>
        <v>4.0745192168289511E-5</v>
      </c>
    </row>
    <row r="259" spans="2:18">
      <c r="B259" s="86" t="s">
        <v>3330</v>
      </c>
      <c r="C259" s="88" t="s">
        <v>2975</v>
      </c>
      <c r="D259" s="87" t="s">
        <v>3150</v>
      </c>
      <c r="E259" s="87"/>
      <c r="F259" s="87" t="s">
        <v>682</v>
      </c>
      <c r="G259" s="101">
        <v>42166</v>
      </c>
      <c r="H259" s="87"/>
      <c r="I259" s="90">
        <v>5.6700000000000008</v>
      </c>
      <c r="J259" s="88" t="s">
        <v>692</v>
      </c>
      <c r="K259" s="88" t="s">
        <v>133</v>
      </c>
      <c r="L259" s="89">
        <v>4.4999999999999998E-2</v>
      </c>
      <c r="M259" s="89">
        <v>8.7100000000000011E-2</v>
      </c>
      <c r="N259" s="90">
        <v>10960.445712000001</v>
      </c>
      <c r="O259" s="102">
        <v>88.89</v>
      </c>
      <c r="P259" s="90">
        <v>9.7427411000000017</v>
      </c>
      <c r="Q259" s="91">
        <f t="shared" si="4"/>
        <v>3.8806871640007049E-4</v>
      </c>
      <c r="R259" s="91">
        <f>P259/'סכום נכסי הקרן'!$C$42</f>
        <v>3.833674725169274E-5</v>
      </c>
    </row>
    <row r="260" spans="2:18">
      <c r="B260" s="86" t="s">
        <v>3330</v>
      </c>
      <c r="C260" s="88" t="s">
        <v>2975</v>
      </c>
      <c r="D260" s="87" t="s">
        <v>3151</v>
      </c>
      <c r="E260" s="87"/>
      <c r="F260" s="87" t="s">
        <v>682</v>
      </c>
      <c r="G260" s="101">
        <v>42257</v>
      </c>
      <c r="H260" s="87"/>
      <c r="I260" s="90">
        <v>5.6700000000116715</v>
      </c>
      <c r="J260" s="88" t="s">
        <v>692</v>
      </c>
      <c r="K260" s="88" t="s">
        <v>133</v>
      </c>
      <c r="L260" s="89">
        <v>4.4999999999999998E-2</v>
      </c>
      <c r="M260" s="89">
        <v>8.7100000001517297E-2</v>
      </c>
      <c r="N260" s="90">
        <v>5824.4297740000011</v>
      </c>
      <c r="O260" s="102">
        <v>88.26</v>
      </c>
      <c r="P260" s="90">
        <v>5.1406420820000012</v>
      </c>
      <c r="Q260" s="91">
        <f t="shared" si="4"/>
        <v>2.0475986724454023E-4</v>
      </c>
      <c r="R260" s="91">
        <f>P260/'סכום נכסי הקרן'!$C$42</f>
        <v>2.0227931152666015E-5</v>
      </c>
    </row>
    <row r="261" spans="2:18">
      <c r="B261" s="86" t="s">
        <v>3330</v>
      </c>
      <c r="C261" s="88" t="s">
        <v>2975</v>
      </c>
      <c r="D261" s="87" t="s">
        <v>3152</v>
      </c>
      <c r="E261" s="87"/>
      <c r="F261" s="87" t="s">
        <v>682</v>
      </c>
      <c r="G261" s="101">
        <v>42348</v>
      </c>
      <c r="H261" s="87"/>
      <c r="I261" s="90">
        <v>5.6699999997585877</v>
      </c>
      <c r="J261" s="88" t="s">
        <v>692</v>
      </c>
      <c r="K261" s="88" t="s">
        <v>133</v>
      </c>
      <c r="L261" s="89">
        <v>4.4999999999999998E-2</v>
      </c>
      <c r="M261" s="89">
        <v>8.7099999995439992E-2</v>
      </c>
      <c r="N261" s="90">
        <v>10086.092280000003</v>
      </c>
      <c r="O261" s="102">
        <v>88.71</v>
      </c>
      <c r="P261" s="90">
        <v>8.9473724480000012</v>
      </c>
      <c r="Q261" s="91">
        <f t="shared" si="4"/>
        <v>3.5638793081022301E-4</v>
      </c>
      <c r="R261" s="91">
        <f>P261/'סכום נכסי הקרן'!$C$42</f>
        <v>3.5207048261370232E-5</v>
      </c>
    </row>
    <row r="262" spans="2:18">
      <c r="B262" s="86" t="s">
        <v>3330</v>
      </c>
      <c r="C262" s="88" t="s">
        <v>2975</v>
      </c>
      <c r="D262" s="87" t="s">
        <v>3153</v>
      </c>
      <c r="E262" s="87"/>
      <c r="F262" s="87" t="s">
        <v>682</v>
      </c>
      <c r="G262" s="101">
        <v>42439</v>
      </c>
      <c r="H262" s="87"/>
      <c r="I262" s="90">
        <v>5.6699999999524895</v>
      </c>
      <c r="J262" s="88" t="s">
        <v>692</v>
      </c>
      <c r="K262" s="88" t="s">
        <v>133</v>
      </c>
      <c r="L262" s="89">
        <v>4.4999999999999998E-2</v>
      </c>
      <c r="M262" s="89">
        <v>8.7099999999413077E-2</v>
      </c>
      <c r="N262" s="90">
        <v>11979.103886000003</v>
      </c>
      <c r="O262" s="102">
        <v>89.61</v>
      </c>
      <c r="P262" s="90">
        <v>10.734476153000001</v>
      </c>
      <c r="Q262" s="91">
        <f t="shared" si="4"/>
        <v>4.2757108488922858E-4</v>
      </c>
      <c r="R262" s="91">
        <f>P262/'סכום נכסי הקרן'!$C$42</f>
        <v>4.2239129104732547E-5</v>
      </c>
    </row>
    <row r="263" spans="2:18">
      <c r="B263" s="86" t="s">
        <v>3330</v>
      </c>
      <c r="C263" s="88" t="s">
        <v>2975</v>
      </c>
      <c r="D263" s="87" t="s">
        <v>3154</v>
      </c>
      <c r="E263" s="87"/>
      <c r="F263" s="87" t="s">
        <v>682</v>
      </c>
      <c r="G263" s="101">
        <v>42549</v>
      </c>
      <c r="H263" s="87"/>
      <c r="I263" s="90">
        <v>5.6899999997639314</v>
      </c>
      <c r="J263" s="88" t="s">
        <v>692</v>
      </c>
      <c r="K263" s="88" t="s">
        <v>133</v>
      </c>
      <c r="L263" s="89">
        <v>4.4999999999999998E-2</v>
      </c>
      <c r="M263" s="89">
        <v>8.589999999513355E-2</v>
      </c>
      <c r="N263" s="90">
        <v>8425.9618590000009</v>
      </c>
      <c r="O263" s="102">
        <v>89.99</v>
      </c>
      <c r="P263" s="90">
        <v>7.5825237910000007</v>
      </c>
      <c r="Q263" s="91">
        <f t="shared" si="4"/>
        <v>3.0202386006607175E-4</v>
      </c>
      <c r="R263" s="91">
        <f>P263/'סכום נכסי הקרן'!$C$42</f>
        <v>2.9836500336185064E-5</v>
      </c>
    </row>
    <row r="264" spans="2:18">
      <c r="B264" s="86" t="s">
        <v>3330</v>
      </c>
      <c r="C264" s="88" t="s">
        <v>2975</v>
      </c>
      <c r="D264" s="87" t="s">
        <v>3155</v>
      </c>
      <c r="E264" s="87"/>
      <c r="F264" s="87" t="s">
        <v>682</v>
      </c>
      <c r="G264" s="101">
        <v>42604</v>
      </c>
      <c r="H264" s="87"/>
      <c r="I264" s="90">
        <v>5.6699999999059711</v>
      </c>
      <c r="J264" s="88" t="s">
        <v>692</v>
      </c>
      <c r="K264" s="88" t="s">
        <v>133</v>
      </c>
      <c r="L264" s="89">
        <v>4.4999999999999998E-2</v>
      </c>
      <c r="M264" s="89">
        <v>8.7099999997996794E-2</v>
      </c>
      <c r="N264" s="90">
        <v>11018.411730000002</v>
      </c>
      <c r="O264" s="102">
        <v>88.8</v>
      </c>
      <c r="P264" s="90">
        <v>9.7843505760000031</v>
      </c>
      <c r="Q264" s="91">
        <f t="shared" si="4"/>
        <v>3.8972608733661316E-4</v>
      </c>
      <c r="R264" s="91">
        <f>P264/'סכום נכסי הקרן'!$C$42</f>
        <v>3.8500476529553509E-5</v>
      </c>
    </row>
    <row r="265" spans="2:18">
      <c r="B265" s="92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90"/>
      <c r="O265" s="102"/>
      <c r="P265" s="87"/>
      <c r="Q265" s="91"/>
      <c r="R265" s="87"/>
    </row>
    <row r="266" spans="2:18">
      <c r="B266" s="79" t="s">
        <v>39</v>
      </c>
      <c r="C266" s="81"/>
      <c r="D266" s="80"/>
      <c r="E266" s="80"/>
      <c r="F266" s="80"/>
      <c r="G266" s="99"/>
      <c r="H266" s="80"/>
      <c r="I266" s="83">
        <v>2.1571495545425425</v>
      </c>
      <c r="J266" s="81"/>
      <c r="K266" s="81"/>
      <c r="L266" s="82"/>
      <c r="M266" s="82">
        <v>0.41297458666534675</v>
      </c>
      <c r="N266" s="83"/>
      <c r="O266" s="100"/>
      <c r="P266" s="83">
        <v>9653.3797971430013</v>
      </c>
      <c r="Q266" s="84">
        <f t="shared" si="4"/>
        <v>0.38450931502220215</v>
      </c>
      <c r="R266" s="84">
        <f>P266/'סכום נכסי הקרן'!$C$42</f>
        <v>3.7985119137330672E-2</v>
      </c>
    </row>
    <row r="267" spans="2:18">
      <c r="B267" s="85" t="s">
        <v>37</v>
      </c>
      <c r="C267" s="81"/>
      <c r="D267" s="80"/>
      <c r="E267" s="80"/>
      <c r="F267" s="80"/>
      <c r="G267" s="99"/>
      <c r="H267" s="80"/>
      <c r="I267" s="83">
        <v>2.1571495545425434</v>
      </c>
      <c r="J267" s="81"/>
      <c r="K267" s="81"/>
      <c r="L267" s="82"/>
      <c r="M267" s="82">
        <v>0.41297458666534681</v>
      </c>
      <c r="N267" s="83"/>
      <c r="O267" s="100"/>
      <c r="P267" s="83">
        <v>9653.3797971429995</v>
      </c>
      <c r="Q267" s="84">
        <f t="shared" si="4"/>
        <v>0.38450931502220209</v>
      </c>
      <c r="R267" s="84">
        <f>P267/'סכום נכסי הקרן'!$C$42</f>
        <v>3.7985119137330665E-2</v>
      </c>
    </row>
    <row r="268" spans="2:18">
      <c r="B268" s="86" t="s">
        <v>3331</v>
      </c>
      <c r="C268" s="88" t="s">
        <v>2975</v>
      </c>
      <c r="D268" s="87">
        <v>9645</v>
      </c>
      <c r="E268" s="87"/>
      <c r="F268" s="87" t="s">
        <v>3005</v>
      </c>
      <c r="G268" s="101">
        <v>45114</v>
      </c>
      <c r="H268" s="87" t="s">
        <v>2965</v>
      </c>
      <c r="I268" s="90">
        <v>2.5600000000362413</v>
      </c>
      <c r="J268" s="88" t="s">
        <v>1038</v>
      </c>
      <c r="K268" s="88" t="s">
        <v>2914</v>
      </c>
      <c r="L268" s="89">
        <v>7.5800000000000006E-2</v>
      </c>
      <c r="M268" s="89">
        <v>8.3200000001177846E-2</v>
      </c>
      <c r="N268" s="90">
        <v>48736.80941200001</v>
      </c>
      <c r="O268" s="102">
        <v>100.65</v>
      </c>
      <c r="P268" s="90">
        <v>17.659296306000005</v>
      </c>
      <c r="Q268" s="91">
        <f t="shared" si="4"/>
        <v>7.0339757360461186E-4</v>
      </c>
      <c r="R268" s="91">
        <f>P268/'סכום נכסי הקרן'!$C$42</f>
        <v>6.9487629012934913E-5</v>
      </c>
    </row>
    <row r="269" spans="2:18">
      <c r="B269" s="86" t="s">
        <v>3331</v>
      </c>
      <c r="C269" s="88" t="s">
        <v>2975</v>
      </c>
      <c r="D269" s="87">
        <v>9722</v>
      </c>
      <c r="E269" s="87"/>
      <c r="F269" s="87" t="s">
        <v>3005</v>
      </c>
      <c r="G269" s="101">
        <v>45169</v>
      </c>
      <c r="H269" s="87" t="s">
        <v>2965</v>
      </c>
      <c r="I269" s="90">
        <v>2.580000000040263</v>
      </c>
      <c r="J269" s="88" t="s">
        <v>1038</v>
      </c>
      <c r="K269" s="88" t="s">
        <v>2914</v>
      </c>
      <c r="L269" s="89">
        <v>7.7300000000000008E-2</v>
      </c>
      <c r="M269" s="89">
        <v>8.1800000003086806E-2</v>
      </c>
      <c r="N269" s="90">
        <v>20621.124992000005</v>
      </c>
      <c r="O269" s="102">
        <v>100.37</v>
      </c>
      <c r="P269" s="90">
        <v>7.4510722650000005</v>
      </c>
      <c r="Q269" s="91">
        <f t="shared" si="4"/>
        <v>2.9678793883609569E-4</v>
      </c>
      <c r="R269" s="91">
        <f>P269/'סכום נכסי הקרן'!$C$42</f>
        <v>2.9319251250287531E-5</v>
      </c>
    </row>
    <row r="270" spans="2:18">
      <c r="B270" s="86" t="s">
        <v>3331</v>
      </c>
      <c r="C270" s="88" t="s">
        <v>2975</v>
      </c>
      <c r="D270" s="87">
        <v>9788</v>
      </c>
      <c r="E270" s="87"/>
      <c r="F270" s="87" t="s">
        <v>3005</v>
      </c>
      <c r="G270" s="101">
        <v>45198</v>
      </c>
      <c r="H270" s="87" t="s">
        <v>2965</v>
      </c>
      <c r="I270" s="90">
        <v>2.5999999998444863</v>
      </c>
      <c r="J270" s="88" t="s">
        <v>1038</v>
      </c>
      <c r="K270" s="88" t="s">
        <v>2914</v>
      </c>
      <c r="L270" s="89">
        <v>7.7300000000000008E-2</v>
      </c>
      <c r="M270" s="89">
        <v>8.1699999995703931E-2</v>
      </c>
      <c r="N270" s="90">
        <v>14323.921245000001</v>
      </c>
      <c r="O270" s="102">
        <v>99.76</v>
      </c>
      <c r="P270" s="90">
        <v>5.1442360130000004</v>
      </c>
      <c r="Q270" s="91">
        <f t="shared" si="4"/>
        <v>2.0490301917433957E-4</v>
      </c>
      <c r="R270" s="91">
        <f>P270/'סכום נכסי הקרן'!$C$42</f>
        <v>2.0242072924778484E-5</v>
      </c>
    </row>
    <row r="271" spans="2:18">
      <c r="B271" s="86" t="s">
        <v>3332</v>
      </c>
      <c r="C271" s="88" t="s">
        <v>2975</v>
      </c>
      <c r="D271" s="87">
        <v>8763</v>
      </c>
      <c r="E271" s="87"/>
      <c r="F271" s="87" t="s">
        <v>3005</v>
      </c>
      <c r="G271" s="101">
        <v>44529</v>
      </c>
      <c r="H271" s="87" t="s">
        <v>2965</v>
      </c>
      <c r="I271" s="90">
        <v>2.5599999999951102</v>
      </c>
      <c r="J271" s="88" t="s">
        <v>1038</v>
      </c>
      <c r="K271" s="88" t="s">
        <v>2914</v>
      </c>
      <c r="L271" s="89">
        <v>7.6299999999999993E-2</v>
      </c>
      <c r="M271" s="89">
        <v>8.0699999999928398E-2</v>
      </c>
      <c r="N271" s="90">
        <v>471183.60002500005</v>
      </c>
      <c r="O271" s="102">
        <v>101.27</v>
      </c>
      <c r="P271" s="90">
        <v>171.78033988900003</v>
      </c>
      <c r="Q271" s="91">
        <f t="shared" si="4"/>
        <v>6.8422813784400011E-3</v>
      </c>
      <c r="R271" s="91">
        <f>P271/'סכום נכסי הקרן'!$C$42</f>
        <v>6.7593908177796761E-4</v>
      </c>
    </row>
    <row r="272" spans="2:18">
      <c r="B272" s="86" t="s">
        <v>3332</v>
      </c>
      <c r="C272" s="88" t="s">
        <v>2975</v>
      </c>
      <c r="D272" s="87">
        <v>9327</v>
      </c>
      <c r="E272" s="87"/>
      <c r="F272" s="87" t="s">
        <v>3005</v>
      </c>
      <c r="G272" s="101">
        <v>44880</v>
      </c>
      <c r="H272" s="87" t="s">
        <v>2965</v>
      </c>
      <c r="I272" s="90">
        <v>2.5900000000563645</v>
      </c>
      <c r="J272" s="88" t="s">
        <v>1038</v>
      </c>
      <c r="K272" s="88" t="s">
        <v>138</v>
      </c>
      <c r="L272" s="89">
        <v>6.9459999999999994E-2</v>
      </c>
      <c r="M272" s="89">
        <v>7.3199999998872722E-2</v>
      </c>
      <c r="N272" s="90">
        <v>12915.919694000004</v>
      </c>
      <c r="O272" s="102">
        <v>101.26</v>
      </c>
      <c r="P272" s="90">
        <v>4.6128432860000004</v>
      </c>
      <c r="Q272" s="91">
        <f t="shared" si="4"/>
        <v>1.8373681026510115E-4</v>
      </c>
      <c r="R272" s="91">
        <f>P272/'סכום נכסי הקרן'!$C$42</f>
        <v>1.8151093758105693E-5</v>
      </c>
    </row>
    <row r="273" spans="2:18">
      <c r="B273" s="86" t="s">
        <v>3332</v>
      </c>
      <c r="C273" s="88" t="s">
        <v>2975</v>
      </c>
      <c r="D273" s="87">
        <v>9474</v>
      </c>
      <c r="E273" s="87"/>
      <c r="F273" s="87" t="s">
        <v>3005</v>
      </c>
      <c r="G273" s="101">
        <v>44977</v>
      </c>
      <c r="H273" s="87" t="s">
        <v>2965</v>
      </c>
      <c r="I273" s="90">
        <v>2.590000000302394</v>
      </c>
      <c r="J273" s="88" t="s">
        <v>1038</v>
      </c>
      <c r="K273" s="88" t="s">
        <v>138</v>
      </c>
      <c r="L273" s="89">
        <v>6.9459999999999994E-2</v>
      </c>
      <c r="M273" s="89">
        <v>7.3200000010751803E-2</v>
      </c>
      <c r="N273" s="90">
        <v>5000.0684910000009</v>
      </c>
      <c r="O273" s="102">
        <v>101.26</v>
      </c>
      <c r="P273" s="90">
        <v>1.7857444940000005</v>
      </c>
      <c r="Q273" s="91">
        <f t="shared" si="4"/>
        <v>7.1129014565015321E-5</v>
      </c>
      <c r="R273" s="91">
        <f>P273/'סכום נכסי הקרן'!$C$42</f>
        <v>7.0267324790740821E-6</v>
      </c>
    </row>
    <row r="274" spans="2:18">
      <c r="B274" s="86" t="s">
        <v>3332</v>
      </c>
      <c r="C274" s="88" t="s">
        <v>2975</v>
      </c>
      <c r="D274" s="87">
        <v>9571</v>
      </c>
      <c r="E274" s="87"/>
      <c r="F274" s="87" t="s">
        <v>3005</v>
      </c>
      <c r="G274" s="101">
        <v>45069</v>
      </c>
      <c r="H274" s="87" t="s">
        <v>2965</v>
      </c>
      <c r="I274" s="90">
        <v>2.5900000002730335</v>
      </c>
      <c r="J274" s="88" t="s">
        <v>1038</v>
      </c>
      <c r="K274" s="88" t="s">
        <v>138</v>
      </c>
      <c r="L274" s="89">
        <v>6.9459999999999994E-2</v>
      </c>
      <c r="M274" s="89">
        <v>7.3200000011603913E-2</v>
      </c>
      <c r="N274" s="90">
        <v>8204.1035030000021</v>
      </c>
      <c r="O274" s="102">
        <v>101.26</v>
      </c>
      <c r="P274" s="90">
        <v>2.9300463800000003</v>
      </c>
      <c r="Q274" s="91">
        <f t="shared" si="4"/>
        <v>1.1670836020463204E-4</v>
      </c>
      <c r="R274" s="91">
        <f>P274/'סכום נכסי הקרן'!$C$42</f>
        <v>1.1529450116025074E-5</v>
      </c>
    </row>
    <row r="275" spans="2:18">
      <c r="B275" s="86" t="s">
        <v>3333</v>
      </c>
      <c r="C275" s="88" t="s">
        <v>2975</v>
      </c>
      <c r="D275" s="87">
        <v>9382</v>
      </c>
      <c r="E275" s="87"/>
      <c r="F275" s="87" t="s">
        <v>3005</v>
      </c>
      <c r="G275" s="101">
        <v>44341</v>
      </c>
      <c r="H275" s="87" t="s">
        <v>2965</v>
      </c>
      <c r="I275" s="90">
        <v>0.4799999999967583</v>
      </c>
      <c r="J275" s="88" t="s">
        <v>1038</v>
      </c>
      <c r="K275" s="88" t="s">
        <v>132</v>
      </c>
      <c r="L275" s="89">
        <v>7.9393000000000005E-2</v>
      </c>
      <c r="M275" s="89">
        <v>8.9699999999789296E-2</v>
      </c>
      <c r="N275" s="90">
        <v>48426.641802000006</v>
      </c>
      <c r="O275" s="102">
        <v>99.95</v>
      </c>
      <c r="P275" s="90">
        <v>185.09088717000003</v>
      </c>
      <c r="Q275" s="91">
        <f t="shared" si="4"/>
        <v>7.3724614319693018E-3</v>
      </c>
      <c r="R275" s="91">
        <f>P275/'סכום נכסי הקרן'!$C$42</f>
        <v>7.2831480249720159E-4</v>
      </c>
    </row>
    <row r="276" spans="2:18">
      <c r="B276" s="86" t="s">
        <v>3333</v>
      </c>
      <c r="C276" s="88" t="s">
        <v>2975</v>
      </c>
      <c r="D276" s="87">
        <v>9410</v>
      </c>
      <c r="E276" s="87"/>
      <c r="F276" s="87" t="s">
        <v>3005</v>
      </c>
      <c r="G276" s="101">
        <v>44946</v>
      </c>
      <c r="H276" s="87" t="s">
        <v>2965</v>
      </c>
      <c r="I276" s="90">
        <v>0.47999999992251496</v>
      </c>
      <c r="J276" s="88" t="s">
        <v>1038</v>
      </c>
      <c r="K276" s="88" t="s">
        <v>132</v>
      </c>
      <c r="L276" s="89">
        <v>7.9393000000000005E-2</v>
      </c>
      <c r="M276" s="89">
        <v>8.96999999600952E-2</v>
      </c>
      <c r="N276" s="90">
        <v>135.06451600000003</v>
      </c>
      <c r="O276" s="102">
        <v>99.95</v>
      </c>
      <c r="P276" s="90">
        <v>0.51622849800000004</v>
      </c>
      <c r="Q276" s="91">
        <f t="shared" si="4"/>
        <v>2.0562193794516036E-5</v>
      </c>
      <c r="R276" s="91">
        <f>P276/'סכום נכסי הקרן'!$C$42</f>
        <v>2.0313093870416992E-6</v>
      </c>
    </row>
    <row r="277" spans="2:18">
      <c r="B277" s="86" t="s">
        <v>3333</v>
      </c>
      <c r="C277" s="88" t="s">
        <v>2975</v>
      </c>
      <c r="D277" s="87">
        <v>9460</v>
      </c>
      <c r="E277" s="87"/>
      <c r="F277" s="87" t="s">
        <v>3005</v>
      </c>
      <c r="G277" s="101">
        <v>44978</v>
      </c>
      <c r="H277" s="87" t="s">
        <v>2965</v>
      </c>
      <c r="I277" s="90">
        <v>0.4800000005673829</v>
      </c>
      <c r="J277" s="88" t="s">
        <v>1038</v>
      </c>
      <c r="K277" s="88" t="s">
        <v>132</v>
      </c>
      <c r="L277" s="89">
        <v>7.9393000000000005E-2</v>
      </c>
      <c r="M277" s="89">
        <v>8.9700000004964586E-2</v>
      </c>
      <c r="N277" s="90">
        <v>184.451866</v>
      </c>
      <c r="O277" s="102">
        <v>99.95</v>
      </c>
      <c r="P277" s="90">
        <v>0.70499124500000021</v>
      </c>
      <c r="Q277" s="91">
        <f t="shared" si="4"/>
        <v>2.8080911184270064E-5</v>
      </c>
      <c r="R277" s="91">
        <f>P277/'סכום נכסי הקרן'!$C$42</f>
        <v>2.7740726040868721E-6</v>
      </c>
    </row>
    <row r="278" spans="2:18">
      <c r="B278" s="86" t="s">
        <v>3333</v>
      </c>
      <c r="C278" s="88" t="s">
        <v>2975</v>
      </c>
      <c r="D278" s="87">
        <v>9511</v>
      </c>
      <c r="E278" s="87"/>
      <c r="F278" s="87" t="s">
        <v>3005</v>
      </c>
      <c r="G278" s="101">
        <v>45005</v>
      </c>
      <c r="H278" s="87" t="s">
        <v>2965</v>
      </c>
      <c r="I278" s="90">
        <v>0.48000000043706842</v>
      </c>
      <c r="J278" s="88" t="s">
        <v>1038</v>
      </c>
      <c r="K278" s="88" t="s">
        <v>132</v>
      </c>
      <c r="L278" s="89">
        <v>7.9328999999999997E-2</v>
      </c>
      <c r="M278" s="89">
        <v>8.9600000118008477E-2</v>
      </c>
      <c r="N278" s="90">
        <v>95.778903000000014</v>
      </c>
      <c r="O278" s="102">
        <v>99.95</v>
      </c>
      <c r="P278" s="90">
        <v>0.36607540800000005</v>
      </c>
      <c r="Q278" s="91">
        <f t="shared" si="4"/>
        <v>1.4581359827799599E-5</v>
      </c>
      <c r="R278" s="91">
        <f>P278/'סכום נכסי הקרן'!$C$42</f>
        <v>1.4404714492060451E-6</v>
      </c>
    </row>
    <row r="279" spans="2:18">
      <c r="B279" s="86" t="s">
        <v>3333</v>
      </c>
      <c r="C279" s="88" t="s">
        <v>2975</v>
      </c>
      <c r="D279" s="87">
        <v>9540</v>
      </c>
      <c r="E279" s="87"/>
      <c r="F279" s="87" t="s">
        <v>3005</v>
      </c>
      <c r="G279" s="101">
        <v>45036</v>
      </c>
      <c r="H279" s="87" t="s">
        <v>2965</v>
      </c>
      <c r="I279" s="90">
        <v>0.48000000017942668</v>
      </c>
      <c r="J279" s="88" t="s">
        <v>1038</v>
      </c>
      <c r="K279" s="88" t="s">
        <v>132</v>
      </c>
      <c r="L279" s="89">
        <v>7.9393000000000005E-2</v>
      </c>
      <c r="M279" s="89">
        <v>8.9699999985870152E-2</v>
      </c>
      <c r="N279" s="90">
        <v>349.96417100000008</v>
      </c>
      <c r="O279" s="102">
        <v>99.95</v>
      </c>
      <c r="P279" s="90">
        <v>1.3375938370000002</v>
      </c>
      <c r="Q279" s="91">
        <f t="shared" si="4"/>
        <v>5.3278468355197805E-5</v>
      </c>
      <c r="R279" s="91">
        <f>P279/'סכום נכסי הקרן'!$C$42</f>
        <v>5.2633028352247707E-6</v>
      </c>
    </row>
    <row r="280" spans="2:18">
      <c r="B280" s="86" t="s">
        <v>3333</v>
      </c>
      <c r="C280" s="88" t="s">
        <v>2975</v>
      </c>
      <c r="D280" s="87">
        <v>9562</v>
      </c>
      <c r="E280" s="87"/>
      <c r="F280" s="87" t="s">
        <v>3005</v>
      </c>
      <c r="G280" s="101">
        <v>45068</v>
      </c>
      <c r="H280" s="87" t="s">
        <v>2965</v>
      </c>
      <c r="I280" s="90">
        <v>0.47999999977865759</v>
      </c>
      <c r="J280" s="88" t="s">
        <v>1038</v>
      </c>
      <c r="K280" s="88" t="s">
        <v>132</v>
      </c>
      <c r="L280" s="89">
        <v>7.9393000000000005E-2</v>
      </c>
      <c r="M280" s="89">
        <v>8.9699999962095128E-2</v>
      </c>
      <c r="N280" s="90">
        <v>189.12741600000004</v>
      </c>
      <c r="O280" s="102">
        <v>99.95</v>
      </c>
      <c r="P280" s="90">
        <v>0.72286164199999992</v>
      </c>
      <c r="Q280" s="91">
        <f t="shared" si="4"/>
        <v>2.879271723086095E-5</v>
      </c>
      <c r="R280" s="91">
        <f>P280/'סכום נכסי הקרן'!$C$42</f>
        <v>2.8443908939854302E-6</v>
      </c>
    </row>
    <row r="281" spans="2:18">
      <c r="B281" s="86" t="s">
        <v>3333</v>
      </c>
      <c r="C281" s="88" t="s">
        <v>2975</v>
      </c>
      <c r="D281" s="87">
        <v>9603</v>
      </c>
      <c r="E281" s="87"/>
      <c r="F281" s="87" t="s">
        <v>3005</v>
      </c>
      <c r="G281" s="101">
        <v>45097</v>
      </c>
      <c r="H281" s="87" t="s">
        <v>2965</v>
      </c>
      <c r="I281" s="90">
        <v>0.48000000049601904</v>
      </c>
      <c r="J281" s="88" t="s">
        <v>1038</v>
      </c>
      <c r="K281" s="88" t="s">
        <v>132</v>
      </c>
      <c r="L281" s="89">
        <v>7.9393000000000005E-2</v>
      </c>
      <c r="M281" s="89">
        <v>8.9699999972010364E-2</v>
      </c>
      <c r="N281" s="90">
        <v>147.692688</v>
      </c>
      <c r="O281" s="102">
        <v>99.95</v>
      </c>
      <c r="P281" s="90">
        <v>0.56449441400000011</v>
      </c>
      <c r="Q281" s="91">
        <f t="shared" si="4"/>
        <v>2.2484701215758466E-5</v>
      </c>
      <c r="R281" s="91">
        <f>P281/'סכום נכסי הקרן'!$C$42</f>
        <v>2.2212311147743016E-6</v>
      </c>
    </row>
    <row r="282" spans="2:18">
      <c r="B282" s="86" t="s">
        <v>3333</v>
      </c>
      <c r="C282" s="88" t="s">
        <v>2975</v>
      </c>
      <c r="D282" s="87">
        <v>9659</v>
      </c>
      <c r="E282" s="87"/>
      <c r="F282" s="87" t="s">
        <v>3005</v>
      </c>
      <c r="G282" s="101">
        <v>45159</v>
      </c>
      <c r="H282" s="87" t="s">
        <v>2965</v>
      </c>
      <c r="I282" s="90">
        <v>0.48</v>
      </c>
      <c r="J282" s="88" t="s">
        <v>1038</v>
      </c>
      <c r="K282" s="88" t="s">
        <v>132</v>
      </c>
      <c r="L282" s="89">
        <v>7.9393000000000005E-2</v>
      </c>
      <c r="M282" s="89">
        <v>8.9700000030678628E-2</v>
      </c>
      <c r="N282" s="90">
        <v>362.45323700000006</v>
      </c>
      <c r="O282" s="102">
        <v>99.95</v>
      </c>
      <c r="P282" s="90">
        <v>1.3853281750000004</v>
      </c>
      <c r="Q282" s="91">
        <f t="shared" si="4"/>
        <v>5.5179802187815734E-5</v>
      </c>
      <c r="R282" s="91">
        <f>P282/'סכום נכסי הקרן'!$C$42</f>
        <v>5.4511328547593008E-6</v>
      </c>
    </row>
    <row r="283" spans="2:18">
      <c r="B283" s="86" t="s">
        <v>3333</v>
      </c>
      <c r="C283" s="88" t="s">
        <v>2975</v>
      </c>
      <c r="D283" s="87">
        <v>9749</v>
      </c>
      <c r="E283" s="87"/>
      <c r="F283" s="87" t="s">
        <v>3005</v>
      </c>
      <c r="G283" s="101">
        <v>45189</v>
      </c>
      <c r="H283" s="87" t="s">
        <v>2965</v>
      </c>
      <c r="I283" s="90">
        <v>0.4799999995421303</v>
      </c>
      <c r="J283" s="88" t="s">
        <v>1038</v>
      </c>
      <c r="K283" s="88" t="s">
        <v>132</v>
      </c>
      <c r="L283" s="89">
        <v>7.9393000000000005E-2</v>
      </c>
      <c r="M283" s="89">
        <v>8.989999993689983E-2</v>
      </c>
      <c r="N283" s="90">
        <v>182.87350100000003</v>
      </c>
      <c r="O283" s="102">
        <v>99.94</v>
      </c>
      <c r="P283" s="90">
        <v>0.69888865900000008</v>
      </c>
      <c r="Q283" s="91">
        <f t="shared" si="4"/>
        <v>2.7837835576344787E-5</v>
      </c>
      <c r="R283" s="91">
        <f>P283/'סכום נכסי הקרן'!$C$42</f>
        <v>2.7500595163262087E-6</v>
      </c>
    </row>
    <row r="284" spans="2:18">
      <c r="B284" s="86" t="s">
        <v>3334</v>
      </c>
      <c r="C284" s="88" t="s">
        <v>2966</v>
      </c>
      <c r="D284" s="87">
        <v>6211</v>
      </c>
      <c r="E284" s="87"/>
      <c r="F284" s="87" t="s">
        <v>483</v>
      </c>
      <c r="G284" s="101">
        <v>43186</v>
      </c>
      <c r="H284" s="87" t="s">
        <v>327</v>
      </c>
      <c r="I284" s="90">
        <v>3.5699999999975254</v>
      </c>
      <c r="J284" s="88" t="s">
        <v>692</v>
      </c>
      <c r="K284" s="88" t="s">
        <v>132</v>
      </c>
      <c r="L284" s="89">
        <v>4.8000000000000001E-2</v>
      </c>
      <c r="M284" s="89">
        <v>6.3699999999975249E-2</v>
      </c>
      <c r="N284" s="90">
        <v>122176.19185800003</v>
      </c>
      <c r="O284" s="102">
        <v>95.14</v>
      </c>
      <c r="P284" s="90">
        <v>444.4957567300001</v>
      </c>
      <c r="Q284" s="91">
        <f t="shared" si="4"/>
        <v>1.77049657780077E-2</v>
      </c>
      <c r="R284" s="91">
        <f>P284/'סכום נכסי הקרן'!$C$42</f>
        <v>1.7490479635354278E-3</v>
      </c>
    </row>
    <row r="285" spans="2:18">
      <c r="B285" s="86" t="s">
        <v>3334</v>
      </c>
      <c r="C285" s="88" t="s">
        <v>2966</v>
      </c>
      <c r="D285" s="87">
        <v>6831</v>
      </c>
      <c r="E285" s="87"/>
      <c r="F285" s="87" t="s">
        <v>483</v>
      </c>
      <c r="G285" s="101">
        <v>43552</v>
      </c>
      <c r="H285" s="87" t="s">
        <v>327</v>
      </c>
      <c r="I285" s="90">
        <v>3.5599999999998162</v>
      </c>
      <c r="J285" s="88" t="s">
        <v>692</v>
      </c>
      <c r="K285" s="88" t="s">
        <v>132</v>
      </c>
      <c r="L285" s="89">
        <v>4.5999999999999999E-2</v>
      </c>
      <c r="M285" s="89">
        <v>6.820000000005165E-2</v>
      </c>
      <c r="N285" s="90">
        <v>60932.591591000004</v>
      </c>
      <c r="O285" s="102">
        <v>93.06</v>
      </c>
      <c r="P285" s="90">
        <v>216.83560678400002</v>
      </c>
      <c r="Q285" s="91">
        <f t="shared" si="4"/>
        <v>8.6369035911769525E-3</v>
      </c>
      <c r="R285" s="91">
        <f>P285/'סכום נכסי הקרן'!$C$42</f>
        <v>8.53227214715337E-4</v>
      </c>
    </row>
    <row r="286" spans="2:18">
      <c r="B286" s="86" t="s">
        <v>3334</v>
      </c>
      <c r="C286" s="88" t="s">
        <v>2966</v>
      </c>
      <c r="D286" s="87">
        <v>7598</v>
      </c>
      <c r="E286" s="87"/>
      <c r="F286" s="87" t="s">
        <v>483</v>
      </c>
      <c r="G286" s="101">
        <v>43942</v>
      </c>
      <c r="H286" s="87" t="s">
        <v>327</v>
      </c>
      <c r="I286" s="90">
        <v>3.4899999999957489</v>
      </c>
      <c r="J286" s="88" t="s">
        <v>692</v>
      </c>
      <c r="K286" s="88" t="s">
        <v>132</v>
      </c>
      <c r="L286" s="89">
        <v>5.4400000000000004E-2</v>
      </c>
      <c r="M286" s="89">
        <v>7.9599999999967086E-2</v>
      </c>
      <c r="N286" s="90">
        <v>61917.966714000009</v>
      </c>
      <c r="O286" s="102">
        <v>92.39</v>
      </c>
      <c r="P286" s="90">
        <v>218.75577005700003</v>
      </c>
      <c r="Q286" s="91">
        <f t="shared" si="4"/>
        <v>8.7133867173303983E-3</v>
      </c>
      <c r="R286" s="91">
        <f>P286/'סכום נכסי הקרן'!$C$42</f>
        <v>8.6078287213488854E-4</v>
      </c>
    </row>
    <row r="287" spans="2:18">
      <c r="B287" s="86" t="s">
        <v>3335</v>
      </c>
      <c r="C287" s="88" t="s">
        <v>2975</v>
      </c>
      <c r="D287" s="87">
        <v>9459</v>
      </c>
      <c r="E287" s="87"/>
      <c r="F287" s="87" t="s">
        <v>310</v>
      </c>
      <c r="G287" s="101">
        <v>44195</v>
      </c>
      <c r="H287" s="87" t="s">
        <v>2965</v>
      </c>
      <c r="I287" s="90">
        <v>2.81</v>
      </c>
      <c r="J287" s="88" t="s">
        <v>1038</v>
      </c>
      <c r="K287" s="88" t="s">
        <v>135</v>
      </c>
      <c r="L287" s="89">
        <v>7.5261999999999996E-2</v>
      </c>
      <c r="M287" s="89">
        <v>7.5500000000000012E-2</v>
      </c>
      <c r="N287" s="90">
        <v>9562.9599999999991</v>
      </c>
      <c r="O287" s="102">
        <v>100.65</v>
      </c>
      <c r="P287" s="90">
        <v>45.025350000000003</v>
      </c>
      <c r="Q287" s="91">
        <f t="shared" si="4"/>
        <v>1.7934305757097365E-3</v>
      </c>
      <c r="R287" s="91">
        <f>P287/'סכום נכסי הקרן'!$C$42</f>
        <v>1.7717041283884713E-4</v>
      </c>
    </row>
    <row r="288" spans="2:18">
      <c r="B288" s="86" t="s">
        <v>3335</v>
      </c>
      <c r="C288" s="88" t="s">
        <v>2975</v>
      </c>
      <c r="D288" s="87">
        <v>9448</v>
      </c>
      <c r="E288" s="87"/>
      <c r="F288" s="87" t="s">
        <v>310</v>
      </c>
      <c r="G288" s="101">
        <v>43788</v>
      </c>
      <c r="H288" s="87" t="s">
        <v>2965</v>
      </c>
      <c r="I288" s="90">
        <v>2.8899999999999997</v>
      </c>
      <c r="J288" s="88" t="s">
        <v>1038</v>
      </c>
      <c r="K288" s="88" t="s">
        <v>134</v>
      </c>
      <c r="L288" s="89">
        <v>5.8159999999999996E-2</v>
      </c>
      <c r="M288" s="89">
        <v>5.8999999999999997E-2</v>
      </c>
      <c r="N288" s="90">
        <v>37866.000000000007</v>
      </c>
      <c r="O288" s="102">
        <v>100.39</v>
      </c>
      <c r="P288" s="90">
        <v>154.07320000000004</v>
      </c>
      <c r="Q288" s="91">
        <f t="shared" si="4"/>
        <v>6.1369781196024334E-3</v>
      </c>
      <c r="R288" s="91">
        <f>P288/'סכום נכסי הקרן'!$C$42</f>
        <v>6.0626319287695194E-4</v>
      </c>
    </row>
    <row r="289" spans="2:18">
      <c r="B289" s="86" t="s">
        <v>3335</v>
      </c>
      <c r="C289" s="88" t="s">
        <v>2975</v>
      </c>
      <c r="D289" s="87">
        <v>9617</v>
      </c>
      <c r="E289" s="87"/>
      <c r="F289" s="87" t="s">
        <v>310</v>
      </c>
      <c r="G289" s="101">
        <v>45099</v>
      </c>
      <c r="H289" s="87" t="s">
        <v>2965</v>
      </c>
      <c r="I289" s="90">
        <v>2.89</v>
      </c>
      <c r="J289" s="88" t="s">
        <v>1038</v>
      </c>
      <c r="K289" s="88" t="s">
        <v>134</v>
      </c>
      <c r="L289" s="89">
        <v>5.8159999999999996E-2</v>
      </c>
      <c r="M289" s="89">
        <v>5.8999999999999997E-2</v>
      </c>
      <c r="N289" s="90">
        <v>668.72000000000014</v>
      </c>
      <c r="O289" s="102">
        <v>100.41</v>
      </c>
      <c r="P289" s="90">
        <v>2.7215300000000004</v>
      </c>
      <c r="Q289" s="91">
        <f t="shared" si="4"/>
        <v>1.0840282451355335E-4</v>
      </c>
      <c r="R289" s="91">
        <f>P289/'סכום נכסי הקרן'!$C$42</f>
        <v>1.0708958256922103E-5</v>
      </c>
    </row>
    <row r="290" spans="2:18">
      <c r="B290" s="86" t="s">
        <v>3336</v>
      </c>
      <c r="C290" s="88" t="s">
        <v>2975</v>
      </c>
      <c r="D290" s="87">
        <v>9047</v>
      </c>
      <c r="E290" s="87"/>
      <c r="F290" s="87" t="s">
        <v>310</v>
      </c>
      <c r="G290" s="101">
        <v>44677</v>
      </c>
      <c r="H290" s="87" t="s">
        <v>2965</v>
      </c>
      <c r="I290" s="90">
        <v>2.8100000000139214</v>
      </c>
      <c r="J290" s="88" t="s">
        <v>1038</v>
      </c>
      <c r="K290" s="88" t="s">
        <v>2914</v>
      </c>
      <c r="L290" s="89">
        <v>0.1149</v>
      </c>
      <c r="M290" s="89">
        <v>0.12180000000041763</v>
      </c>
      <c r="N290" s="90">
        <v>143672.28127500002</v>
      </c>
      <c r="O290" s="102">
        <v>100</v>
      </c>
      <c r="P290" s="90">
        <v>51.722022987999999</v>
      </c>
      <c r="Q290" s="91">
        <f t="shared" si="4"/>
        <v>2.0601696036619604E-3</v>
      </c>
      <c r="R290" s="91">
        <f>P290/'סכום נכסי הקרן'!$C$42</f>
        <v>2.0352117564092896E-4</v>
      </c>
    </row>
    <row r="291" spans="2:18">
      <c r="B291" s="86" t="s">
        <v>3336</v>
      </c>
      <c r="C291" s="88" t="s">
        <v>2975</v>
      </c>
      <c r="D291" s="87">
        <v>9048</v>
      </c>
      <c r="E291" s="87"/>
      <c r="F291" s="87" t="s">
        <v>310</v>
      </c>
      <c r="G291" s="101">
        <v>44677</v>
      </c>
      <c r="H291" s="87" t="s">
        <v>2965</v>
      </c>
      <c r="I291" s="90">
        <v>2.9799999999967479</v>
      </c>
      <c r="J291" s="88" t="s">
        <v>1038</v>
      </c>
      <c r="K291" s="88" t="s">
        <v>2914</v>
      </c>
      <c r="L291" s="89">
        <v>7.5700000000000003E-2</v>
      </c>
      <c r="M291" s="89">
        <v>7.9099999999974108E-2</v>
      </c>
      <c r="N291" s="90">
        <v>461235.74547000008</v>
      </c>
      <c r="O291" s="102">
        <v>100</v>
      </c>
      <c r="P291" s="90">
        <v>166.04486097300003</v>
      </c>
      <c r="Q291" s="91">
        <f t="shared" si="4"/>
        <v>6.6138282236218168E-3</v>
      </c>
      <c r="R291" s="91">
        <f>P291/'סכום נכסי הקרן'!$C$42</f>
        <v>6.5337052501214066E-4</v>
      </c>
    </row>
    <row r="292" spans="2:18">
      <c r="B292" s="86" t="s">
        <v>3336</v>
      </c>
      <c r="C292" s="88" t="s">
        <v>2975</v>
      </c>
      <c r="D292" s="87">
        <v>9074</v>
      </c>
      <c r="E292" s="87"/>
      <c r="F292" s="87" t="s">
        <v>310</v>
      </c>
      <c r="G292" s="101">
        <v>44684</v>
      </c>
      <c r="H292" s="87" t="s">
        <v>2965</v>
      </c>
      <c r="I292" s="90">
        <v>2.9099999998726145</v>
      </c>
      <c r="J292" s="88" t="s">
        <v>1038</v>
      </c>
      <c r="K292" s="88" t="s">
        <v>2914</v>
      </c>
      <c r="L292" s="89">
        <v>7.7699999999999991E-2</v>
      </c>
      <c r="M292" s="89">
        <v>8.8699999996440348E-2</v>
      </c>
      <c r="N292" s="90">
        <v>23332.502173000004</v>
      </c>
      <c r="O292" s="102">
        <v>100</v>
      </c>
      <c r="P292" s="90">
        <v>8.3997007770000014</v>
      </c>
      <c r="Q292" s="91">
        <f t="shared" si="4"/>
        <v>3.3457330593287187E-4</v>
      </c>
      <c r="R292" s="91">
        <f>P292/'סכום נכסי הקרן'!$C$42</f>
        <v>3.3052013018974314E-5</v>
      </c>
    </row>
    <row r="293" spans="2:18">
      <c r="B293" s="86" t="s">
        <v>3336</v>
      </c>
      <c r="C293" s="88" t="s">
        <v>2975</v>
      </c>
      <c r="D293" s="87">
        <v>9220</v>
      </c>
      <c r="E293" s="87"/>
      <c r="F293" s="87" t="s">
        <v>310</v>
      </c>
      <c r="G293" s="101">
        <v>44811</v>
      </c>
      <c r="H293" s="87" t="s">
        <v>2965</v>
      </c>
      <c r="I293" s="90">
        <v>2.950000000015859</v>
      </c>
      <c r="J293" s="88" t="s">
        <v>1038</v>
      </c>
      <c r="K293" s="88" t="s">
        <v>2914</v>
      </c>
      <c r="L293" s="89">
        <v>7.9600000000000004E-2</v>
      </c>
      <c r="M293" s="89">
        <v>7.9800000001014962E-2</v>
      </c>
      <c r="N293" s="90">
        <v>34527.505020000004</v>
      </c>
      <c r="O293" s="102">
        <v>101.46</v>
      </c>
      <c r="P293" s="90">
        <v>12.611377964000001</v>
      </c>
      <c r="Q293" s="91">
        <f t="shared" si="4"/>
        <v>5.0233103890296479E-4</v>
      </c>
      <c r="R293" s="91">
        <f>P293/'סכום נכסי הקרן'!$C$42</f>
        <v>4.962455684072682E-5</v>
      </c>
    </row>
    <row r="294" spans="2:18">
      <c r="B294" s="86" t="s">
        <v>3336</v>
      </c>
      <c r="C294" s="88" t="s">
        <v>2975</v>
      </c>
      <c r="D294" s="87">
        <v>9599</v>
      </c>
      <c r="E294" s="87"/>
      <c r="F294" s="87" t="s">
        <v>310</v>
      </c>
      <c r="G294" s="101">
        <v>45089</v>
      </c>
      <c r="H294" s="87" t="s">
        <v>2965</v>
      </c>
      <c r="I294" s="90">
        <v>2.9500000000294051</v>
      </c>
      <c r="J294" s="88" t="s">
        <v>1038</v>
      </c>
      <c r="K294" s="88" t="s">
        <v>2914</v>
      </c>
      <c r="L294" s="89">
        <v>0.08</v>
      </c>
      <c r="M294" s="89">
        <v>8.2999999999915974E-2</v>
      </c>
      <c r="N294" s="90">
        <v>32900.528136000008</v>
      </c>
      <c r="O294" s="102">
        <v>100.49</v>
      </c>
      <c r="P294" s="90">
        <v>11.902226927000003</v>
      </c>
      <c r="Q294" s="91">
        <f t="shared" si="4"/>
        <v>4.7408443665440783E-4</v>
      </c>
      <c r="R294" s="91">
        <f>P294/'סכום נכסי הקרן'!$C$42</f>
        <v>4.6834115856028505E-5</v>
      </c>
    </row>
    <row r="295" spans="2:18">
      <c r="B295" s="86" t="s">
        <v>3336</v>
      </c>
      <c r="C295" s="88" t="s">
        <v>2975</v>
      </c>
      <c r="D295" s="87">
        <v>9748</v>
      </c>
      <c r="E295" s="87"/>
      <c r="F295" s="87" t="s">
        <v>310</v>
      </c>
      <c r="G295" s="101">
        <v>45180</v>
      </c>
      <c r="H295" s="87" t="s">
        <v>2965</v>
      </c>
      <c r="I295" s="90">
        <v>2.9499999999360873</v>
      </c>
      <c r="J295" s="88" t="s">
        <v>1038</v>
      </c>
      <c r="K295" s="88" t="s">
        <v>2914</v>
      </c>
      <c r="L295" s="89">
        <v>0.08</v>
      </c>
      <c r="M295" s="89">
        <v>8.3599999999140084E-2</v>
      </c>
      <c r="N295" s="90">
        <v>47641.61673400001</v>
      </c>
      <c r="O295" s="102">
        <v>100.35</v>
      </c>
      <c r="P295" s="90">
        <v>17.211011218000003</v>
      </c>
      <c r="Q295" s="91">
        <f t="shared" si="4"/>
        <v>6.8554167279642416E-4</v>
      </c>
      <c r="R295" s="91">
        <f>P295/'סכום נכסי הקרן'!$C$42</f>
        <v>6.7723670396056649E-5</v>
      </c>
    </row>
    <row r="296" spans="2:18">
      <c r="B296" s="86" t="s">
        <v>3337</v>
      </c>
      <c r="C296" s="88" t="s">
        <v>2975</v>
      </c>
      <c r="D296" s="87">
        <v>7088</v>
      </c>
      <c r="E296" s="87"/>
      <c r="F296" s="87" t="s">
        <v>906</v>
      </c>
      <c r="G296" s="101">
        <v>43684</v>
      </c>
      <c r="H296" s="87" t="s">
        <v>903</v>
      </c>
      <c r="I296" s="90">
        <v>7.2100000000000009</v>
      </c>
      <c r="J296" s="88" t="s">
        <v>920</v>
      </c>
      <c r="K296" s="88" t="s">
        <v>132</v>
      </c>
      <c r="L296" s="89">
        <v>4.36E-2</v>
      </c>
      <c r="M296" s="89">
        <v>3.7900000000000003E-2</v>
      </c>
      <c r="N296" s="90">
        <v>18614.900000000005</v>
      </c>
      <c r="O296" s="102">
        <v>105.4</v>
      </c>
      <c r="P296" s="90">
        <v>75.027260000000012</v>
      </c>
      <c r="Q296" s="91">
        <f t="shared" si="4"/>
        <v>2.988453884216871E-3</v>
      </c>
      <c r="R296" s="91">
        <f>P296/'סכום נכסי הקרן'!$C$42</f>
        <v>2.9522503719277082E-4</v>
      </c>
    </row>
    <row r="297" spans="2:18">
      <c r="B297" s="86" t="s">
        <v>3338</v>
      </c>
      <c r="C297" s="88" t="s">
        <v>2975</v>
      </c>
      <c r="D297" s="87">
        <v>7310</v>
      </c>
      <c r="E297" s="87"/>
      <c r="F297" s="87" t="s">
        <v>1031</v>
      </c>
      <c r="G297" s="101">
        <v>43811</v>
      </c>
      <c r="H297" s="87" t="s">
        <v>939</v>
      </c>
      <c r="I297" s="90">
        <v>7.07</v>
      </c>
      <c r="J297" s="88" t="s">
        <v>920</v>
      </c>
      <c r="K297" s="88" t="s">
        <v>132</v>
      </c>
      <c r="L297" s="89">
        <v>4.4800000000000006E-2</v>
      </c>
      <c r="M297" s="89">
        <v>7.0500000000000007E-2</v>
      </c>
      <c r="N297" s="90">
        <v>6103.5200000000013</v>
      </c>
      <c r="O297" s="102">
        <v>84.28</v>
      </c>
      <c r="P297" s="90">
        <v>19.670770000000005</v>
      </c>
      <c r="Q297" s="91">
        <f t="shared" si="4"/>
        <v>7.835177375801369E-4</v>
      </c>
      <c r="R297" s="91">
        <f>P297/'סכום נכסי הקרן'!$C$42</f>
        <v>7.7402584138890851E-5</v>
      </c>
    </row>
    <row r="298" spans="2:18">
      <c r="B298" s="86" t="s">
        <v>3339</v>
      </c>
      <c r="C298" s="88" t="s">
        <v>2975</v>
      </c>
      <c r="D298" s="87" t="s">
        <v>3156</v>
      </c>
      <c r="E298" s="87"/>
      <c r="F298" s="87" t="s">
        <v>913</v>
      </c>
      <c r="G298" s="101">
        <v>43185</v>
      </c>
      <c r="H298" s="87" t="s">
        <v>311</v>
      </c>
      <c r="I298" s="90">
        <v>3.7999999999946938</v>
      </c>
      <c r="J298" s="88" t="s">
        <v>920</v>
      </c>
      <c r="K298" s="88" t="s">
        <v>140</v>
      </c>
      <c r="L298" s="89">
        <v>4.2199999999999994E-2</v>
      </c>
      <c r="M298" s="89">
        <v>7.9599999999989388E-2</v>
      </c>
      <c r="N298" s="90">
        <v>30074.159007000002</v>
      </c>
      <c r="O298" s="102">
        <v>88.19</v>
      </c>
      <c r="P298" s="90">
        <v>75.38992682300001</v>
      </c>
      <c r="Q298" s="91">
        <f t="shared" si="4"/>
        <v>3.0028994747378487E-3</v>
      </c>
      <c r="R298" s="91">
        <f>P298/'סכום נכסי הקרן'!$C$42</f>
        <v>2.9665209618851126E-4</v>
      </c>
    </row>
    <row r="299" spans="2:18">
      <c r="B299" s="86" t="s">
        <v>3340</v>
      </c>
      <c r="C299" s="88" t="s">
        <v>2975</v>
      </c>
      <c r="D299" s="87">
        <v>6812</v>
      </c>
      <c r="E299" s="87"/>
      <c r="F299" s="87" t="s">
        <v>682</v>
      </c>
      <c r="G299" s="101">
        <v>43536</v>
      </c>
      <c r="H299" s="87"/>
      <c r="I299" s="90">
        <v>2.4799999999928013</v>
      </c>
      <c r="J299" s="88" t="s">
        <v>920</v>
      </c>
      <c r="K299" s="88" t="s">
        <v>132</v>
      </c>
      <c r="L299" s="89">
        <v>7.6661000000000007E-2</v>
      </c>
      <c r="M299" s="89">
        <v>7.5299999999858022E-2</v>
      </c>
      <c r="N299" s="90">
        <v>25722.293005000003</v>
      </c>
      <c r="O299" s="102">
        <v>101.68</v>
      </c>
      <c r="P299" s="90">
        <v>100.01453021400002</v>
      </c>
      <c r="Q299" s="91">
        <f t="shared" si="4"/>
        <v>3.9837361952996002E-3</v>
      </c>
      <c r="R299" s="91">
        <f>P299/'סכום נכסי הקרן'!$C$42</f>
        <v>3.9354753728505678E-4</v>
      </c>
    </row>
    <row r="300" spans="2:18">
      <c r="B300" s="86" t="s">
        <v>3340</v>
      </c>
      <c r="C300" s="88" t="s">
        <v>2975</v>
      </c>
      <c r="D300" s="87">
        <v>6872</v>
      </c>
      <c r="E300" s="87"/>
      <c r="F300" s="87" t="s">
        <v>682</v>
      </c>
      <c r="G300" s="101">
        <v>43570</v>
      </c>
      <c r="H300" s="87"/>
      <c r="I300" s="90">
        <v>2.4799999999861226</v>
      </c>
      <c r="J300" s="88" t="s">
        <v>920</v>
      </c>
      <c r="K300" s="88" t="s">
        <v>132</v>
      </c>
      <c r="L300" s="89">
        <v>7.6661000000000007E-2</v>
      </c>
      <c r="M300" s="89">
        <v>7.519999999976705E-2</v>
      </c>
      <c r="N300" s="90">
        <v>20754.536240000005</v>
      </c>
      <c r="O300" s="102">
        <v>101.69</v>
      </c>
      <c r="P300" s="90">
        <v>80.706620369000007</v>
      </c>
      <c r="Q300" s="91">
        <f t="shared" si="4"/>
        <v>3.2146717489583716E-3</v>
      </c>
      <c r="R300" s="91">
        <f>P300/'סכום נכסי הקרן'!$C$42</f>
        <v>3.175727728846936E-4</v>
      </c>
    </row>
    <row r="301" spans="2:18">
      <c r="B301" s="86" t="s">
        <v>3340</v>
      </c>
      <c r="C301" s="88" t="s">
        <v>2975</v>
      </c>
      <c r="D301" s="87">
        <v>7258</v>
      </c>
      <c r="E301" s="87"/>
      <c r="F301" s="87" t="s">
        <v>682</v>
      </c>
      <c r="G301" s="101">
        <v>43774</v>
      </c>
      <c r="H301" s="87"/>
      <c r="I301" s="90">
        <v>2.480000000010854</v>
      </c>
      <c r="J301" s="88" t="s">
        <v>920</v>
      </c>
      <c r="K301" s="88" t="s">
        <v>132</v>
      </c>
      <c r="L301" s="89">
        <v>7.6661000000000007E-2</v>
      </c>
      <c r="M301" s="89">
        <v>7.3500000000169596E-2</v>
      </c>
      <c r="N301" s="90">
        <v>18954.274265000004</v>
      </c>
      <c r="O301" s="102">
        <v>101.69</v>
      </c>
      <c r="P301" s="90">
        <v>73.706075665000014</v>
      </c>
      <c r="Q301" s="91">
        <f t="shared" si="4"/>
        <v>2.9358290321604688E-3</v>
      </c>
      <c r="R301" s="91">
        <f>P301/'סכום נכסי הקרן'!$C$42</f>
        <v>2.9002630416641637E-4</v>
      </c>
    </row>
    <row r="302" spans="2:18">
      <c r="B302" s="86" t="s">
        <v>3341</v>
      </c>
      <c r="C302" s="88" t="s">
        <v>2975</v>
      </c>
      <c r="D302" s="87">
        <v>6861</v>
      </c>
      <c r="E302" s="87"/>
      <c r="F302" s="87" t="s">
        <v>682</v>
      </c>
      <c r="G302" s="101">
        <v>43563</v>
      </c>
      <c r="H302" s="87"/>
      <c r="I302" s="90">
        <v>0.51000000000014512</v>
      </c>
      <c r="J302" s="88" t="s">
        <v>960</v>
      </c>
      <c r="K302" s="88" t="s">
        <v>132</v>
      </c>
      <c r="L302" s="89">
        <v>8.0297000000000007E-2</v>
      </c>
      <c r="M302" s="89">
        <v>8.9900000000016661E-2</v>
      </c>
      <c r="N302" s="90">
        <v>143602.02360600003</v>
      </c>
      <c r="O302" s="102">
        <v>100.39</v>
      </c>
      <c r="P302" s="90">
        <v>551.27576139200016</v>
      </c>
      <c r="Q302" s="91">
        <f t="shared" si="4"/>
        <v>2.1958181471728216E-2</v>
      </c>
      <c r="R302" s="91">
        <f>P302/'סכום נכסי הקרן'!$C$42</f>
        <v>2.1692169907367837E-3</v>
      </c>
    </row>
    <row r="303" spans="2:18">
      <c r="B303" s="86" t="s">
        <v>3342</v>
      </c>
      <c r="C303" s="88" t="s">
        <v>2975</v>
      </c>
      <c r="D303" s="87">
        <v>6932</v>
      </c>
      <c r="E303" s="87"/>
      <c r="F303" s="87" t="s">
        <v>682</v>
      </c>
      <c r="G303" s="101">
        <v>43098</v>
      </c>
      <c r="H303" s="87"/>
      <c r="I303" s="90">
        <v>1.5799999999947403</v>
      </c>
      <c r="J303" s="88" t="s">
        <v>920</v>
      </c>
      <c r="K303" s="88" t="s">
        <v>132</v>
      </c>
      <c r="L303" s="89">
        <v>8.1652000000000002E-2</v>
      </c>
      <c r="M303" s="89">
        <v>7.0699999999866966E-2</v>
      </c>
      <c r="N303" s="90">
        <v>33236.170617000011</v>
      </c>
      <c r="O303" s="102">
        <v>101.72</v>
      </c>
      <c r="P303" s="90">
        <v>129.281154896</v>
      </c>
      <c r="Q303" s="91">
        <f t="shared" si="4"/>
        <v>5.1494719320017033E-3</v>
      </c>
      <c r="R303" s="91">
        <f>P303/'סכום נכסי הקרן'!$C$42</f>
        <v>5.0870888477729242E-4</v>
      </c>
    </row>
    <row r="304" spans="2:18">
      <c r="B304" s="86" t="s">
        <v>3342</v>
      </c>
      <c r="C304" s="88" t="s">
        <v>2975</v>
      </c>
      <c r="D304" s="87">
        <v>9335</v>
      </c>
      <c r="E304" s="87"/>
      <c r="F304" s="87" t="s">
        <v>682</v>
      </c>
      <c r="G304" s="101">
        <v>44064</v>
      </c>
      <c r="H304" s="87"/>
      <c r="I304" s="90">
        <v>2.4400000000026094</v>
      </c>
      <c r="J304" s="88" t="s">
        <v>920</v>
      </c>
      <c r="K304" s="88" t="s">
        <v>132</v>
      </c>
      <c r="L304" s="89">
        <v>8.9152000000000009E-2</v>
      </c>
      <c r="M304" s="89">
        <v>0.10160000000010438</v>
      </c>
      <c r="N304" s="90">
        <v>122519.13779800001</v>
      </c>
      <c r="O304" s="102">
        <v>98.17</v>
      </c>
      <c r="P304" s="90">
        <v>459.9393852450001</v>
      </c>
      <c r="Q304" s="91">
        <f t="shared" si="4"/>
        <v>1.8320109815282339E-2</v>
      </c>
      <c r="R304" s="91">
        <f>P304/'סכום נכסי הקרן'!$C$42</f>
        <v>1.8098171533303398E-3</v>
      </c>
    </row>
    <row r="305" spans="2:18">
      <c r="B305" s="86" t="s">
        <v>3342</v>
      </c>
      <c r="C305" s="88" t="s">
        <v>2975</v>
      </c>
      <c r="D305" s="87" t="s">
        <v>3157</v>
      </c>
      <c r="E305" s="87"/>
      <c r="F305" s="87" t="s">
        <v>682</v>
      </c>
      <c r="G305" s="101">
        <v>42817</v>
      </c>
      <c r="H305" s="87"/>
      <c r="I305" s="90">
        <v>1.6399999999991501</v>
      </c>
      <c r="J305" s="88" t="s">
        <v>920</v>
      </c>
      <c r="K305" s="88" t="s">
        <v>132</v>
      </c>
      <c r="L305" s="89">
        <v>5.7820000000000003E-2</v>
      </c>
      <c r="M305" s="89">
        <v>8.629999999980234E-2</v>
      </c>
      <c r="N305" s="90">
        <v>12824.194846000004</v>
      </c>
      <c r="O305" s="102">
        <v>95.95</v>
      </c>
      <c r="P305" s="90">
        <v>47.053613511000002</v>
      </c>
      <c r="Q305" s="91">
        <f t="shared" si="4"/>
        <v>1.874219504529252E-3</v>
      </c>
      <c r="R305" s="91">
        <f>P305/'סכום נכסי הקרן'!$C$42</f>
        <v>1.8515143427654475E-4</v>
      </c>
    </row>
    <row r="306" spans="2:18">
      <c r="B306" s="86" t="s">
        <v>3342</v>
      </c>
      <c r="C306" s="88" t="s">
        <v>2975</v>
      </c>
      <c r="D306" s="87">
        <v>7291</v>
      </c>
      <c r="E306" s="87"/>
      <c r="F306" s="87" t="s">
        <v>682</v>
      </c>
      <c r="G306" s="101">
        <v>43798</v>
      </c>
      <c r="H306" s="87"/>
      <c r="I306" s="90">
        <v>1.5899999998980159</v>
      </c>
      <c r="J306" s="88" t="s">
        <v>920</v>
      </c>
      <c r="K306" s="88" t="s">
        <v>132</v>
      </c>
      <c r="L306" s="89">
        <v>8.1652000000000002E-2</v>
      </c>
      <c r="M306" s="89">
        <v>7.9399999996264986E-2</v>
      </c>
      <c r="N306" s="90">
        <v>1955.0689060000002</v>
      </c>
      <c r="O306" s="102">
        <v>100.99</v>
      </c>
      <c r="P306" s="90">
        <v>7.5501979030000008</v>
      </c>
      <c r="Q306" s="91">
        <f t="shared" si="4"/>
        <v>3.0073626905509311E-4</v>
      </c>
      <c r="R306" s="91">
        <f>P306/'סכום נכסי הקרן'!$C$42</f>
        <v>2.9709301082379324E-5</v>
      </c>
    </row>
    <row r="307" spans="2:18">
      <c r="B307" s="86" t="s">
        <v>3343</v>
      </c>
      <c r="C307" s="88" t="s">
        <v>2975</v>
      </c>
      <c r="D307" s="87" t="s">
        <v>3158</v>
      </c>
      <c r="E307" s="87"/>
      <c r="F307" s="87" t="s">
        <v>682</v>
      </c>
      <c r="G307" s="101">
        <v>43083</v>
      </c>
      <c r="H307" s="87"/>
      <c r="I307" s="90">
        <v>0.51999999994488533</v>
      </c>
      <c r="J307" s="88" t="s">
        <v>920</v>
      </c>
      <c r="K307" s="88" t="s">
        <v>140</v>
      </c>
      <c r="L307" s="89">
        <v>7.0540000000000005E-2</v>
      </c>
      <c r="M307" s="89">
        <v>7.7999999996653746E-2</v>
      </c>
      <c r="N307" s="90">
        <v>3517.9041300000008</v>
      </c>
      <c r="O307" s="102">
        <v>101.61</v>
      </c>
      <c r="P307" s="90">
        <v>10.160636803000001</v>
      </c>
      <c r="Q307" s="91">
        <f t="shared" si="4"/>
        <v>4.0471416016048354E-4</v>
      </c>
      <c r="R307" s="91">
        <f>P307/'סכום נכסי הקרן'!$C$42</f>
        <v>3.9981126567435761E-5</v>
      </c>
    </row>
    <row r="308" spans="2:18">
      <c r="B308" s="86" t="s">
        <v>3343</v>
      </c>
      <c r="C308" s="88" t="s">
        <v>2975</v>
      </c>
      <c r="D308" s="87" t="s">
        <v>3159</v>
      </c>
      <c r="E308" s="87"/>
      <c r="F308" s="87" t="s">
        <v>682</v>
      </c>
      <c r="G308" s="101">
        <v>43083</v>
      </c>
      <c r="H308" s="87"/>
      <c r="I308" s="90">
        <v>4.9599999999565885</v>
      </c>
      <c r="J308" s="88" t="s">
        <v>920</v>
      </c>
      <c r="K308" s="88" t="s">
        <v>140</v>
      </c>
      <c r="L308" s="89">
        <v>7.195E-2</v>
      </c>
      <c r="M308" s="89">
        <v>7.4699999999448319E-2</v>
      </c>
      <c r="N308" s="90">
        <v>7626.3905990000012</v>
      </c>
      <c r="O308" s="102">
        <v>102.01</v>
      </c>
      <c r="P308" s="90">
        <v>22.113742626000001</v>
      </c>
      <c r="Q308" s="91">
        <f t="shared" si="4"/>
        <v>8.8082518334325259E-4</v>
      </c>
      <c r="R308" s="91">
        <f>P308/'סכום נכסי הקרן'!$C$42</f>
        <v>8.7015445975665515E-5</v>
      </c>
    </row>
    <row r="309" spans="2:18">
      <c r="B309" s="86" t="s">
        <v>3343</v>
      </c>
      <c r="C309" s="88" t="s">
        <v>2975</v>
      </c>
      <c r="D309" s="87" t="s">
        <v>3160</v>
      </c>
      <c r="E309" s="87"/>
      <c r="F309" s="87" t="s">
        <v>682</v>
      </c>
      <c r="G309" s="101">
        <v>43083</v>
      </c>
      <c r="H309" s="87"/>
      <c r="I309" s="90">
        <v>5.2100000000103099</v>
      </c>
      <c r="J309" s="88" t="s">
        <v>920</v>
      </c>
      <c r="K309" s="88" t="s">
        <v>140</v>
      </c>
      <c r="L309" s="89">
        <v>4.4999999999999998E-2</v>
      </c>
      <c r="M309" s="89">
        <v>7.5100000000155986E-2</v>
      </c>
      <c r="N309" s="90">
        <v>30505.562362000008</v>
      </c>
      <c r="O309" s="102">
        <v>87.24</v>
      </c>
      <c r="P309" s="90">
        <v>75.647597982000022</v>
      </c>
      <c r="Q309" s="91">
        <f t="shared" si="4"/>
        <v>3.0131629226628331E-3</v>
      </c>
      <c r="R309" s="91">
        <f>P309/'סכום נכסי הקרן'!$C$42</f>
        <v>2.9766600736558588E-4</v>
      </c>
    </row>
    <row r="310" spans="2:18">
      <c r="B310" s="86" t="s">
        <v>3344</v>
      </c>
      <c r="C310" s="88" t="s">
        <v>2975</v>
      </c>
      <c r="D310" s="87">
        <v>9186</v>
      </c>
      <c r="E310" s="87"/>
      <c r="F310" s="87" t="s">
        <v>682</v>
      </c>
      <c r="G310" s="101">
        <v>44778</v>
      </c>
      <c r="H310" s="87"/>
      <c r="I310" s="90">
        <v>3.3800000000035038</v>
      </c>
      <c r="J310" s="88" t="s">
        <v>950</v>
      </c>
      <c r="K310" s="88" t="s">
        <v>134</v>
      </c>
      <c r="L310" s="89">
        <v>7.1870000000000003E-2</v>
      </c>
      <c r="M310" s="89">
        <v>7.3100000000074689E-2</v>
      </c>
      <c r="N310" s="90">
        <v>51266.416498000006</v>
      </c>
      <c r="O310" s="102">
        <v>104.4</v>
      </c>
      <c r="P310" s="90">
        <v>216.93058779800003</v>
      </c>
      <c r="Q310" s="91">
        <f t="shared" si="4"/>
        <v>8.6406868344969818E-3</v>
      </c>
      <c r="R310" s="91">
        <f>P310/'סכום נכסי הקרן'!$C$42</f>
        <v>8.5360095585143559E-4</v>
      </c>
    </row>
    <row r="311" spans="2:18">
      <c r="B311" s="86" t="s">
        <v>3344</v>
      </c>
      <c r="C311" s="88" t="s">
        <v>2975</v>
      </c>
      <c r="D311" s="87">
        <v>9187</v>
      </c>
      <c r="E311" s="87"/>
      <c r="F311" s="87" t="s">
        <v>682</v>
      </c>
      <c r="G311" s="101">
        <v>44778</v>
      </c>
      <c r="H311" s="87"/>
      <c r="I311" s="90">
        <v>3.3000000000033864</v>
      </c>
      <c r="J311" s="88" t="s">
        <v>950</v>
      </c>
      <c r="K311" s="88" t="s">
        <v>132</v>
      </c>
      <c r="L311" s="89">
        <v>8.2722999999999991E-2</v>
      </c>
      <c r="M311" s="89">
        <v>8.9100000000084306E-2</v>
      </c>
      <c r="N311" s="90">
        <v>141171.288447</v>
      </c>
      <c r="O311" s="102">
        <v>103.96</v>
      </c>
      <c r="P311" s="90">
        <v>561.21664789699992</v>
      </c>
      <c r="Q311" s="91">
        <f t="shared" ref="Q311:Q357" si="5">IFERROR(P311/$P$10,0)</f>
        <v>2.2354142631557664E-2</v>
      </c>
      <c r="R311" s="91">
        <f>P311/'סכום נכסי הקרן'!$C$42</f>
        <v>2.2083334210604775E-3</v>
      </c>
    </row>
    <row r="312" spans="2:18">
      <c r="B312" s="86" t="s">
        <v>3345</v>
      </c>
      <c r="C312" s="88" t="s">
        <v>2975</v>
      </c>
      <c r="D312" s="87" t="s">
        <v>3161</v>
      </c>
      <c r="E312" s="87"/>
      <c r="F312" s="87" t="s">
        <v>682</v>
      </c>
      <c r="G312" s="101">
        <v>45116</v>
      </c>
      <c r="H312" s="87"/>
      <c r="I312" s="90">
        <v>0.72999999999021237</v>
      </c>
      <c r="J312" s="88" t="s">
        <v>920</v>
      </c>
      <c r="K312" s="88" t="s">
        <v>132</v>
      </c>
      <c r="L312" s="89">
        <v>8.1645999999999996E-2</v>
      </c>
      <c r="M312" s="89">
        <v>8.6000000000677604E-2</v>
      </c>
      <c r="N312" s="90">
        <v>6989.402172000001</v>
      </c>
      <c r="O312" s="102">
        <v>99.39</v>
      </c>
      <c r="P312" s="90">
        <v>26.564435562000007</v>
      </c>
      <c r="Q312" s="91">
        <f t="shared" si="5"/>
        <v>1.0581032898880711E-3</v>
      </c>
      <c r="R312" s="91">
        <f>P312/'סכום נכסי הקרן'!$C$42</f>
        <v>1.045284937340963E-4</v>
      </c>
    </row>
    <row r="313" spans="2:18">
      <c r="B313" s="86" t="s">
        <v>3346</v>
      </c>
      <c r="C313" s="88" t="s">
        <v>2975</v>
      </c>
      <c r="D313" s="87">
        <v>8706</v>
      </c>
      <c r="E313" s="87"/>
      <c r="F313" s="87" t="s">
        <v>682</v>
      </c>
      <c r="G313" s="101">
        <v>44498</v>
      </c>
      <c r="H313" s="87"/>
      <c r="I313" s="90">
        <v>3.09</v>
      </c>
      <c r="J313" s="88" t="s">
        <v>920</v>
      </c>
      <c r="K313" s="88" t="s">
        <v>132</v>
      </c>
      <c r="L313" s="89">
        <v>8.6401000000000006E-2</v>
      </c>
      <c r="M313" s="89">
        <v>8.9000000000000024E-2</v>
      </c>
      <c r="N313" s="90">
        <v>28245.460000000006</v>
      </c>
      <c r="O313" s="102">
        <v>100.47</v>
      </c>
      <c r="P313" s="90">
        <v>108.51831000000001</v>
      </c>
      <c r="Q313" s="91">
        <f t="shared" si="5"/>
        <v>4.3224551320166895E-3</v>
      </c>
      <c r="R313" s="91">
        <f>P313/'סכום נכסי הקרן'!$C$42</f>
        <v>4.2700909117361651E-4</v>
      </c>
    </row>
    <row r="314" spans="2:18">
      <c r="B314" s="86" t="s">
        <v>3347</v>
      </c>
      <c r="C314" s="88" t="s">
        <v>2975</v>
      </c>
      <c r="D314" s="87">
        <v>8702</v>
      </c>
      <c r="E314" s="87"/>
      <c r="F314" s="87" t="s">
        <v>682</v>
      </c>
      <c r="G314" s="101">
        <v>44497</v>
      </c>
      <c r="H314" s="87"/>
      <c r="I314" s="90">
        <v>0.11000000116987194</v>
      </c>
      <c r="J314" s="88" t="s">
        <v>960</v>
      </c>
      <c r="K314" s="88" t="s">
        <v>132</v>
      </c>
      <c r="L314" s="89">
        <v>7.2742000000000001E-2</v>
      </c>
      <c r="M314" s="89">
        <v>7.9500000044730401E-2</v>
      </c>
      <c r="N314" s="90">
        <v>113.69542200000002</v>
      </c>
      <c r="O314" s="102">
        <v>100.27</v>
      </c>
      <c r="P314" s="90">
        <v>0.43594515900000003</v>
      </c>
      <c r="Q314" s="91">
        <f t="shared" si="5"/>
        <v>1.7364382008873724E-5</v>
      </c>
      <c r="R314" s="91">
        <f>P314/'סכום נכסי הקרן'!$C$42</f>
        <v>1.7154021855494039E-6</v>
      </c>
    </row>
    <row r="315" spans="2:18">
      <c r="B315" s="86" t="s">
        <v>3347</v>
      </c>
      <c r="C315" s="88" t="s">
        <v>2975</v>
      </c>
      <c r="D315" s="87">
        <v>9118</v>
      </c>
      <c r="E315" s="87"/>
      <c r="F315" s="87" t="s">
        <v>682</v>
      </c>
      <c r="G315" s="101">
        <v>44733</v>
      </c>
      <c r="H315" s="87"/>
      <c r="I315" s="90">
        <v>0.10999999976958524</v>
      </c>
      <c r="J315" s="88" t="s">
        <v>960</v>
      </c>
      <c r="K315" s="88" t="s">
        <v>132</v>
      </c>
      <c r="L315" s="89">
        <v>7.2742000000000001E-2</v>
      </c>
      <c r="M315" s="89">
        <v>7.9500000017281108E-2</v>
      </c>
      <c r="N315" s="90">
        <v>452.75246900000008</v>
      </c>
      <c r="O315" s="102">
        <v>100.27</v>
      </c>
      <c r="P315" s="90">
        <v>1.7359999400000001</v>
      </c>
      <c r="Q315" s="91">
        <f t="shared" si="5"/>
        <v>6.914761066435393E-5</v>
      </c>
      <c r="R315" s="91">
        <f>P315/'סכום נכסי הקרן'!$C$42</f>
        <v>6.8309924533182717E-6</v>
      </c>
    </row>
    <row r="316" spans="2:18">
      <c r="B316" s="86" t="s">
        <v>3347</v>
      </c>
      <c r="C316" s="88" t="s">
        <v>2975</v>
      </c>
      <c r="D316" s="87">
        <v>9233</v>
      </c>
      <c r="E316" s="87"/>
      <c r="F316" s="87" t="s">
        <v>682</v>
      </c>
      <c r="G316" s="101">
        <v>44819</v>
      </c>
      <c r="H316" s="87"/>
      <c r="I316" s="90">
        <v>0.10999999938371766</v>
      </c>
      <c r="J316" s="88" t="s">
        <v>960</v>
      </c>
      <c r="K316" s="88" t="s">
        <v>132</v>
      </c>
      <c r="L316" s="89">
        <v>7.2742000000000001E-2</v>
      </c>
      <c r="M316" s="89">
        <v>7.9500000045487504E-2</v>
      </c>
      <c r="N316" s="90">
        <v>88.869096999999996</v>
      </c>
      <c r="O316" s="102">
        <v>100.27</v>
      </c>
      <c r="P316" s="90">
        <v>0.34075291100000005</v>
      </c>
      <c r="Q316" s="91">
        <f t="shared" si="5"/>
        <v>1.357272490606955E-5</v>
      </c>
      <c r="R316" s="91">
        <f>P316/'סכום נכסי הקרן'!$C$42</f>
        <v>1.3408298640190234E-6</v>
      </c>
    </row>
    <row r="317" spans="2:18">
      <c r="B317" s="86" t="s">
        <v>3347</v>
      </c>
      <c r="C317" s="88" t="s">
        <v>2975</v>
      </c>
      <c r="D317" s="87">
        <v>9276</v>
      </c>
      <c r="E317" s="87"/>
      <c r="F317" s="87" t="s">
        <v>682</v>
      </c>
      <c r="G317" s="101">
        <v>44854</v>
      </c>
      <c r="H317" s="87"/>
      <c r="I317" s="90">
        <v>0.10999999730910885</v>
      </c>
      <c r="J317" s="88" t="s">
        <v>960</v>
      </c>
      <c r="K317" s="88" t="s">
        <v>132</v>
      </c>
      <c r="L317" s="89">
        <v>7.2742000000000001E-2</v>
      </c>
      <c r="M317" s="89">
        <v>7.9500000379171029E-2</v>
      </c>
      <c r="N317" s="90">
        <v>21.322475000000004</v>
      </c>
      <c r="O317" s="102">
        <v>100.27</v>
      </c>
      <c r="P317" s="90">
        <v>8.1757302000000004E-2</v>
      </c>
      <c r="Q317" s="91">
        <f t="shared" si="5"/>
        <v>3.2565220524512255E-6</v>
      </c>
      <c r="R317" s="91">
        <f>P317/'סכום נכסי הקרן'!$C$42</f>
        <v>3.2170710384106514E-7</v>
      </c>
    </row>
    <row r="318" spans="2:18">
      <c r="B318" s="86" t="s">
        <v>3347</v>
      </c>
      <c r="C318" s="88" t="s">
        <v>2975</v>
      </c>
      <c r="D318" s="87">
        <v>9430</v>
      </c>
      <c r="E318" s="87"/>
      <c r="F318" s="87" t="s">
        <v>682</v>
      </c>
      <c r="G318" s="101">
        <v>44950</v>
      </c>
      <c r="H318" s="87"/>
      <c r="I318" s="90">
        <v>0.11000000094005773</v>
      </c>
      <c r="J318" s="88" t="s">
        <v>960</v>
      </c>
      <c r="K318" s="88" t="s">
        <v>132</v>
      </c>
      <c r="L318" s="89">
        <v>7.2742000000000001E-2</v>
      </c>
      <c r="M318" s="89">
        <v>7.9499999997761778E-2</v>
      </c>
      <c r="N318" s="90">
        <v>116.52146800000003</v>
      </c>
      <c r="O318" s="102">
        <v>100.27</v>
      </c>
      <c r="P318" s="90">
        <v>0.44678107800000005</v>
      </c>
      <c r="Q318" s="91">
        <f t="shared" si="5"/>
        <v>1.7795993722064496E-5</v>
      </c>
      <c r="R318" s="91">
        <f>P318/'סכום נכסי הקרן'!$C$42</f>
        <v>1.7580404824803175E-6</v>
      </c>
    </row>
    <row r="319" spans="2:18">
      <c r="B319" s="86" t="s">
        <v>3347</v>
      </c>
      <c r="C319" s="88" t="s">
        <v>2975</v>
      </c>
      <c r="D319" s="87">
        <v>9539</v>
      </c>
      <c r="E319" s="87"/>
      <c r="F319" s="87" t="s">
        <v>682</v>
      </c>
      <c r="G319" s="101">
        <v>45029</v>
      </c>
      <c r="H319" s="87"/>
      <c r="I319" s="90">
        <v>0.10999999738126819</v>
      </c>
      <c r="J319" s="88" t="s">
        <v>960</v>
      </c>
      <c r="K319" s="88" t="s">
        <v>132</v>
      </c>
      <c r="L319" s="89">
        <v>7.2742000000000001E-2</v>
      </c>
      <c r="M319" s="89">
        <v>7.9499999895922213E-2</v>
      </c>
      <c r="N319" s="90">
        <v>38.840495000000004</v>
      </c>
      <c r="O319" s="102">
        <v>100.27</v>
      </c>
      <c r="P319" s="90">
        <v>0.14892704900000001</v>
      </c>
      <c r="Q319" s="91">
        <f t="shared" si="5"/>
        <v>5.9319988234810416E-6</v>
      </c>
      <c r="R319" s="91">
        <f>P319/'סכום נכסי הקרן'!$C$42</f>
        <v>5.8601358466288907E-7</v>
      </c>
    </row>
    <row r="320" spans="2:18">
      <c r="B320" s="86" t="s">
        <v>3347</v>
      </c>
      <c r="C320" s="88" t="s">
        <v>2975</v>
      </c>
      <c r="D320" s="87">
        <v>8060</v>
      </c>
      <c r="E320" s="87"/>
      <c r="F320" s="87" t="s">
        <v>682</v>
      </c>
      <c r="G320" s="101">
        <v>44150</v>
      </c>
      <c r="H320" s="87"/>
      <c r="I320" s="90">
        <v>0.10999999999965804</v>
      </c>
      <c r="J320" s="88" t="s">
        <v>960</v>
      </c>
      <c r="K320" s="88" t="s">
        <v>132</v>
      </c>
      <c r="L320" s="89">
        <v>7.2742000000000001E-2</v>
      </c>
      <c r="M320" s="89">
        <v>7.9500000000017099E-2</v>
      </c>
      <c r="N320" s="90">
        <v>152535.00631600004</v>
      </c>
      <c r="O320" s="102">
        <v>100.27</v>
      </c>
      <c r="P320" s="90">
        <v>584.86873942000011</v>
      </c>
      <c r="Q320" s="91">
        <f t="shared" si="5"/>
        <v>2.3296242673352646E-2</v>
      </c>
      <c r="R320" s="91">
        <f>P320/'סכום נכסי הקרן'!$C$42</f>
        <v>2.3014021216842847E-3</v>
      </c>
    </row>
    <row r="321" spans="2:18">
      <c r="B321" s="86" t="s">
        <v>3347</v>
      </c>
      <c r="C321" s="88" t="s">
        <v>2975</v>
      </c>
      <c r="D321" s="87">
        <v>8119</v>
      </c>
      <c r="E321" s="87"/>
      <c r="F321" s="87" t="s">
        <v>682</v>
      </c>
      <c r="G321" s="101">
        <v>44169</v>
      </c>
      <c r="H321" s="87"/>
      <c r="I321" s="90">
        <v>0.1099999997403833</v>
      </c>
      <c r="J321" s="88" t="s">
        <v>960</v>
      </c>
      <c r="K321" s="88" t="s">
        <v>132</v>
      </c>
      <c r="L321" s="89">
        <v>7.2742000000000001E-2</v>
      </c>
      <c r="M321" s="89">
        <v>7.9499999998557683E-2</v>
      </c>
      <c r="N321" s="90">
        <v>361.64375799999999</v>
      </c>
      <c r="O321" s="102">
        <v>100.27</v>
      </c>
      <c r="P321" s="90">
        <v>1.3866595760000002</v>
      </c>
      <c r="Q321" s="91">
        <f t="shared" si="5"/>
        <v>5.5232833985723582E-5</v>
      </c>
      <c r="R321" s="91">
        <f>P321/'סכום נכסי הקרן'!$C$42</f>
        <v>5.4563717893777776E-6</v>
      </c>
    </row>
    <row r="322" spans="2:18">
      <c r="B322" s="86" t="s">
        <v>3347</v>
      </c>
      <c r="C322" s="88" t="s">
        <v>2975</v>
      </c>
      <c r="D322" s="87">
        <v>8418</v>
      </c>
      <c r="E322" s="87"/>
      <c r="F322" s="87" t="s">
        <v>682</v>
      </c>
      <c r="G322" s="101">
        <v>44326</v>
      </c>
      <c r="H322" s="87"/>
      <c r="I322" s="90">
        <v>0.11000000061348697</v>
      </c>
      <c r="J322" s="88" t="s">
        <v>960</v>
      </c>
      <c r="K322" s="88" t="s">
        <v>132</v>
      </c>
      <c r="L322" s="89">
        <v>7.2742000000000001E-2</v>
      </c>
      <c r="M322" s="89">
        <v>7.9499999969325649E-2</v>
      </c>
      <c r="N322" s="90">
        <v>76.520573000000013</v>
      </c>
      <c r="O322" s="102">
        <v>100.27</v>
      </c>
      <c r="P322" s="90">
        <v>0.29340476200000004</v>
      </c>
      <c r="Q322" s="91">
        <f t="shared" si="5"/>
        <v>1.1686773589314426E-5</v>
      </c>
      <c r="R322" s="91">
        <f>P322/'סכום נכסי הקרן'!$C$42</f>
        <v>1.15451946097973E-6</v>
      </c>
    </row>
    <row r="323" spans="2:18">
      <c r="B323" s="86" t="s">
        <v>3348</v>
      </c>
      <c r="C323" s="88" t="s">
        <v>2975</v>
      </c>
      <c r="D323" s="87">
        <v>8718</v>
      </c>
      <c r="E323" s="87"/>
      <c r="F323" s="87" t="s">
        <v>682</v>
      </c>
      <c r="G323" s="101">
        <v>44508</v>
      </c>
      <c r="H323" s="87"/>
      <c r="I323" s="90">
        <v>3.0100000000007188</v>
      </c>
      <c r="J323" s="88" t="s">
        <v>920</v>
      </c>
      <c r="K323" s="88" t="s">
        <v>132</v>
      </c>
      <c r="L323" s="89">
        <v>8.7911000000000003E-2</v>
      </c>
      <c r="M323" s="89">
        <v>9.0100000000007188E-2</v>
      </c>
      <c r="N323" s="90">
        <v>126528.82272300003</v>
      </c>
      <c r="O323" s="102">
        <v>100.63</v>
      </c>
      <c r="P323" s="90">
        <v>486.8944449650001</v>
      </c>
      <c r="Q323" s="91">
        <f t="shared" si="5"/>
        <v>1.9393772280358792E-2</v>
      </c>
      <c r="R323" s="91">
        <f>P323/'סכום נכסי הקרן'!$C$42</f>
        <v>1.9158827154789556E-3</v>
      </c>
    </row>
    <row r="324" spans="2:18">
      <c r="B324" s="86" t="s">
        <v>3349</v>
      </c>
      <c r="C324" s="88" t="s">
        <v>2975</v>
      </c>
      <c r="D324" s="87">
        <v>8806</v>
      </c>
      <c r="E324" s="87"/>
      <c r="F324" s="87" t="s">
        <v>682</v>
      </c>
      <c r="G324" s="101">
        <v>44137</v>
      </c>
      <c r="H324" s="87"/>
      <c r="I324" s="90">
        <v>0.93000000000103356</v>
      </c>
      <c r="J324" s="88" t="s">
        <v>960</v>
      </c>
      <c r="K324" s="88" t="s">
        <v>132</v>
      </c>
      <c r="L324" s="89">
        <v>7.4443999999999996E-2</v>
      </c>
      <c r="M324" s="89">
        <v>8.830000000003578E-2</v>
      </c>
      <c r="N324" s="90">
        <v>175075.315573</v>
      </c>
      <c r="O324" s="102">
        <v>99.72</v>
      </c>
      <c r="P324" s="90">
        <v>667.61340686700021</v>
      </c>
      <c r="Q324" s="91">
        <f t="shared" si="5"/>
        <v>2.6592093046006807E-2</v>
      </c>
      <c r="R324" s="91">
        <f>P324/'סכום נכסי הקרן'!$C$42</f>
        <v>2.6269944133999099E-3</v>
      </c>
    </row>
    <row r="325" spans="2:18">
      <c r="B325" s="86" t="s">
        <v>3349</v>
      </c>
      <c r="C325" s="88" t="s">
        <v>2975</v>
      </c>
      <c r="D325" s="87">
        <v>9044</v>
      </c>
      <c r="E325" s="87"/>
      <c r="F325" s="87" t="s">
        <v>682</v>
      </c>
      <c r="G325" s="101">
        <v>44679</v>
      </c>
      <c r="H325" s="87"/>
      <c r="I325" s="90">
        <v>0.92999999994085925</v>
      </c>
      <c r="J325" s="88" t="s">
        <v>960</v>
      </c>
      <c r="K325" s="88" t="s">
        <v>132</v>
      </c>
      <c r="L325" s="89">
        <v>7.4450000000000002E-2</v>
      </c>
      <c r="M325" s="89">
        <v>8.8300000002539583E-2</v>
      </c>
      <c r="N325" s="90">
        <v>1507.6169570000002</v>
      </c>
      <c r="O325" s="102">
        <v>99.72</v>
      </c>
      <c r="P325" s="90">
        <v>5.7489846379999996</v>
      </c>
      <c r="Q325" s="91">
        <f t="shared" si="5"/>
        <v>2.2899110898804272E-4</v>
      </c>
      <c r="R325" s="91">
        <f>P325/'סכום נכסי הקרן'!$C$42</f>
        <v>2.262170048025501E-5</v>
      </c>
    </row>
    <row r="326" spans="2:18">
      <c r="B326" s="86" t="s">
        <v>3349</v>
      </c>
      <c r="C326" s="88" t="s">
        <v>2975</v>
      </c>
      <c r="D326" s="87">
        <v>9224</v>
      </c>
      <c r="E326" s="87"/>
      <c r="F326" s="87" t="s">
        <v>682</v>
      </c>
      <c r="G326" s="101">
        <v>44810</v>
      </c>
      <c r="H326" s="87"/>
      <c r="I326" s="90">
        <v>0.92999999998269767</v>
      </c>
      <c r="J326" s="88" t="s">
        <v>960</v>
      </c>
      <c r="K326" s="88" t="s">
        <v>132</v>
      </c>
      <c r="L326" s="89">
        <v>7.4450000000000002E-2</v>
      </c>
      <c r="M326" s="89">
        <v>8.8299999996558756E-2</v>
      </c>
      <c r="N326" s="90">
        <v>2728.1484180000007</v>
      </c>
      <c r="O326" s="102">
        <v>99.72</v>
      </c>
      <c r="P326" s="90">
        <v>10.403228326000002</v>
      </c>
      <c r="Q326" s="91">
        <f t="shared" si="5"/>
        <v>4.1437696244311304E-4</v>
      </c>
      <c r="R326" s="91">
        <f>P326/'סכום נכסי הקרן'!$C$42</f>
        <v>4.0935700830181412E-5</v>
      </c>
    </row>
    <row r="327" spans="2:18">
      <c r="B327" s="86" t="s">
        <v>3350</v>
      </c>
      <c r="C327" s="88" t="s">
        <v>2975</v>
      </c>
      <c r="D327" s="87" t="s">
        <v>3162</v>
      </c>
      <c r="E327" s="87"/>
      <c r="F327" s="87" t="s">
        <v>682</v>
      </c>
      <c r="G327" s="101">
        <v>42921</v>
      </c>
      <c r="H327" s="87"/>
      <c r="I327" s="90">
        <v>5.3900000001652248</v>
      </c>
      <c r="J327" s="88" t="s">
        <v>920</v>
      </c>
      <c r="K327" s="88" t="s">
        <v>132</v>
      </c>
      <c r="L327" s="89">
        <v>7.8939999999999996E-2</v>
      </c>
      <c r="M327" s="89">
        <v>0</v>
      </c>
      <c r="N327" s="90">
        <v>19545.376625000004</v>
      </c>
      <c r="O327" s="102">
        <v>14.656955999999999</v>
      </c>
      <c r="P327" s="90">
        <v>10.954831321</v>
      </c>
      <c r="Q327" s="91">
        <f t="shared" si="5"/>
        <v>4.3634817814462479E-4</v>
      </c>
      <c r="R327" s="91">
        <f>P327/'סכום נכסי הקרן'!$C$42</f>
        <v>4.3106205453627856E-5</v>
      </c>
    </row>
    <row r="328" spans="2:18">
      <c r="B328" s="86" t="s">
        <v>3350</v>
      </c>
      <c r="C328" s="88" t="s">
        <v>2975</v>
      </c>
      <c r="D328" s="87">
        <v>6497</v>
      </c>
      <c r="E328" s="87"/>
      <c r="F328" s="87" t="s">
        <v>682</v>
      </c>
      <c r="G328" s="101">
        <v>43342</v>
      </c>
      <c r="H328" s="87"/>
      <c r="I328" s="90">
        <v>1.050000000072141</v>
      </c>
      <c r="J328" s="88" t="s">
        <v>920</v>
      </c>
      <c r="K328" s="88" t="s">
        <v>132</v>
      </c>
      <c r="L328" s="89">
        <v>7.8939999999999996E-2</v>
      </c>
      <c r="M328" s="89">
        <v>0</v>
      </c>
      <c r="N328" s="90">
        <v>3709.7649180000003</v>
      </c>
      <c r="O328" s="102">
        <v>14.656955999999999</v>
      </c>
      <c r="P328" s="90">
        <v>2.079256397</v>
      </c>
      <c r="Q328" s="91">
        <f t="shared" si="5"/>
        <v>8.2820055749036094E-5</v>
      </c>
      <c r="R328" s="91">
        <f>P328/'סכום נכסי הקרן'!$C$42</f>
        <v>8.1816735295628754E-6</v>
      </c>
    </row>
    <row r="329" spans="2:18">
      <c r="B329" s="86" t="s">
        <v>3351</v>
      </c>
      <c r="C329" s="88" t="s">
        <v>2975</v>
      </c>
      <c r="D329" s="87">
        <v>9405</v>
      </c>
      <c r="E329" s="87"/>
      <c r="F329" s="87" t="s">
        <v>682</v>
      </c>
      <c r="G329" s="101">
        <v>43866</v>
      </c>
      <c r="H329" s="87"/>
      <c r="I329" s="90">
        <v>1.0600000000000709</v>
      </c>
      <c r="J329" s="88" t="s">
        <v>960</v>
      </c>
      <c r="K329" s="88" t="s">
        <v>132</v>
      </c>
      <c r="L329" s="89">
        <v>7.6938000000000006E-2</v>
      </c>
      <c r="M329" s="89">
        <v>9.5999999999936206E-2</v>
      </c>
      <c r="N329" s="90">
        <v>149135.59163300003</v>
      </c>
      <c r="O329" s="102">
        <v>98.98</v>
      </c>
      <c r="P329" s="90">
        <v>564.47748296600014</v>
      </c>
      <c r="Q329" s="91">
        <f t="shared" si="5"/>
        <v>2.2484026826019042E-2</v>
      </c>
      <c r="R329" s="91">
        <f>P329/'סכום נכסי הקרן'!$C$42</f>
        <v>2.2211644927872748E-3</v>
      </c>
    </row>
    <row r="330" spans="2:18">
      <c r="B330" s="86" t="s">
        <v>3351</v>
      </c>
      <c r="C330" s="88" t="s">
        <v>2975</v>
      </c>
      <c r="D330" s="87">
        <v>9439</v>
      </c>
      <c r="E330" s="87"/>
      <c r="F330" s="87" t="s">
        <v>682</v>
      </c>
      <c r="G330" s="101">
        <v>44953</v>
      </c>
      <c r="H330" s="87"/>
      <c r="I330" s="90">
        <v>1.0599999995558664</v>
      </c>
      <c r="J330" s="88" t="s">
        <v>960</v>
      </c>
      <c r="K330" s="88" t="s">
        <v>132</v>
      </c>
      <c r="L330" s="89">
        <v>7.6938000000000006E-2</v>
      </c>
      <c r="M330" s="89">
        <v>9.5999999980260722E-2</v>
      </c>
      <c r="N330" s="90">
        <v>428.30540000000008</v>
      </c>
      <c r="O330" s="102">
        <v>98.98</v>
      </c>
      <c r="P330" s="90">
        <v>1.6211338120000003</v>
      </c>
      <c r="Q330" s="91">
        <f t="shared" si="5"/>
        <v>6.4572311947773417E-5</v>
      </c>
      <c r="R330" s="91">
        <f>P330/'סכום נכסי הקרן'!$C$42</f>
        <v>6.3790053100987338E-6</v>
      </c>
    </row>
    <row r="331" spans="2:18">
      <c r="B331" s="86" t="s">
        <v>3351</v>
      </c>
      <c r="C331" s="88" t="s">
        <v>2975</v>
      </c>
      <c r="D331" s="87">
        <v>9447</v>
      </c>
      <c r="E331" s="87"/>
      <c r="F331" s="87" t="s">
        <v>682</v>
      </c>
      <c r="G331" s="101">
        <v>44959</v>
      </c>
      <c r="H331" s="87"/>
      <c r="I331" s="90">
        <v>1.0599999992099212</v>
      </c>
      <c r="J331" s="88" t="s">
        <v>960</v>
      </c>
      <c r="K331" s="88" t="s">
        <v>132</v>
      </c>
      <c r="L331" s="89">
        <v>7.6938000000000006E-2</v>
      </c>
      <c r="M331" s="89">
        <v>9.5999999953912077E-2</v>
      </c>
      <c r="N331" s="90">
        <v>240.76689500000003</v>
      </c>
      <c r="O331" s="102">
        <v>98.98</v>
      </c>
      <c r="P331" s="90">
        <v>0.91130151200000009</v>
      </c>
      <c r="Q331" s="91">
        <f t="shared" si="5"/>
        <v>3.6298573921386805E-5</v>
      </c>
      <c r="R331" s="91">
        <f>P331/'סכום נכסי הקרן'!$C$42</f>
        <v>3.5858836211535413E-6</v>
      </c>
    </row>
    <row r="332" spans="2:18">
      <c r="B332" s="86" t="s">
        <v>3351</v>
      </c>
      <c r="C332" s="88" t="s">
        <v>2975</v>
      </c>
      <c r="D332" s="87">
        <v>9467</v>
      </c>
      <c r="E332" s="87"/>
      <c r="F332" s="87" t="s">
        <v>682</v>
      </c>
      <c r="G332" s="101">
        <v>44966</v>
      </c>
      <c r="H332" s="87"/>
      <c r="I332" s="90">
        <v>1.0599999995749285</v>
      </c>
      <c r="J332" s="88" t="s">
        <v>960</v>
      </c>
      <c r="K332" s="88" t="s">
        <v>132</v>
      </c>
      <c r="L332" s="89">
        <v>7.6938000000000006E-2</v>
      </c>
      <c r="M332" s="89">
        <v>9.6699999972077219E-2</v>
      </c>
      <c r="N332" s="90">
        <v>360.75146700000005</v>
      </c>
      <c r="O332" s="102">
        <v>98.91</v>
      </c>
      <c r="P332" s="90">
        <v>1.3644768430000001</v>
      </c>
      <c r="Q332" s="91">
        <f t="shared" si="5"/>
        <v>5.4349260807169593E-5</v>
      </c>
      <c r="R332" s="91">
        <f>P332/'סכום נכסי הקרן'!$C$42</f>
        <v>5.3690848729295112E-6</v>
      </c>
    </row>
    <row r="333" spans="2:18">
      <c r="B333" s="86" t="s">
        <v>3351</v>
      </c>
      <c r="C333" s="88" t="s">
        <v>2975</v>
      </c>
      <c r="D333" s="87">
        <v>9491</v>
      </c>
      <c r="E333" s="87"/>
      <c r="F333" s="87" t="s">
        <v>682</v>
      </c>
      <c r="G333" s="101">
        <v>44986</v>
      </c>
      <c r="H333" s="87"/>
      <c r="I333" s="90">
        <v>1.0600000000640564</v>
      </c>
      <c r="J333" s="88" t="s">
        <v>960</v>
      </c>
      <c r="K333" s="88" t="s">
        <v>132</v>
      </c>
      <c r="L333" s="89">
        <v>7.6938000000000006E-2</v>
      </c>
      <c r="M333" s="89">
        <v>9.670000000118692E-2</v>
      </c>
      <c r="N333" s="90">
        <v>1403.3237240000003</v>
      </c>
      <c r="O333" s="102">
        <v>98.91</v>
      </c>
      <c r="P333" s="90">
        <v>5.3078170110000009</v>
      </c>
      <c r="Q333" s="91">
        <f t="shared" si="5"/>
        <v>2.1141870785678876E-4</v>
      </c>
      <c r="R333" s="91">
        <f>P333/'סכום נכסי הקרן'!$C$42</f>
        <v>2.0885748386451759E-5</v>
      </c>
    </row>
    <row r="334" spans="2:18">
      <c r="B334" s="86" t="s">
        <v>3351</v>
      </c>
      <c r="C334" s="88" t="s">
        <v>2975</v>
      </c>
      <c r="D334" s="87">
        <v>9510</v>
      </c>
      <c r="E334" s="87"/>
      <c r="F334" s="87" t="s">
        <v>682</v>
      </c>
      <c r="G334" s="101">
        <v>44994</v>
      </c>
      <c r="H334" s="87"/>
      <c r="I334" s="90">
        <v>1.0600000008108004</v>
      </c>
      <c r="J334" s="88" t="s">
        <v>960</v>
      </c>
      <c r="K334" s="88" t="s">
        <v>132</v>
      </c>
      <c r="L334" s="89">
        <v>7.6938000000000006E-2</v>
      </c>
      <c r="M334" s="89">
        <v>9.670000004227744E-2</v>
      </c>
      <c r="N334" s="90">
        <v>273.90960300000006</v>
      </c>
      <c r="O334" s="102">
        <v>98.91</v>
      </c>
      <c r="P334" s="90">
        <v>1.0360132860000004</v>
      </c>
      <c r="Q334" s="91">
        <f t="shared" si="5"/>
        <v>4.1266040218541701E-5</v>
      </c>
      <c r="R334" s="91">
        <f>P334/'סכום נכסי הקרן'!$C$42</f>
        <v>4.0766124324886019E-6</v>
      </c>
    </row>
    <row r="335" spans="2:18">
      <c r="B335" s="86" t="s">
        <v>3351</v>
      </c>
      <c r="C335" s="88" t="s">
        <v>2975</v>
      </c>
      <c r="D335" s="87">
        <v>9560</v>
      </c>
      <c r="E335" s="87"/>
      <c r="F335" s="87" t="s">
        <v>682</v>
      </c>
      <c r="G335" s="101">
        <v>45058</v>
      </c>
      <c r="H335" s="87"/>
      <c r="I335" s="90">
        <v>1.0600000001035459</v>
      </c>
      <c r="J335" s="88" t="s">
        <v>960</v>
      </c>
      <c r="K335" s="88" t="s">
        <v>132</v>
      </c>
      <c r="L335" s="89">
        <v>7.6938000000000006E-2</v>
      </c>
      <c r="M335" s="89">
        <v>9.6700000003231354E-2</v>
      </c>
      <c r="N335" s="90">
        <v>1480.9449970000001</v>
      </c>
      <c r="O335" s="102">
        <v>98.91</v>
      </c>
      <c r="P335" s="90">
        <v>5.601405357</v>
      </c>
      <c r="Q335" s="91">
        <f t="shared" si="5"/>
        <v>2.2311279388584677E-4</v>
      </c>
      <c r="R335" s="91">
        <f>P335/'סכום נכסי הקרן'!$C$42</f>
        <v>2.2040990232778197E-5</v>
      </c>
    </row>
    <row r="336" spans="2:18">
      <c r="B336" s="86" t="s">
        <v>3352</v>
      </c>
      <c r="C336" s="88" t="s">
        <v>2975</v>
      </c>
      <c r="D336" s="87">
        <v>9606</v>
      </c>
      <c r="E336" s="87"/>
      <c r="F336" s="87" t="s">
        <v>682</v>
      </c>
      <c r="G336" s="101">
        <v>44136</v>
      </c>
      <c r="H336" s="87"/>
      <c r="I336" s="90">
        <v>9.0000000001039623E-2</v>
      </c>
      <c r="J336" s="88" t="s">
        <v>960</v>
      </c>
      <c r="K336" s="88" t="s">
        <v>132</v>
      </c>
      <c r="L336" s="89">
        <v>7.0095999999999992E-2</v>
      </c>
      <c r="M336" s="89">
        <v>0</v>
      </c>
      <c r="N336" s="90">
        <v>101775.95544400002</v>
      </c>
      <c r="O336" s="102">
        <v>86.502415999999997</v>
      </c>
      <c r="P336" s="90">
        <v>336.65983048500004</v>
      </c>
      <c r="Q336" s="91">
        <f t="shared" si="5"/>
        <v>1.3409691065256702E-2</v>
      </c>
      <c r="R336" s="91">
        <f>P336/'סכום נכסי הקרן'!$C$42</f>
        <v>1.3247239866715915E-3</v>
      </c>
    </row>
    <row r="337" spans="2:18">
      <c r="B337" s="86" t="s">
        <v>3353</v>
      </c>
      <c r="C337" s="88" t="s">
        <v>2975</v>
      </c>
      <c r="D337" s="87">
        <v>6588</v>
      </c>
      <c r="E337" s="87"/>
      <c r="F337" s="87" t="s">
        <v>682</v>
      </c>
      <c r="G337" s="101">
        <v>43397</v>
      </c>
      <c r="H337" s="87"/>
      <c r="I337" s="90">
        <v>0.74999999999858535</v>
      </c>
      <c r="J337" s="88" t="s">
        <v>960</v>
      </c>
      <c r="K337" s="88" t="s">
        <v>132</v>
      </c>
      <c r="L337" s="89">
        <v>7.6938000000000006E-2</v>
      </c>
      <c r="M337" s="89">
        <v>8.8299999999883999E-2</v>
      </c>
      <c r="N337" s="90">
        <v>92481.812478000022</v>
      </c>
      <c r="O337" s="102">
        <v>99.93</v>
      </c>
      <c r="P337" s="90">
        <v>353.40288597</v>
      </c>
      <c r="Q337" s="91">
        <f t="shared" si="5"/>
        <v>1.4076593324486304E-2</v>
      </c>
      <c r="R337" s="91">
        <f>P337/'סכום נכסי הקרן'!$C$42</f>
        <v>1.3906062963584939E-3</v>
      </c>
    </row>
    <row r="338" spans="2:18">
      <c r="B338" s="86" t="s">
        <v>3354</v>
      </c>
      <c r="C338" s="88" t="s">
        <v>2975</v>
      </c>
      <c r="D338" s="87" t="s">
        <v>3163</v>
      </c>
      <c r="E338" s="87"/>
      <c r="F338" s="87" t="s">
        <v>682</v>
      </c>
      <c r="G338" s="101">
        <v>44144</v>
      </c>
      <c r="H338" s="87"/>
      <c r="I338" s="90">
        <v>0.24999999999925965</v>
      </c>
      <c r="J338" s="88" t="s">
        <v>960</v>
      </c>
      <c r="K338" s="88" t="s">
        <v>132</v>
      </c>
      <c r="L338" s="89">
        <v>7.8763E-2</v>
      </c>
      <c r="M338" s="89">
        <v>0</v>
      </c>
      <c r="N338" s="90">
        <v>115144.34623000001</v>
      </c>
      <c r="O338" s="102">
        <v>76.690121000000005</v>
      </c>
      <c r="P338" s="90">
        <v>337.67578625300001</v>
      </c>
      <c r="Q338" s="91">
        <f t="shared" si="5"/>
        <v>1.3450158182955949E-2</v>
      </c>
      <c r="R338" s="91">
        <f>P338/'סכום נכסי הקרן'!$C$42</f>
        <v>1.3287216747038348E-3</v>
      </c>
    </row>
    <row r="339" spans="2:18">
      <c r="B339" s="86" t="s">
        <v>3355</v>
      </c>
      <c r="C339" s="88" t="s">
        <v>2975</v>
      </c>
      <c r="D339" s="87">
        <v>6826</v>
      </c>
      <c r="E339" s="87"/>
      <c r="F339" s="87" t="s">
        <v>682</v>
      </c>
      <c r="G339" s="101">
        <v>43550</v>
      </c>
      <c r="H339" s="87"/>
      <c r="I339" s="90">
        <v>1.9599999999964528</v>
      </c>
      <c r="J339" s="88" t="s">
        <v>920</v>
      </c>
      <c r="K339" s="88" t="s">
        <v>132</v>
      </c>
      <c r="L339" s="89">
        <v>8.4161E-2</v>
      </c>
      <c r="M339" s="89">
        <v>8.5499999999836498E-2</v>
      </c>
      <c r="N339" s="90">
        <v>46889.56878400001</v>
      </c>
      <c r="O339" s="102">
        <v>100.62</v>
      </c>
      <c r="P339" s="90">
        <v>180.41739920900002</v>
      </c>
      <c r="Q339" s="91">
        <f t="shared" si="5"/>
        <v>7.1863090488236128E-3</v>
      </c>
      <c r="R339" s="91">
        <f>P339/'סכום נכסי הקרן'!$C$42</f>
        <v>7.099250777877267E-4</v>
      </c>
    </row>
    <row r="340" spans="2:18">
      <c r="B340" s="86" t="s">
        <v>3356</v>
      </c>
      <c r="C340" s="88" t="s">
        <v>2975</v>
      </c>
      <c r="D340" s="87">
        <v>6528</v>
      </c>
      <c r="E340" s="87"/>
      <c r="F340" s="87" t="s">
        <v>682</v>
      </c>
      <c r="G340" s="101">
        <v>43373</v>
      </c>
      <c r="H340" s="87"/>
      <c r="I340" s="90">
        <v>4.3000000000025755</v>
      </c>
      <c r="J340" s="88" t="s">
        <v>920</v>
      </c>
      <c r="K340" s="88" t="s">
        <v>135</v>
      </c>
      <c r="L340" s="89">
        <v>3.032E-2</v>
      </c>
      <c r="M340" s="89">
        <v>7.550000000007405E-2</v>
      </c>
      <c r="N340" s="90">
        <v>80225.577888000014</v>
      </c>
      <c r="O340" s="102">
        <v>82.78</v>
      </c>
      <c r="P340" s="90">
        <v>310.66278357400006</v>
      </c>
      <c r="Q340" s="91">
        <f t="shared" si="5"/>
        <v>1.2374187758600613E-2</v>
      </c>
      <c r="R340" s="91">
        <f>P340/'סכום נכסי הקרן'!$C$42</f>
        <v>1.2224281125959265E-3</v>
      </c>
    </row>
    <row r="341" spans="2:18">
      <c r="B341" s="86" t="s">
        <v>3357</v>
      </c>
      <c r="C341" s="88" t="s">
        <v>2975</v>
      </c>
      <c r="D341" s="87">
        <v>8860</v>
      </c>
      <c r="E341" s="87"/>
      <c r="F341" s="87" t="s">
        <v>682</v>
      </c>
      <c r="G341" s="101">
        <v>44585</v>
      </c>
      <c r="H341" s="87"/>
      <c r="I341" s="90">
        <v>2.3399999999882493</v>
      </c>
      <c r="J341" s="88" t="s">
        <v>1038</v>
      </c>
      <c r="K341" s="88" t="s">
        <v>134</v>
      </c>
      <c r="L341" s="89">
        <v>6.1120000000000001E-2</v>
      </c>
      <c r="M341" s="89">
        <v>7.0200000000137083E-2</v>
      </c>
      <c r="N341" s="90">
        <v>4928.6575780000012</v>
      </c>
      <c r="O341" s="102">
        <v>102.24</v>
      </c>
      <c r="P341" s="90">
        <v>20.423812936000001</v>
      </c>
      <c r="Q341" s="91">
        <f t="shared" si="5"/>
        <v>8.1351262326663629E-4</v>
      </c>
      <c r="R341" s="91">
        <f>P341/'סכום נכסי הקרן'!$C$42</f>
        <v>8.0365735515981691E-5</v>
      </c>
    </row>
    <row r="342" spans="2:18">
      <c r="B342" s="86" t="s">
        <v>3357</v>
      </c>
      <c r="C342" s="88" t="s">
        <v>2975</v>
      </c>
      <c r="D342" s="87">
        <v>8977</v>
      </c>
      <c r="E342" s="87"/>
      <c r="F342" s="87" t="s">
        <v>682</v>
      </c>
      <c r="G342" s="101">
        <v>44553</v>
      </c>
      <c r="H342" s="87"/>
      <c r="I342" s="90">
        <v>2.3399999997540903</v>
      </c>
      <c r="J342" s="88" t="s">
        <v>1038</v>
      </c>
      <c r="K342" s="88" t="s">
        <v>134</v>
      </c>
      <c r="L342" s="89">
        <v>6.1120000000000001E-2</v>
      </c>
      <c r="M342" s="89">
        <v>7.0299999987272516E-2</v>
      </c>
      <c r="N342" s="90">
        <v>726.32847800000013</v>
      </c>
      <c r="O342" s="102">
        <v>102.22</v>
      </c>
      <c r="P342" s="90">
        <v>3.0092362610000003</v>
      </c>
      <c r="Q342" s="91">
        <f t="shared" si="5"/>
        <v>1.1986261783665968E-4</v>
      </c>
      <c r="R342" s="91">
        <f>P342/'סכום נכסי הקרן'!$C$42</f>
        <v>1.1841054665671643E-5</v>
      </c>
    </row>
    <row r="343" spans="2:18">
      <c r="B343" s="86" t="s">
        <v>3357</v>
      </c>
      <c r="C343" s="88" t="s">
        <v>2975</v>
      </c>
      <c r="D343" s="87">
        <v>8978</v>
      </c>
      <c r="E343" s="87"/>
      <c r="F343" s="87" t="s">
        <v>682</v>
      </c>
      <c r="G343" s="101">
        <v>44553</v>
      </c>
      <c r="H343" s="87"/>
      <c r="I343" s="90">
        <v>2.3399999999689114</v>
      </c>
      <c r="J343" s="88" t="s">
        <v>1038</v>
      </c>
      <c r="K343" s="88" t="s">
        <v>134</v>
      </c>
      <c r="L343" s="89">
        <v>6.1120000000000001E-2</v>
      </c>
      <c r="M343" s="89">
        <v>7.1300000001709871E-2</v>
      </c>
      <c r="N343" s="90">
        <v>933.85091700000009</v>
      </c>
      <c r="O343" s="102">
        <v>101.98</v>
      </c>
      <c r="P343" s="90">
        <v>3.8599341180000004</v>
      </c>
      <c r="Q343" s="91">
        <f t="shared" si="5"/>
        <v>1.5374725276863797E-4</v>
      </c>
      <c r="R343" s="91">
        <f>P343/'סכום נכסי הקרן'!$C$42</f>
        <v>1.5188468745202675E-5</v>
      </c>
    </row>
    <row r="344" spans="2:18">
      <c r="B344" s="86" t="s">
        <v>3357</v>
      </c>
      <c r="C344" s="88" t="s">
        <v>2975</v>
      </c>
      <c r="D344" s="87">
        <v>8979</v>
      </c>
      <c r="E344" s="87"/>
      <c r="F344" s="87" t="s">
        <v>682</v>
      </c>
      <c r="G344" s="101">
        <v>44553</v>
      </c>
      <c r="H344" s="87"/>
      <c r="I344" s="90">
        <v>2.3399999999844918</v>
      </c>
      <c r="J344" s="88" t="s">
        <v>1038</v>
      </c>
      <c r="K344" s="88" t="s">
        <v>134</v>
      </c>
      <c r="L344" s="89">
        <v>6.1120000000000001E-2</v>
      </c>
      <c r="M344" s="89">
        <v>7.0299999999579074E-2</v>
      </c>
      <c r="N344" s="90">
        <v>4357.9708310000005</v>
      </c>
      <c r="O344" s="102">
        <v>102.22</v>
      </c>
      <c r="P344" s="90">
        <v>18.055417392000003</v>
      </c>
      <c r="Q344" s="91">
        <f t="shared" si="5"/>
        <v>7.1917570008926419E-4</v>
      </c>
      <c r="R344" s="91">
        <f>P344/'סכום נכסי הקרן'!$C$42</f>
        <v>7.1046327309356631E-5</v>
      </c>
    </row>
    <row r="345" spans="2:18">
      <c r="B345" s="86" t="s">
        <v>3357</v>
      </c>
      <c r="C345" s="88" t="s">
        <v>2975</v>
      </c>
      <c r="D345" s="87">
        <v>8918</v>
      </c>
      <c r="E345" s="87"/>
      <c r="F345" s="87" t="s">
        <v>682</v>
      </c>
      <c r="G345" s="101">
        <v>44553</v>
      </c>
      <c r="H345" s="87"/>
      <c r="I345" s="90">
        <v>2.3399999995424303</v>
      </c>
      <c r="J345" s="88" t="s">
        <v>1038</v>
      </c>
      <c r="K345" s="88" t="s">
        <v>134</v>
      </c>
      <c r="L345" s="89">
        <v>6.1120000000000001E-2</v>
      </c>
      <c r="M345" s="89">
        <v>7.0399999991934359E-2</v>
      </c>
      <c r="N345" s="90">
        <v>622.56726700000013</v>
      </c>
      <c r="O345" s="102">
        <v>102.2</v>
      </c>
      <c r="P345" s="90">
        <v>2.5788407270000002</v>
      </c>
      <c r="Q345" s="91">
        <f t="shared" si="5"/>
        <v>1.027192861285326E-4</v>
      </c>
      <c r="R345" s="91">
        <f>P345/'סכום נכסי הקרן'!$C$42</f>
        <v>1.0147489719640661E-5</v>
      </c>
    </row>
    <row r="346" spans="2:18">
      <c r="B346" s="86" t="s">
        <v>3357</v>
      </c>
      <c r="C346" s="88" t="s">
        <v>2975</v>
      </c>
      <c r="D346" s="87">
        <v>9037</v>
      </c>
      <c r="E346" s="87"/>
      <c r="F346" s="87" t="s">
        <v>682</v>
      </c>
      <c r="G346" s="101">
        <v>44671</v>
      </c>
      <c r="H346" s="87"/>
      <c r="I346" s="90">
        <v>2.3399999999503844</v>
      </c>
      <c r="J346" s="88" t="s">
        <v>1038</v>
      </c>
      <c r="K346" s="88" t="s">
        <v>134</v>
      </c>
      <c r="L346" s="89">
        <v>6.1120000000000001E-2</v>
      </c>
      <c r="M346" s="89">
        <v>7.0199999998511536E-2</v>
      </c>
      <c r="N346" s="90">
        <v>389.10455000000007</v>
      </c>
      <c r="O346" s="102">
        <v>102.24</v>
      </c>
      <c r="P346" s="90">
        <v>1.6124063120000003</v>
      </c>
      <c r="Q346" s="91">
        <f t="shared" si="5"/>
        <v>6.4224681882721024E-5</v>
      </c>
      <c r="R346" s="91">
        <f>P346/'סכום נכסי הקרן'!$C$42</f>
        <v>6.3446634387295818E-6</v>
      </c>
    </row>
    <row r="347" spans="2:18">
      <c r="B347" s="86" t="s">
        <v>3357</v>
      </c>
      <c r="C347" s="88" t="s">
        <v>2975</v>
      </c>
      <c r="D347" s="87">
        <v>9130</v>
      </c>
      <c r="E347" s="87"/>
      <c r="F347" s="87" t="s">
        <v>682</v>
      </c>
      <c r="G347" s="101">
        <v>44742</v>
      </c>
      <c r="H347" s="87"/>
      <c r="I347" s="90">
        <v>2.3399999999545189</v>
      </c>
      <c r="J347" s="88" t="s">
        <v>1038</v>
      </c>
      <c r="K347" s="88" t="s">
        <v>134</v>
      </c>
      <c r="L347" s="89">
        <v>6.1120000000000001E-2</v>
      </c>
      <c r="M347" s="89">
        <v>7.0199999999669221E-2</v>
      </c>
      <c r="N347" s="90">
        <v>2334.6272670000003</v>
      </c>
      <c r="O347" s="102">
        <v>102.24</v>
      </c>
      <c r="P347" s="90">
        <v>9.6744376660000011</v>
      </c>
      <c r="Q347" s="91">
        <f t="shared" si="5"/>
        <v>3.8534808309102184E-4</v>
      </c>
      <c r="R347" s="91">
        <f>P347/'סכום נכסי הקרן'!$C$42</f>
        <v>3.8067979821787338E-5</v>
      </c>
    </row>
    <row r="348" spans="2:18">
      <c r="B348" s="86" t="s">
        <v>3357</v>
      </c>
      <c r="C348" s="88" t="s">
        <v>2975</v>
      </c>
      <c r="D348" s="87">
        <v>9313</v>
      </c>
      <c r="E348" s="87"/>
      <c r="F348" s="87" t="s">
        <v>682</v>
      </c>
      <c r="G348" s="101">
        <v>44886</v>
      </c>
      <c r="H348" s="87"/>
      <c r="I348" s="90">
        <v>2.3399999999727723</v>
      </c>
      <c r="J348" s="88" t="s">
        <v>1038</v>
      </c>
      <c r="K348" s="88" t="s">
        <v>134</v>
      </c>
      <c r="L348" s="89">
        <v>6.1120000000000001E-2</v>
      </c>
      <c r="M348" s="89">
        <v>7.0200000001452156E-2</v>
      </c>
      <c r="N348" s="90">
        <v>1063.552422</v>
      </c>
      <c r="O348" s="102">
        <v>102.24</v>
      </c>
      <c r="P348" s="90">
        <v>4.4072439180000007</v>
      </c>
      <c r="Q348" s="91">
        <f t="shared" si="5"/>
        <v>1.7554746375435116E-4</v>
      </c>
      <c r="R348" s="91">
        <f>P348/'סכום נכסי הקרן'!$C$42</f>
        <v>1.7342080060089666E-5</v>
      </c>
    </row>
    <row r="349" spans="2:18">
      <c r="B349" s="86" t="s">
        <v>3357</v>
      </c>
      <c r="C349" s="88" t="s">
        <v>2975</v>
      </c>
      <c r="D349" s="87">
        <v>9496</v>
      </c>
      <c r="E349" s="87"/>
      <c r="F349" s="87" t="s">
        <v>682</v>
      </c>
      <c r="G349" s="101">
        <v>44985</v>
      </c>
      <c r="H349" s="87"/>
      <c r="I349" s="90">
        <v>2.3399999998575498</v>
      </c>
      <c r="J349" s="88" t="s">
        <v>1038</v>
      </c>
      <c r="K349" s="88" t="s">
        <v>134</v>
      </c>
      <c r="L349" s="89">
        <v>6.1120000000000001E-2</v>
      </c>
      <c r="M349" s="89">
        <v>7.0199999997180074E-2</v>
      </c>
      <c r="N349" s="90">
        <v>1660.1793940000002</v>
      </c>
      <c r="O349" s="102">
        <v>102.24</v>
      </c>
      <c r="P349" s="90">
        <v>6.8796001970000003</v>
      </c>
      <c r="Q349" s="91">
        <f t="shared" si="5"/>
        <v>2.7402530667631738E-4</v>
      </c>
      <c r="R349" s="91">
        <f>P349/'סכום נכסי הקרן'!$C$42</f>
        <v>2.7070563739509054E-5</v>
      </c>
    </row>
    <row r="350" spans="2:18">
      <c r="B350" s="86" t="s">
        <v>3357</v>
      </c>
      <c r="C350" s="88" t="s">
        <v>2975</v>
      </c>
      <c r="D350" s="87">
        <v>9547</v>
      </c>
      <c r="E350" s="87"/>
      <c r="F350" s="87" t="s">
        <v>682</v>
      </c>
      <c r="G350" s="101">
        <v>45036</v>
      </c>
      <c r="H350" s="87"/>
      <c r="I350" s="90">
        <v>2.3400000000992107</v>
      </c>
      <c r="J350" s="88" t="s">
        <v>1038</v>
      </c>
      <c r="K350" s="88" t="s">
        <v>134</v>
      </c>
      <c r="L350" s="89">
        <v>6.1120000000000001E-2</v>
      </c>
      <c r="M350" s="89">
        <v>7.0100000001488152E-2</v>
      </c>
      <c r="N350" s="90">
        <v>389.10455000000007</v>
      </c>
      <c r="O350" s="102">
        <v>102.26</v>
      </c>
      <c r="P350" s="90">
        <v>1.6127217760000003</v>
      </c>
      <c r="Q350" s="91">
        <f t="shared" si="5"/>
        <v>6.4237247310488618E-5</v>
      </c>
      <c r="R350" s="91">
        <f>P350/'סכום נכסי הקרן'!$C$42</f>
        <v>6.3459047591660867E-6</v>
      </c>
    </row>
    <row r="351" spans="2:18">
      <c r="B351" s="86" t="s">
        <v>3357</v>
      </c>
      <c r="C351" s="88" t="s">
        <v>2975</v>
      </c>
      <c r="D351" s="87">
        <v>9718</v>
      </c>
      <c r="E351" s="87"/>
      <c r="F351" s="87" t="s">
        <v>682</v>
      </c>
      <c r="G351" s="101">
        <v>45163</v>
      </c>
      <c r="H351" s="87"/>
      <c r="I351" s="90">
        <v>2.3800000000124064</v>
      </c>
      <c r="J351" s="88" t="s">
        <v>1038</v>
      </c>
      <c r="K351" s="88" t="s">
        <v>134</v>
      </c>
      <c r="L351" s="89">
        <v>6.4320000000000002E-2</v>
      </c>
      <c r="M351" s="89">
        <v>7.2399999999751871E-2</v>
      </c>
      <c r="N351" s="90">
        <v>3592.2131670000003</v>
      </c>
      <c r="O351" s="102">
        <v>99.65</v>
      </c>
      <c r="P351" s="90">
        <v>14.508640089000002</v>
      </c>
      <c r="Q351" s="91">
        <f t="shared" si="5"/>
        <v>5.7790197627737786E-4</v>
      </c>
      <c r="R351" s="91">
        <f>P351/'סכום נכסי הקרן'!$C$42</f>
        <v>5.7090100450043761E-5</v>
      </c>
    </row>
    <row r="352" spans="2:18">
      <c r="B352" s="86" t="s">
        <v>3357</v>
      </c>
      <c r="C352" s="88" t="s">
        <v>2975</v>
      </c>
      <c r="D352" s="87">
        <v>8829</v>
      </c>
      <c r="E352" s="87"/>
      <c r="F352" s="87" t="s">
        <v>682</v>
      </c>
      <c r="G352" s="101">
        <v>44553</v>
      </c>
      <c r="H352" s="87"/>
      <c r="I352" s="90">
        <v>2.3399999999937466</v>
      </c>
      <c r="J352" s="88" t="s">
        <v>1038</v>
      </c>
      <c r="K352" s="88" t="s">
        <v>134</v>
      </c>
      <c r="L352" s="89">
        <v>6.1180000000000005E-2</v>
      </c>
      <c r="M352" s="89">
        <v>6.989999999981189E-2</v>
      </c>
      <c r="N352" s="90">
        <v>47081.650103</v>
      </c>
      <c r="O352" s="102">
        <v>102.24</v>
      </c>
      <c r="P352" s="90">
        <v>195.10115903300004</v>
      </c>
      <c r="Q352" s="91">
        <f t="shared" si="5"/>
        <v>7.7711863198440456E-3</v>
      </c>
      <c r="R352" s="91">
        <f>P352/'סכום נכסי הקרן'!$C$42</f>
        <v>7.6770425751746918E-4</v>
      </c>
    </row>
    <row r="353" spans="2:18">
      <c r="B353" s="86" t="s">
        <v>3358</v>
      </c>
      <c r="C353" s="88" t="s">
        <v>2975</v>
      </c>
      <c r="D353" s="87">
        <v>7382</v>
      </c>
      <c r="E353" s="87"/>
      <c r="F353" s="87" t="s">
        <v>682</v>
      </c>
      <c r="G353" s="101">
        <v>43860</v>
      </c>
      <c r="H353" s="87"/>
      <c r="I353" s="90">
        <v>2.6399999999962498</v>
      </c>
      <c r="J353" s="88" t="s">
        <v>920</v>
      </c>
      <c r="K353" s="88" t="s">
        <v>132</v>
      </c>
      <c r="L353" s="89">
        <v>8.1652000000000002E-2</v>
      </c>
      <c r="M353" s="89">
        <v>8.3599999999870084E-2</v>
      </c>
      <c r="N353" s="90">
        <v>77529.753385999997</v>
      </c>
      <c r="O353" s="102">
        <v>100.74</v>
      </c>
      <c r="P353" s="90">
        <v>298.66768865800009</v>
      </c>
      <c r="Q353" s="91">
        <f t="shared" si="5"/>
        <v>1.1896404243738548E-2</v>
      </c>
      <c r="R353" s="91">
        <f>P353/'סכום נכסי הקרן'!$C$42</f>
        <v>1.1752285701535274E-3</v>
      </c>
    </row>
    <row r="354" spans="2:18">
      <c r="B354" s="86" t="s">
        <v>3359</v>
      </c>
      <c r="C354" s="88" t="s">
        <v>2975</v>
      </c>
      <c r="D354" s="87">
        <v>9158</v>
      </c>
      <c r="E354" s="87"/>
      <c r="F354" s="87" t="s">
        <v>682</v>
      </c>
      <c r="G354" s="101">
        <v>44179</v>
      </c>
      <c r="H354" s="87"/>
      <c r="I354" s="90">
        <v>2.4700000000000779</v>
      </c>
      <c r="J354" s="88" t="s">
        <v>920</v>
      </c>
      <c r="K354" s="88" t="s">
        <v>132</v>
      </c>
      <c r="L354" s="89">
        <v>8.0410999999999996E-2</v>
      </c>
      <c r="M354" s="89">
        <v>9.659999999990547E-2</v>
      </c>
      <c r="N354" s="90">
        <v>34651.939321999998</v>
      </c>
      <c r="O354" s="102">
        <v>97.38</v>
      </c>
      <c r="P354" s="90">
        <v>129.037283317</v>
      </c>
      <c r="Q354" s="91">
        <f t="shared" si="5"/>
        <v>5.1397581430733504E-3</v>
      </c>
      <c r="R354" s="91">
        <f>P354/'סכום נכסי הקרן'!$C$42</f>
        <v>5.0774927361755477E-4</v>
      </c>
    </row>
    <row r="355" spans="2:18">
      <c r="B355" s="86" t="s">
        <v>3360</v>
      </c>
      <c r="C355" s="88" t="s">
        <v>2975</v>
      </c>
      <c r="D355" s="87">
        <v>7823</v>
      </c>
      <c r="E355" s="87"/>
      <c r="F355" s="87" t="s">
        <v>682</v>
      </c>
      <c r="G355" s="101">
        <v>44027</v>
      </c>
      <c r="H355" s="87"/>
      <c r="I355" s="90">
        <v>3.3600000000051322</v>
      </c>
      <c r="J355" s="88" t="s">
        <v>1038</v>
      </c>
      <c r="K355" s="88" t="s">
        <v>134</v>
      </c>
      <c r="L355" s="89">
        <v>2.35E-2</v>
      </c>
      <c r="M355" s="89">
        <v>2.1300000000056628E-2</v>
      </c>
      <c r="N355" s="90">
        <v>54957.126548000007</v>
      </c>
      <c r="O355" s="102">
        <v>101.47</v>
      </c>
      <c r="P355" s="90">
        <v>226.02111394400004</v>
      </c>
      <c r="Q355" s="91">
        <f t="shared" si="5"/>
        <v>9.0027768024711387E-3</v>
      </c>
      <c r="R355" s="91">
        <f>P355/'סכום נכסי הקרן'!$C$42</f>
        <v>8.893713001177023E-4</v>
      </c>
    </row>
    <row r="356" spans="2:18">
      <c r="B356" s="86" t="s">
        <v>3360</v>
      </c>
      <c r="C356" s="88" t="s">
        <v>2975</v>
      </c>
      <c r="D356" s="87">
        <v>7993</v>
      </c>
      <c r="E356" s="87"/>
      <c r="F356" s="87" t="s">
        <v>682</v>
      </c>
      <c r="G356" s="101">
        <v>44119</v>
      </c>
      <c r="H356" s="87"/>
      <c r="I356" s="90">
        <v>3.3600000000037165</v>
      </c>
      <c r="J356" s="88" t="s">
        <v>1038</v>
      </c>
      <c r="K356" s="88" t="s">
        <v>134</v>
      </c>
      <c r="L356" s="89">
        <v>2.35E-2</v>
      </c>
      <c r="M356" s="89">
        <v>2.1300000000020792E-2</v>
      </c>
      <c r="N356" s="90">
        <v>54957.126582000004</v>
      </c>
      <c r="O356" s="102">
        <v>101.47</v>
      </c>
      <c r="P356" s="90">
        <v>226.02111408100006</v>
      </c>
      <c r="Q356" s="91">
        <f t="shared" si="5"/>
        <v>9.0027768079280653E-3</v>
      </c>
      <c r="R356" s="91">
        <f>P356/'סכום נכסי הקרן'!$C$42</f>
        <v>8.8937130065678421E-4</v>
      </c>
    </row>
    <row r="357" spans="2:18">
      <c r="B357" s="86" t="s">
        <v>3360</v>
      </c>
      <c r="C357" s="88" t="s">
        <v>2975</v>
      </c>
      <c r="D357" s="87">
        <v>8187</v>
      </c>
      <c r="E357" s="87"/>
      <c r="F357" s="87" t="s">
        <v>682</v>
      </c>
      <c r="G357" s="101">
        <v>44211</v>
      </c>
      <c r="H357" s="87"/>
      <c r="I357" s="90">
        <v>3.3600000000051322</v>
      </c>
      <c r="J357" s="88" t="s">
        <v>1038</v>
      </c>
      <c r="K357" s="88" t="s">
        <v>134</v>
      </c>
      <c r="L357" s="89">
        <v>2.35E-2</v>
      </c>
      <c r="M357" s="89">
        <v>2.1300000000056628E-2</v>
      </c>
      <c r="N357" s="90">
        <v>54957.126548000007</v>
      </c>
      <c r="O357" s="102">
        <v>101.47</v>
      </c>
      <c r="P357" s="90">
        <v>226.02111394400004</v>
      </c>
      <c r="Q357" s="91">
        <f t="shared" si="5"/>
        <v>9.0027768024711387E-3</v>
      </c>
      <c r="R357" s="91">
        <f>P357/'סכום נכסי הקרן'!$C$42</f>
        <v>8.893713001177023E-4</v>
      </c>
    </row>
    <row r="358" spans="2:18">
      <c r="B358" s="93"/>
      <c r="C358" s="93"/>
      <c r="D358" s="93"/>
      <c r="E358" s="93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</row>
    <row r="359" spans="2:18">
      <c r="B359" s="93"/>
      <c r="C359" s="93"/>
      <c r="D359" s="93"/>
      <c r="E359" s="93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</row>
    <row r="360" spans="2:18">
      <c r="B360" s="93"/>
      <c r="C360" s="93"/>
      <c r="D360" s="93"/>
      <c r="E360" s="93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</row>
    <row r="361" spans="2:18">
      <c r="B361" s="111" t="s">
        <v>223</v>
      </c>
      <c r="C361" s="93"/>
      <c r="D361" s="93"/>
      <c r="E361" s="93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</row>
    <row r="362" spans="2:18">
      <c r="B362" s="111" t="s">
        <v>112</v>
      </c>
      <c r="C362" s="93"/>
      <c r="D362" s="93"/>
      <c r="E362" s="93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</row>
    <row r="363" spans="2:18">
      <c r="B363" s="111" t="s">
        <v>206</v>
      </c>
      <c r="C363" s="93"/>
      <c r="D363" s="93"/>
      <c r="E363" s="93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</row>
    <row r="364" spans="2:18">
      <c r="B364" s="111" t="s">
        <v>214</v>
      </c>
      <c r="C364" s="93"/>
      <c r="D364" s="93"/>
      <c r="E364" s="93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</row>
    <row r="365" spans="2:18">
      <c r="B365" s="93"/>
      <c r="C365" s="93"/>
      <c r="D365" s="93"/>
      <c r="E365" s="93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</row>
    <row r="366" spans="2:18">
      <c r="B366" s="93"/>
      <c r="C366" s="93"/>
      <c r="D366" s="93"/>
      <c r="E366" s="93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</row>
    <row r="367" spans="2:18">
      <c r="B367" s="93"/>
      <c r="C367" s="93"/>
      <c r="D367" s="93"/>
      <c r="E367" s="93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</row>
    <row r="368" spans="2:18">
      <c r="B368" s="93"/>
      <c r="C368" s="93"/>
      <c r="D368" s="93"/>
      <c r="E368" s="93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</row>
    <row r="369" spans="2:18">
      <c r="B369" s="93"/>
      <c r="C369" s="93"/>
      <c r="D369" s="93"/>
      <c r="E369" s="93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</row>
    <row r="370" spans="2:18">
      <c r="B370" s="93"/>
      <c r="C370" s="93"/>
      <c r="D370" s="93"/>
      <c r="E370" s="93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</row>
    <row r="371" spans="2:18">
      <c r="B371" s="93"/>
      <c r="C371" s="93"/>
      <c r="D371" s="93"/>
      <c r="E371" s="93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</row>
    <row r="372" spans="2:18">
      <c r="B372" s="93"/>
      <c r="C372" s="93"/>
      <c r="D372" s="93"/>
      <c r="E372" s="93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</row>
    <row r="373" spans="2:18">
      <c r="B373" s="93"/>
      <c r="C373" s="93"/>
      <c r="D373" s="93"/>
      <c r="E373" s="93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</row>
    <row r="374" spans="2:18">
      <c r="B374" s="93"/>
      <c r="C374" s="93"/>
      <c r="D374" s="93"/>
      <c r="E374" s="93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</row>
    <row r="375" spans="2:18">
      <c r="B375" s="93"/>
      <c r="C375" s="93"/>
      <c r="D375" s="93"/>
      <c r="E375" s="93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</row>
    <row r="376" spans="2:18">
      <c r="B376" s="93"/>
      <c r="C376" s="93"/>
      <c r="D376" s="93"/>
      <c r="E376" s="93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</row>
    <row r="377" spans="2:18">
      <c r="B377" s="93"/>
      <c r="C377" s="93"/>
      <c r="D377" s="93"/>
      <c r="E377" s="93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</row>
    <row r="378" spans="2:18">
      <c r="B378" s="93"/>
      <c r="C378" s="93"/>
      <c r="D378" s="93"/>
      <c r="E378" s="93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</row>
    <row r="379" spans="2:18">
      <c r="B379" s="93"/>
      <c r="C379" s="93"/>
      <c r="D379" s="93"/>
      <c r="E379" s="93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</row>
    <row r="380" spans="2:18">
      <c r="B380" s="93"/>
      <c r="C380" s="93"/>
      <c r="D380" s="93"/>
      <c r="E380" s="93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</row>
    <row r="381" spans="2:18">
      <c r="B381" s="93"/>
      <c r="C381" s="93"/>
      <c r="D381" s="93"/>
      <c r="E381" s="93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</row>
    <row r="382" spans="2:18">
      <c r="B382" s="93"/>
      <c r="C382" s="93"/>
      <c r="D382" s="93"/>
      <c r="E382" s="93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</row>
    <row r="383" spans="2:18">
      <c r="B383" s="93"/>
      <c r="C383" s="93"/>
      <c r="D383" s="93"/>
      <c r="E383" s="93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</row>
    <row r="384" spans="2:18">
      <c r="B384" s="93"/>
      <c r="C384" s="93"/>
      <c r="D384" s="93"/>
      <c r="E384" s="93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</row>
    <row r="385" spans="2:18">
      <c r="B385" s="93"/>
      <c r="C385" s="93"/>
      <c r="D385" s="93"/>
      <c r="E385" s="93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</row>
    <row r="386" spans="2:18">
      <c r="B386" s="93"/>
      <c r="C386" s="93"/>
      <c r="D386" s="93"/>
      <c r="E386" s="93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</row>
    <row r="387" spans="2:18">
      <c r="B387" s="93"/>
      <c r="C387" s="93"/>
      <c r="D387" s="93"/>
      <c r="E387" s="93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</row>
    <row r="388" spans="2:18">
      <c r="B388" s="93"/>
      <c r="C388" s="93"/>
      <c r="D388" s="93"/>
      <c r="E388" s="93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</row>
    <row r="389" spans="2:18">
      <c r="B389" s="93"/>
      <c r="C389" s="93"/>
      <c r="D389" s="93"/>
      <c r="E389" s="93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</row>
    <row r="390" spans="2:18">
      <c r="B390" s="93"/>
      <c r="C390" s="93"/>
      <c r="D390" s="93"/>
      <c r="E390" s="93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</row>
    <row r="391" spans="2:18">
      <c r="B391" s="93"/>
      <c r="C391" s="93"/>
      <c r="D391" s="93"/>
      <c r="E391" s="93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</row>
    <row r="392" spans="2:18">
      <c r="B392" s="93"/>
      <c r="C392" s="93"/>
      <c r="D392" s="93"/>
      <c r="E392" s="93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</row>
    <row r="393" spans="2:18">
      <c r="B393" s="93"/>
      <c r="C393" s="93"/>
      <c r="D393" s="93"/>
      <c r="E393" s="93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</row>
    <row r="394" spans="2:18">
      <c r="B394" s="93"/>
      <c r="C394" s="93"/>
      <c r="D394" s="93"/>
      <c r="E394" s="93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</row>
    <row r="395" spans="2:18">
      <c r="B395" s="93"/>
      <c r="C395" s="93"/>
      <c r="D395" s="93"/>
      <c r="E395" s="93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</row>
    <row r="396" spans="2:18">
      <c r="B396" s="93"/>
      <c r="C396" s="93"/>
      <c r="D396" s="93"/>
      <c r="E396" s="93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</row>
    <row r="397" spans="2:18">
      <c r="B397" s="93"/>
      <c r="C397" s="93"/>
      <c r="D397" s="93"/>
      <c r="E397" s="93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</row>
    <row r="398" spans="2:18">
      <c r="B398" s="93"/>
      <c r="C398" s="93"/>
      <c r="D398" s="93"/>
      <c r="E398" s="93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</row>
    <row r="399" spans="2:18">
      <c r="B399" s="93"/>
      <c r="C399" s="93"/>
      <c r="D399" s="93"/>
      <c r="E399" s="93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</row>
    <row r="400" spans="2:18">
      <c r="B400" s="93"/>
      <c r="C400" s="93"/>
      <c r="D400" s="93"/>
      <c r="E400" s="93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</row>
    <row r="401" spans="2:18">
      <c r="B401" s="93"/>
      <c r="C401" s="93"/>
      <c r="D401" s="93"/>
      <c r="E401" s="93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</row>
    <row r="402" spans="2:18">
      <c r="B402" s="93"/>
      <c r="C402" s="93"/>
      <c r="D402" s="93"/>
      <c r="E402" s="93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</row>
    <row r="403" spans="2:18">
      <c r="B403" s="93"/>
      <c r="C403" s="93"/>
      <c r="D403" s="93"/>
      <c r="E403" s="93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</row>
    <row r="404" spans="2:18">
      <c r="B404" s="93"/>
      <c r="C404" s="93"/>
      <c r="D404" s="93"/>
      <c r="E404" s="93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</row>
    <row r="405" spans="2:18">
      <c r="B405" s="93"/>
      <c r="C405" s="93"/>
      <c r="D405" s="93"/>
      <c r="E405" s="93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</row>
    <row r="406" spans="2:18">
      <c r="B406" s="93"/>
      <c r="C406" s="93"/>
      <c r="D406" s="93"/>
      <c r="E406" s="93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</row>
    <row r="407" spans="2:18">
      <c r="B407" s="93"/>
      <c r="C407" s="93"/>
      <c r="D407" s="93"/>
      <c r="E407" s="93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</row>
    <row r="408" spans="2:18">
      <c r="B408" s="93"/>
      <c r="C408" s="93"/>
      <c r="D408" s="93"/>
      <c r="E408" s="93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</row>
    <row r="409" spans="2:18">
      <c r="B409" s="93"/>
      <c r="C409" s="93"/>
      <c r="D409" s="93"/>
      <c r="E409" s="93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</row>
    <row r="410" spans="2:18">
      <c r="B410" s="93"/>
      <c r="C410" s="93"/>
      <c r="D410" s="93"/>
      <c r="E410" s="93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</row>
    <row r="411" spans="2:18">
      <c r="B411" s="93"/>
      <c r="C411" s="93"/>
      <c r="D411" s="93"/>
      <c r="E411" s="93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</row>
    <row r="412" spans="2:18">
      <c r="B412" s="93"/>
      <c r="C412" s="93"/>
      <c r="D412" s="93"/>
      <c r="E412" s="93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</row>
    <row r="413" spans="2:18">
      <c r="B413" s="93"/>
      <c r="C413" s="93"/>
      <c r="D413" s="93"/>
      <c r="E413" s="93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</row>
    <row r="414" spans="2:18">
      <c r="B414" s="93"/>
      <c r="C414" s="93"/>
      <c r="D414" s="93"/>
      <c r="E414" s="93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</row>
    <row r="415" spans="2:18">
      <c r="B415" s="93"/>
      <c r="C415" s="93"/>
      <c r="D415" s="93"/>
      <c r="E415" s="93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</row>
    <row r="416" spans="2:18">
      <c r="B416" s="93"/>
      <c r="C416" s="93"/>
      <c r="D416" s="93"/>
      <c r="E416" s="93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</row>
    <row r="417" spans="2:18">
      <c r="B417" s="93"/>
      <c r="C417" s="93"/>
      <c r="D417" s="93"/>
      <c r="E417" s="93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</row>
    <row r="418" spans="2:18">
      <c r="B418" s="93"/>
      <c r="C418" s="93"/>
      <c r="D418" s="93"/>
      <c r="E418" s="93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</row>
    <row r="419" spans="2:18">
      <c r="B419" s="93"/>
      <c r="C419" s="93"/>
      <c r="D419" s="93"/>
      <c r="E419" s="93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</row>
    <row r="420" spans="2:18">
      <c r="B420" s="93"/>
      <c r="C420" s="93"/>
      <c r="D420" s="93"/>
      <c r="E420" s="93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</row>
    <row r="421" spans="2:18">
      <c r="B421" s="93"/>
      <c r="C421" s="93"/>
      <c r="D421" s="93"/>
      <c r="E421" s="93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</row>
    <row r="422" spans="2:18">
      <c r="B422" s="93"/>
      <c r="C422" s="93"/>
      <c r="D422" s="93"/>
      <c r="E422" s="93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</row>
    <row r="423" spans="2:18">
      <c r="B423" s="93"/>
      <c r="C423" s="93"/>
      <c r="D423" s="93"/>
      <c r="E423" s="93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</row>
    <row r="424" spans="2:18">
      <c r="B424" s="93"/>
      <c r="C424" s="93"/>
      <c r="D424" s="93"/>
      <c r="E424" s="93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</row>
    <row r="425" spans="2:18">
      <c r="B425" s="93"/>
      <c r="C425" s="93"/>
      <c r="D425" s="93"/>
      <c r="E425" s="93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</row>
    <row r="426" spans="2:18">
      <c r="B426" s="93"/>
      <c r="C426" s="93"/>
      <c r="D426" s="93"/>
      <c r="E426" s="93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</row>
    <row r="427" spans="2:18">
      <c r="B427" s="93"/>
      <c r="C427" s="93"/>
      <c r="D427" s="93"/>
      <c r="E427" s="93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</row>
    <row r="428" spans="2:18">
      <c r="B428" s="93"/>
      <c r="C428" s="93"/>
      <c r="D428" s="93"/>
      <c r="E428" s="93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</row>
    <row r="429" spans="2:18">
      <c r="B429" s="93"/>
      <c r="C429" s="93"/>
      <c r="D429" s="93"/>
      <c r="E429" s="93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</row>
    <row r="430" spans="2:18">
      <c r="B430" s="93"/>
      <c r="C430" s="93"/>
      <c r="D430" s="93"/>
      <c r="E430" s="93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</row>
    <row r="431" spans="2:18">
      <c r="B431" s="93"/>
      <c r="C431" s="93"/>
      <c r="D431" s="93"/>
      <c r="E431" s="93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</row>
    <row r="432" spans="2:18">
      <c r="B432" s="93"/>
      <c r="C432" s="93"/>
      <c r="D432" s="93"/>
      <c r="E432" s="93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</row>
    <row r="433" spans="2:18">
      <c r="B433" s="93"/>
      <c r="C433" s="93"/>
      <c r="D433" s="93"/>
      <c r="E433" s="93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</row>
    <row r="434" spans="2:18">
      <c r="B434" s="93"/>
      <c r="C434" s="93"/>
      <c r="D434" s="93"/>
      <c r="E434" s="93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</row>
    <row r="435" spans="2:18">
      <c r="B435" s="93"/>
      <c r="C435" s="93"/>
      <c r="D435" s="93"/>
      <c r="E435" s="93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</row>
    <row r="436" spans="2:18">
      <c r="B436" s="93"/>
      <c r="C436" s="93"/>
      <c r="D436" s="93"/>
      <c r="E436" s="93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</row>
    <row r="437" spans="2:18">
      <c r="B437" s="93"/>
      <c r="C437" s="93"/>
      <c r="D437" s="93"/>
      <c r="E437" s="93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</row>
    <row r="438" spans="2:18">
      <c r="B438" s="93"/>
      <c r="C438" s="93"/>
      <c r="D438" s="93"/>
      <c r="E438" s="93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</row>
    <row r="439" spans="2:18">
      <c r="B439" s="93"/>
      <c r="C439" s="93"/>
      <c r="D439" s="93"/>
      <c r="E439" s="93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</row>
    <row r="440" spans="2:18">
      <c r="B440" s="93"/>
      <c r="C440" s="93"/>
      <c r="D440" s="93"/>
      <c r="E440" s="93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</row>
    <row r="441" spans="2:18">
      <c r="B441" s="93"/>
      <c r="C441" s="93"/>
      <c r="D441" s="93"/>
      <c r="E441" s="93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</row>
    <row r="442" spans="2:18">
      <c r="B442" s="93"/>
      <c r="C442" s="93"/>
      <c r="D442" s="93"/>
      <c r="E442" s="93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</row>
    <row r="443" spans="2:18">
      <c r="B443" s="93"/>
      <c r="C443" s="93"/>
      <c r="D443" s="93"/>
      <c r="E443" s="93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</row>
    <row r="444" spans="2:18">
      <c r="B444" s="93"/>
      <c r="C444" s="93"/>
      <c r="D444" s="93"/>
      <c r="E444" s="93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</row>
    <row r="445" spans="2:18">
      <c r="B445" s="93"/>
      <c r="C445" s="93"/>
      <c r="D445" s="93"/>
      <c r="E445" s="93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</row>
    <row r="446" spans="2:18">
      <c r="B446" s="93"/>
      <c r="C446" s="93"/>
      <c r="D446" s="93"/>
      <c r="E446" s="93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</row>
    <row r="447" spans="2:18">
      <c r="B447" s="93"/>
      <c r="C447" s="93"/>
      <c r="D447" s="93"/>
      <c r="E447" s="93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</row>
    <row r="448" spans="2:18">
      <c r="B448" s="93"/>
      <c r="C448" s="93"/>
      <c r="D448" s="93"/>
      <c r="E448" s="93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</row>
    <row r="449" spans="2:18">
      <c r="B449" s="93"/>
      <c r="C449" s="93"/>
      <c r="D449" s="93"/>
      <c r="E449" s="93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</row>
    <row r="450" spans="2:18">
      <c r="B450" s="93"/>
      <c r="C450" s="93"/>
      <c r="D450" s="93"/>
      <c r="E450" s="93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</row>
    <row r="451" spans="2:18">
      <c r="B451" s="93"/>
      <c r="C451" s="93"/>
      <c r="D451" s="93"/>
      <c r="E451" s="93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</row>
    <row r="452" spans="2:18">
      <c r="B452" s="93"/>
      <c r="C452" s="93"/>
      <c r="D452" s="93"/>
      <c r="E452" s="93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</row>
    <row r="453" spans="2:18">
      <c r="B453" s="93"/>
      <c r="C453" s="93"/>
      <c r="D453" s="93"/>
      <c r="E453" s="93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</row>
    <row r="454" spans="2:18">
      <c r="B454" s="93"/>
      <c r="C454" s="93"/>
      <c r="D454" s="93"/>
      <c r="E454" s="93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</row>
    <row r="455" spans="2:18">
      <c r="B455" s="93"/>
      <c r="C455" s="93"/>
      <c r="D455" s="93"/>
      <c r="E455" s="93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</row>
    <row r="456" spans="2:18">
      <c r="B456" s="93"/>
      <c r="C456" s="93"/>
      <c r="D456" s="93"/>
      <c r="E456" s="93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</row>
    <row r="457" spans="2:18">
      <c r="B457" s="93"/>
      <c r="C457" s="93"/>
      <c r="D457" s="93"/>
      <c r="E457" s="93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</row>
    <row r="458" spans="2:18">
      <c r="B458" s="93"/>
      <c r="C458" s="93"/>
      <c r="D458" s="93"/>
      <c r="E458" s="93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</row>
    <row r="459" spans="2:18">
      <c r="B459" s="93"/>
      <c r="C459" s="93"/>
      <c r="D459" s="93"/>
      <c r="E459" s="93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</row>
    <row r="460" spans="2:18">
      <c r="B460" s="93"/>
      <c r="C460" s="93"/>
      <c r="D460" s="93"/>
      <c r="E460" s="93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</row>
    <row r="461" spans="2:18">
      <c r="B461" s="93"/>
      <c r="C461" s="93"/>
      <c r="D461" s="93"/>
      <c r="E461" s="93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</row>
    <row r="462" spans="2:18">
      <c r="B462" s="93"/>
      <c r="C462" s="93"/>
      <c r="D462" s="93"/>
      <c r="E462" s="93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</row>
    <row r="463" spans="2:18">
      <c r="B463" s="93"/>
      <c r="C463" s="93"/>
      <c r="D463" s="93"/>
      <c r="E463" s="93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</row>
    <row r="464" spans="2:18">
      <c r="B464" s="93"/>
      <c r="C464" s="93"/>
      <c r="D464" s="93"/>
      <c r="E464" s="93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</row>
    <row r="465" spans="2:18">
      <c r="B465" s="93"/>
      <c r="C465" s="93"/>
      <c r="D465" s="93"/>
      <c r="E465" s="93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</row>
    <row r="466" spans="2:18">
      <c r="B466" s="93"/>
      <c r="C466" s="93"/>
      <c r="D466" s="93"/>
      <c r="E466" s="93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</row>
    <row r="467" spans="2:18">
      <c r="B467" s="93"/>
      <c r="C467" s="93"/>
      <c r="D467" s="93"/>
      <c r="E467" s="93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</row>
    <row r="468" spans="2:18">
      <c r="B468" s="93"/>
      <c r="C468" s="93"/>
      <c r="D468" s="93"/>
      <c r="E468" s="93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</row>
    <row r="469" spans="2:18">
      <c r="B469" s="93"/>
      <c r="C469" s="93"/>
      <c r="D469" s="93"/>
      <c r="E469" s="93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</row>
    <row r="470" spans="2:18">
      <c r="B470" s="93"/>
      <c r="C470" s="93"/>
      <c r="D470" s="93"/>
      <c r="E470" s="93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</row>
    <row r="471" spans="2:18">
      <c r="B471" s="93"/>
      <c r="C471" s="93"/>
      <c r="D471" s="93"/>
      <c r="E471" s="93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</row>
    <row r="472" spans="2:18">
      <c r="B472" s="93"/>
      <c r="C472" s="93"/>
      <c r="D472" s="93"/>
      <c r="E472" s="93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</row>
    <row r="473" spans="2:18">
      <c r="B473" s="93"/>
      <c r="C473" s="93"/>
      <c r="D473" s="93"/>
      <c r="E473" s="93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</row>
    <row r="474" spans="2:18">
      <c r="B474" s="93"/>
      <c r="C474" s="93"/>
      <c r="D474" s="93"/>
      <c r="E474" s="93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</row>
    <row r="475" spans="2:18">
      <c r="B475" s="93"/>
      <c r="C475" s="93"/>
      <c r="D475" s="93"/>
      <c r="E475" s="93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</row>
    <row r="476" spans="2:18">
      <c r="B476" s="93"/>
      <c r="C476" s="93"/>
      <c r="D476" s="93"/>
      <c r="E476" s="93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</row>
    <row r="477" spans="2:18">
      <c r="B477" s="93"/>
      <c r="C477" s="93"/>
      <c r="D477" s="93"/>
      <c r="E477" s="93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</row>
    <row r="478" spans="2:18">
      <c r="B478" s="93"/>
      <c r="C478" s="93"/>
      <c r="D478" s="93"/>
      <c r="E478" s="93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</row>
    <row r="479" spans="2:18">
      <c r="B479" s="93"/>
      <c r="C479" s="93"/>
      <c r="D479" s="93"/>
      <c r="E479" s="93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</row>
    <row r="480" spans="2:18">
      <c r="B480" s="93"/>
      <c r="C480" s="93"/>
      <c r="D480" s="93"/>
      <c r="E480" s="93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</row>
    <row r="481" spans="2:18">
      <c r="B481" s="93"/>
      <c r="C481" s="93"/>
      <c r="D481" s="93"/>
      <c r="E481" s="93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</row>
    <row r="482" spans="2:18">
      <c r="B482" s="93"/>
      <c r="C482" s="93"/>
      <c r="D482" s="93"/>
      <c r="E482" s="93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</row>
    <row r="483" spans="2:18">
      <c r="B483" s="93"/>
      <c r="C483" s="93"/>
      <c r="D483" s="93"/>
      <c r="E483" s="93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</row>
    <row r="484" spans="2:18">
      <c r="B484" s="93"/>
      <c r="C484" s="93"/>
      <c r="D484" s="93"/>
      <c r="E484" s="93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</row>
    <row r="485" spans="2:18">
      <c r="B485" s="93"/>
      <c r="C485" s="93"/>
      <c r="D485" s="93"/>
      <c r="E485" s="93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</row>
    <row r="486" spans="2:18">
      <c r="B486" s="93"/>
      <c r="C486" s="93"/>
      <c r="D486" s="93"/>
      <c r="E486" s="93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</row>
    <row r="487" spans="2:18">
      <c r="B487" s="93"/>
      <c r="C487" s="93"/>
      <c r="D487" s="93"/>
      <c r="E487" s="93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</row>
    <row r="488" spans="2:18">
      <c r="B488" s="93"/>
      <c r="C488" s="93"/>
      <c r="D488" s="93"/>
      <c r="E488" s="93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</row>
    <row r="489" spans="2:18">
      <c r="B489" s="93"/>
      <c r="C489" s="93"/>
      <c r="D489" s="93"/>
      <c r="E489" s="93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</row>
    <row r="490" spans="2:18">
      <c r="B490" s="93"/>
      <c r="C490" s="93"/>
      <c r="D490" s="93"/>
      <c r="E490" s="93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</row>
    <row r="491" spans="2:18">
      <c r="B491" s="93"/>
      <c r="C491" s="93"/>
      <c r="D491" s="93"/>
      <c r="E491" s="93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</row>
    <row r="492" spans="2:18">
      <c r="B492" s="93"/>
      <c r="C492" s="93"/>
      <c r="D492" s="93"/>
      <c r="E492" s="93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</row>
    <row r="493" spans="2:18">
      <c r="B493" s="93"/>
      <c r="C493" s="93"/>
      <c r="D493" s="93"/>
      <c r="E493" s="93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</row>
    <row r="494" spans="2:18">
      <c r="B494" s="93"/>
      <c r="C494" s="93"/>
      <c r="D494" s="93"/>
      <c r="E494" s="93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</row>
    <row r="495" spans="2:18">
      <c r="B495" s="93"/>
      <c r="C495" s="93"/>
      <c r="D495" s="93"/>
      <c r="E495" s="93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</row>
    <row r="496" spans="2:18">
      <c r="B496" s="93"/>
      <c r="C496" s="93"/>
      <c r="D496" s="93"/>
      <c r="E496" s="93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</row>
    <row r="497" spans="2:18">
      <c r="B497" s="93"/>
      <c r="C497" s="93"/>
      <c r="D497" s="93"/>
      <c r="E497" s="93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</row>
    <row r="498" spans="2:18">
      <c r="B498" s="93"/>
      <c r="C498" s="93"/>
      <c r="D498" s="93"/>
      <c r="E498" s="93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</row>
    <row r="499" spans="2:18">
      <c r="B499" s="93"/>
      <c r="C499" s="93"/>
      <c r="D499" s="93"/>
      <c r="E499" s="93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</row>
    <row r="500" spans="2:18">
      <c r="B500" s="93"/>
      <c r="C500" s="93"/>
      <c r="D500" s="93"/>
      <c r="E500" s="93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</row>
    <row r="501" spans="2:18">
      <c r="B501" s="93"/>
      <c r="C501" s="93"/>
      <c r="D501" s="93"/>
      <c r="E501" s="93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</row>
    <row r="502" spans="2:18">
      <c r="B502" s="93"/>
      <c r="C502" s="93"/>
      <c r="D502" s="93"/>
      <c r="E502" s="93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</row>
    <row r="503" spans="2:18">
      <c r="B503" s="93"/>
      <c r="C503" s="93"/>
      <c r="D503" s="93"/>
      <c r="E503" s="93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</row>
    <row r="504" spans="2:18">
      <c r="B504" s="93"/>
      <c r="C504" s="93"/>
      <c r="D504" s="93"/>
      <c r="E504" s="93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</row>
    <row r="505" spans="2:18">
      <c r="B505" s="93"/>
      <c r="C505" s="93"/>
      <c r="D505" s="93"/>
      <c r="E505" s="93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</row>
    <row r="506" spans="2:18">
      <c r="B506" s="93"/>
      <c r="C506" s="93"/>
      <c r="D506" s="93"/>
      <c r="E506" s="93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</row>
    <row r="507" spans="2:18">
      <c r="B507" s="93"/>
      <c r="C507" s="93"/>
      <c r="D507" s="93"/>
      <c r="E507" s="93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</row>
    <row r="508" spans="2:18">
      <c r="B508" s="93"/>
      <c r="C508" s="93"/>
      <c r="D508" s="93"/>
      <c r="E508" s="93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</row>
    <row r="509" spans="2:18">
      <c r="B509" s="93"/>
      <c r="C509" s="93"/>
      <c r="D509" s="93"/>
      <c r="E509" s="93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</row>
    <row r="510" spans="2:18">
      <c r="B510" s="93"/>
      <c r="C510" s="93"/>
      <c r="D510" s="93"/>
      <c r="E510" s="93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</row>
    <row r="511" spans="2:18">
      <c r="B511" s="93"/>
      <c r="C511" s="93"/>
      <c r="D511" s="93"/>
      <c r="E511" s="93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</row>
    <row r="512" spans="2:18">
      <c r="B512" s="93"/>
      <c r="C512" s="93"/>
      <c r="D512" s="93"/>
      <c r="E512" s="93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</row>
    <row r="513" spans="2:18">
      <c r="B513" s="93"/>
      <c r="C513" s="93"/>
      <c r="D513" s="93"/>
      <c r="E513" s="93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</row>
    <row r="514" spans="2:18">
      <c r="B514" s="93"/>
      <c r="C514" s="93"/>
      <c r="D514" s="93"/>
      <c r="E514" s="93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</row>
    <row r="515" spans="2:18">
      <c r="B515" s="93"/>
      <c r="C515" s="93"/>
      <c r="D515" s="93"/>
      <c r="E515" s="93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</row>
    <row r="516" spans="2:18">
      <c r="B516" s="93"/>
      <c r="C516" s="93"/>
      <c r="D516" s="93"/>
      <c r="E516" s="93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</row>
    <row r="517" spans="2:18">
      <c r="B517" s="93"/>
      <c r="C517" s="93"/>
      <c r="D517" s="93"/>
      <c r="E517" s="93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</row>
    <row r="518" spans="2:18">
      <c r="B518" s="93"/>
      <c r="C518" s="93"/>
      <c r="D518" s="93"/>
      <c r="E518" s="93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</row>
    <row r="519" spans="2:18">
      <c r="B519" s="93"/>
      <c r="C519" s="93"/>
      <c r="D519" s="93"/>
      <c r="E519" s="93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</row>
    <row r="520" spans="2:18">
      <c r="B520" s="93"/>
      <c r="C520" s="93"/>
      <c r="D520" s="93"/>
      <c r="E520" s="93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</row>
    <row r="521" spans="2:18">
      <c r="B521" s="93"/>
      <c r="C521" s="93"/>
      <c r="D521" s="93"/>
      <c r="E521" s="93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</row>
    <row r="522" spans="2:18">
      <c r="B522" s="93"/>
      <c r="C522" s="93"/>
      <c r="D522" s="93"/>
      <c r="E522" s="93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</row>
    <row r="523" spans="2:18">
      <c r="B523" s="93"/>
      <c r="C523" s="93"/>
      <c r="D523" s="93"/>
      <c r="E523" s="93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</row>
    <row r="524" spans="2:18">
      <c r="B524" s="93"/>
      <c r="C524" s="93"/>
      <c r="D524" s="93"/>
      <c r="E524" s="93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</row>
    <row r="525" spans="2:18">
      <c r="B525" s="93"/>
      <c r="C525" s="93"/>
      <c r="D525" s="93"/>
      <c r="E525" s="93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</row>
    <row r="526" spans="2:18">
      <c r="B526" s="93"/>
      <c r="C526" s="93"/>
      <c r="D526" s="93"/>
      <c r="E526" s="93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</row>
    <row r="527" spans="2:18">
      <c r="B527" s="93"/>
      <c r="C527" s="93"/>
      <c r="D527" s="93"/>
      <c r="E527" s="93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</row>
    <row r="528" spans="2:18">
      <c r="B528" s="93"/>
      <c r="C528" s="93"/>
      <c r="D528" s="93"/>
      <c r="E528" s="93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</row>
    <row r="529" spans="2:18">
      <c r="B529" s="93"/>
      <c r="C529" s="93"/>
      <c r="D529" s="93"/>
      <c r="E529" s="93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</row>
    <row r="530" spans="2:18">
      <c r="B530" s="93"/>
      <c r="C530" s="93"/>
      <c r="D530" s="93"/>
      <c r="E530" s="93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</row>
    <row r="531" spans="2:18">
      <c r="B531" s="93"/>
      <c r="C531" s="93"/>
      <c r="D531" s="93"/>
      <c r="E531" s="93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</row>
    <row r="532" spans="2:18">
      <c r="B532" s="93"/>
      <c r="C532" s="93"/>
      <c r="D532" s="93"/>
      <c r="E532" s="93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</row>
    <row r="533" spans="2:18">
      <c r="B533" s="93"/>
      <c r="C533" s="93"/>
      <c r="D533" s="93"/>
      <c r="E533" s="93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</row>
    <row r="534" spans="2:18">
      <c r="B534" s="93"/>
      <c r="C534" s="93"/>
      <c r="D534" s="93"/>
      <c r="E534" s="93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</row>
    <row r="535" spans="2:18">
      <c r="B535" s="93"/>
      <c r="C535" s="93"/>
      <c r="D535" s="93"/>
      <c r="E535" s="93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</row>
    <row r="536" spans="2:18">
      <c r="B536" s="93"/>
      <c r="C536" s="93"/>
      <c r="D536" s="93"/>
      <c r="E536" s="93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</row>
    <row r="537" spans="2:18">
      <c r="B537" s="93"/>
      <c r="C537" s="93"/>
      <c r="D537" s="93"/>
      <c r="E537" s="93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</row>
    <row r="538" spans="2:18">
      <c r="B538" s="93"/>
      <c r="C538" s="93"/>
      <c r="D538" s="93"/>
      <c r="E538" s="93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</row>
    <row r="539" spans="2:18">
      <c r="B539" s="93"/>
      <c r="C539" s="93"/>
      <c r="D539" s="93"/>
      <c r="E539" s="93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</row>
    <row r="540" spans="2:18">
      <c r="B540" s="93"/>
      <c r="C540" s="93"/>
      <c r="D540" s="93"/>
      <c r="E540" s="93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</row>
    <row r="541" spans="2:18">
      <c r="B541" s="93"/>
      <c r="C541" s="93"/>
      <c r="D541" s="93"/>
      <c r="E541" s="93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</row>
    <row r="542" spans="2:18">
      <c r="B542" s="93"/>
      <c r="C542" s="93"/>
      <c r="D542" s="93"/>
      <c r="E542" s="93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</row>
    <row r="543" spans="2:18">
      <c r="B543" s="93"/>
      <c r="C543" s="93"/>
      <c r="D543" s="93"/>
      <c r="E543" s="93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</row>
    <row r="544" spans="2:18">
      <c r="B544" s="93"/>
      <c r="C544" s="93"/>
      <c r="D544" s="93"/>
      <c r="E544" s="93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</row>
    <row r="545" spans="2:18">
      <c r="B545" s="93"/>
      <c r="C545" s="93"/>
      <c r="D545" s="93"/>
      <c r="E545" s="93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</row>
    <row r="546" spans="2:18">
      <c r="B546" s="93"/>
      <c r="C546" s="93"/>
      <c r="D546" s="93"/>
      <c r="E546" s="93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</row>
    <row r="547" spans="2:18">
      <c r="B547" s="93"/>
      <c r="C547" s="93"/>
      <c r="D547" s="93"/>
      <c r="E547" s="93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</row>
    <row r="548" spans="2:18">
      <c r="B548" s="93"/>
      <c r="C548" s="93"/>
      <c r="D548" s="93"/>
      <c r="E548" s="93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</row>
    <row r="549" spans="2:18">
      <c r="B549" s="93"/>
      <c r="C549" s="93"/>
      <c r="D549" s="93"/>
      <c r="E549" s="93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</row>
    <row r="550" spans="2:18">
      <c r="B550" s="93"/>
      <c r="C550" s="93"/>
      <c r="D550" s="93"/>
      <c r="E550" s="93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</row>
    <row r="551" spans="2:18">
      <c r="B551" s="93"/>
      <c r="C551" s="93"/>
      <c r="D551" s="93"/>
      <c r="E551" s="93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</row>
    <row r="552" spans="2:18">
      <c r="B552" s="93"/>
      <c r="C552" s="93"/>
      <c r="D552" s="93"/>
      <c r="E552" s="93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</row>
    <row r="553" spans="2:18">
      <c r="B553" s="93"/>
      <c r="C553" s="93"/>
      <c r="D553" s="93"/>
      <c r="E553" s="93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</row>
    <row r="554" spans="2:18">
      <c r="B554" s="93"/>
      <c r="C554" s="93"/>
      <c r="D554" s="93"/>
      <c r="E554" s="93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</row>
    <row r="555" spans="2:18">
      <c r="B555" s="93"/>
      <c r="C555" s="93"/>
      <c r="D555" s="93"/>
      <c r="E555" s="93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</row>
    <row r="556" spans="2:18">
      <c r="B556" s="93"/>
      <c r="C556" s="93"/>
      <c r="D556" s="93"/>
      <c r="E556" s="93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</row>
    <row r="557" spans="2:18">
      <c r="B557" s="93"/>
      <c r="C557" s="93"/>
      <c r="D557" s="93"/>
      <c r="E557" s="93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</row>
    <row r="558" spans="2:18">
      <c r="B558" s="93"/>
      <c r="C558" s="93"/>
      <c r="D558" s="93"/>
      <c r="E558" s="93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</row>
    <row r="559" spans="2:18">
      <c r="B559" s="93"/>
      <c r="C559" s="93"/>
      <c r="D559" s="93"/>
      <c r="E559" s="93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</row>
    <row r="560" spans="2:18">
      <c r="B560" s="93"/>
      <c r="C560" s="93"/>
      <c r="D560" s="93"/>
      <c r="E560" s="93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</row>
    <row r="561" spans="2:18">
      <c r="B561" s="93"/>
      <c r="C561" s="93"/>
      <c r="D561" s="93"/>
      <c r="E561" s="93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2:18">
      <c r="B562" s="93"/>
      <c r="C562" s="93"/>
      <c r="D562" s="93"/>
      <c r="E562" s="93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</row>
    <row r="563" spans="2:18">
      <c r="B563" s="93"/>
      <c r="C563" s="93"/>
      <c r="D563" s="93"/>
      <c r="E563" s="93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</row>
    <row r="564" spans="2:18">
      <c r="B564" s="93"/>
      <c r="C564" s="93"/>
      <c r="D564" s="93"/>
      <c r="E564" s="93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</row>
    <row r="565" spans="2:18">
      <c r="B565" s="93"/>
      <c r="C565" s="93"/>
      <c r="D565" s="93"/>
      <c r="E565" s="93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</row>
    <row r="566" spans="2:18">
      <c r="B566" s="93"/>
      <c r="C566" s="93"/>
      <c r="D566" s="93"/>
      <c r="E566" s="93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</row>
    <row r="567" spans="2:18">
      <c r="B567" s="93"/>
      <c r="C567" s="93"/>
      <c r="D567" s="93"/>
      <c r="E567" s="93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</row>
    <row r="568" spans="2:18">
      <c r="B568" s="93"/>
      <c r="C568" s="93"/>
      <c r="D568" s="93"/>
      <c r="E568" s="93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</row>
    <row r="569" spans="2:18">
      <c r="B569" s="93"/>
      <c r="C569" s="93"/>
      <c r="D569" s="93"/>
      <c r="E569" s="93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</row>
    <row r="570" spans="2:18">
      <c r="B570" s="93"/>
      <c r="C570" s="93"/>
      <c r="D570" s="93"/>
      <c r="E570" s="93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</row>
    <row r="571" spans="2:18">
      <c r="B571" s="93"/>
      <c r="C571" s="93"/>
      <c r="D571" s="93"/>
      <c r="E571" s="93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</row>
    <row r="572" spans="2:18">
      <c r="B572" s="93"/>
      <c r="C572" s="93"/>
      <c r="D572" s="93"/>
      <c r="E572" s="93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</row>
    <row r="573" spans="2:18">
      <c r="B573" s="93"/>
      <c r="C573" s="93"/>
      <c r="D573" s="93"/>
      <c r="E573" s="93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</row>
    <row r="574" spans="2:18">
      <c r="B574" s="93"/>
      <c r="C574" s="93"/>
      <c r="D574" s="93"/>
      <c r="E574" s="93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</row>
    <row r="575" spans="2:18">
      <c r="B575" s="93"/>
      <c r="C575" s="93"/>
      <c r="D575" s="93"/>
      <c r="E575" s="93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</row>
    <row r="576" spans="2:18">
      <c r="B576" s="93"/>
      <c r="C576" s="93"/>
      <c r="D576" s="93"/>
      <c r="E576" s="93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</row>
    <row r="577" spans="2:18">
      <c r="B577" s="93"/>
      <c r="C577" s="93"/>
      <c r="D577" s="93"/>
      <c r="E577" s="93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</row>
    <row r="578" spans="2:18">
      <c r="B578" s="93"/>
      <c r="C578" s="93"/>
      <c r="D578" s="93"/>
      <c r="E578" s="93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</row>
    <row r="579" spans="2:18">
      <c r="B579" s="93"/>
      <c r="C579" s="93"/>
      <c r="D579" s="93"/>
      <c r="E579" s="93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</row>
    <row r="580" spans="2:18">
      <c r="B580" s="93"/>
      <c r="C580" s="93"/>
      <c r="D580" s="93"/>
      <c r="E580" s="93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</row>
    <row r="581" spans="2:18">
      <c r="B581" s="93"/>
      <c r="C581" s="93"/>
      <c r="D581" s="93"/>
      <c r="E581" s="93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</row>
    <row r="582" spans="2:18">
      <c r="B582" s="93"/>
      <c r="C582" s="93"/>
      <c r="D582" s="93"/>
      <c r="E582" s="93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</row>
    <row r="583" spans="2:18">
      <c r="B583" s="93"/>
      <c r="C583" s="93"/>
      <c r="D583" s="93"/>
      <c r="E583" s="93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</row>
    <row r="584" spans="2:18">
      <c r="B584" s="93"/>
      <c r="C584" s="93"/>
      <c r="D584" s="93"/>
      <c r="E584" s="93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</row>
    <row r="585" spans="2:18">
      <c r="B585" s="93"/>
      <c r="C585" s="93"/>
      <c r="D585" s="93"/>
      <c r="E585" s="93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</row>
    <row r="586" spans="2:18">
      <c r="B586" s="93"/>
      <c r="C586" s="93"/>
      <c r="D586" s="93"/>
      <c r="E586" s="93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</row>
    <row r="587" spans="2:18">
      <c r="B587" s="93"/>
      <c r="C587" s="93"/>
      <c r="D587" s="93"/>
      <c r="E587" s="93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</row>
    <row r="588" spans="2:18">
      <c r="B588" s="93"/>
      <c r="C588" s="93"/>
      <c r="D588" s="93"/>
      <c r="E588" s="93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</row>
    <row r="589" spans="2:18">
      <c r="B589" s="93"/>
      <c r="C589" s="93"/>
      <c r="D589" s="93"/>
      <c r="E589" s="93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</row>
    <row r="590" spans="2:18">
      <c r="B590" s="93"/>
      <c r="C590" s="93"/>
      <c r="D590" s="93"/>
      <c r="E590" s="93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</row>
    <row r="591" spans="2:18">
      <c r="B591" s="93"/>
      <c r="C591" s="93"/>
      <c r="D591" s="93"/>
      <c r="E591" s="93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</row>
    <row r="592" spans="2:18">
      <c r="B592" s="93"/>
      <c r="C592" s="93"/>
      <c r="D592" s="93"/>
      <c r="E592" s="93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</row>
    <row r="593" spans="2:18">
      <c r="B593" s="93"/>
      <c r="C593" s="93"/>
      <c r="D593" s="93"/>
      <c r="E593" s="93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</row>
    <row r="594" spans="2:18">
      <c r="B594" s="93"/>
      <c r="C594" s="93"/>
      <c r="D594" s="93"/>
      <c r="E594" s="93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</row>
    <row r="595" spans="2:18">
      <c r="B595" s="93"/>
      <c r="C595" s="93"/>
      <c r="D595" s="93"/>
      <c r="E595" s="93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</row>
    <row r="596" spans="2:18">
      <c r="B596" s="93"/>
      <c r="C596" s="93"/>
      <c r="D596" s="93"/>
      <c r="E596" s="93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</row>
    <row r="597" spans="2:18">
      <c r="B597" s="93"/>
      <c r="C597" s="93"/>
      <c r="D597" s="93"/>
      <c r="E597" s="93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</row>
    <row r="598" spans="2:18">
      <c r="B598" s="93"/>
      <c r="C598" s="93"/>
      <c r="D598" s="93"/>
      <c r="E598" s="93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</row>
    <row r="599" spans="2:18">
      <c r="B599" s="93"/>
      <c r="C599" s="93"/>
      <c r="D599" s="93"/>
      <c r="E599" s="93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</row>
    <row r="600" spans="2:18">
      <c r="B600" s="93"/>
      <c r="C600" s="93"/>
      <c r="D600" s="93"/>
      <c r="E600" s="93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</row>
    <row r="601" spans="2:18">
      <c r="B601" s="93"/>
      <c r="C601" s="93"/>
      <c r="D601" s="93"/>
      <c r="E601" s="93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</row>
    <row r="602" spans="2:18">
      <c r="B602" s="93"/>
      <c r="C602" s="93"/>
      <c r="D602" s="93"/>
      <c r="E602" s="93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</row>
    <row r="603" spans="2:18">
      <c r="B603" s="93"/>
      <c r="C603" s="93"/>
      <c r="D603" s="93"/>
      <c r="E603" s="93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</row>
    <row r="604" spans="2:18">
      <c r="B604" s="93"/>
      <c r="C604" s="93"/>
      <c r="D604" s="93"/>
      <c r="E604" s="93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</row>
    <row r="605" spans="2:18">
      <c r="B605" s="93"/>
      <c r="C605" s="93"/>
      <c r="D605" s="93"/>
      <c r="E605" s="93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</row>
    <row r="606" spans="2:18">
      <c r="B606" s="93"/>
      <c r="C606" s="93"/>
      <c r="D606" s="93"/>
      <c r="E606" s="93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</row>
    <row r="607" spans="2:18">
      <c r="B607" s="93"/>
      <c r="C607" s="93"/>
      <c r="D607" s="93"/>
      <c r="E607" s="93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</row>
    <row r="608" spans="2:18">
      <c r="B608" s="93"/>
      <c r="C608" s="93"/>
      <c r="D608" s="93"/>
      <c r="E608" s="93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</row>
    <row r="609" spans="2:18">
      <c r="B609" s="93"/>
      <c r="C609" s="93"/>
      <c r="D609" s="93"/>
      <c r="E609" s="93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</row>
    <row r="610" spans="2:18">
      <c r="B610" s="93"/>
      <c r="C610" s="93"/>
      <c r="D610" s="93"/>
      <c r="E610" s="93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</row>
    <row r="611" spans="2:18">
      <c r="B611" s="93"/>
      <c r="C611" s="93"/>
      <c r="D611" s="93"/>
      <c r="E611" s="93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</row>
    <row r="612" spans="2:18">
      <c r="B612" s="93"/>
      <c r="C612" s="93"/>
      <c r="D612" s="93"/>
      <c r="E612" s="93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</row>
    <row r="613" spans="2:18">
      <c r="B613" s="93"/>
      <c r="C613" s="93"/>
      <c r="D613" s="93"/>
      <c r="E613" s="93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</row>
    <row r="614" spans="2:18">
      <c r="B614" s="93"/>
      <c r="C614" s="93"/>
      <c r="D614" s="93"/>
      <c r="E614" s="93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</row>
    <row r="615" spans="2:18">
      <c r="B615" s="93"/>
      <c r="C615" s="93"/>
      <c r="D615" s="93"/>
      <c r="E615" s="93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</row>
    <row r="616" spans="2:18">
      <c r="B616" s="93"/>
      <c r="C616" s="93"/>
      <c r="D616" s="93"/>
      <c r="E616" s="93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</row>
    <row r="617" spans="2:18">
      <c r="B617" s="93"/>
      <c r="C617" s="93"/>
      <c r="D617" s="93"/>
      <c r="E617" s="93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</row>
    <row r="618" spans="2:18">
      <c r="B618" s="93"/>
      <c r="C618" s="93"/>
      <c r="D618" s="93"/>
      <c r="E618" s="93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</row>
    <row r="619" spans="2:18">
      <c r="B619" s="93"/>
      <c r="C619" s="93"/>
      <c r="D619" s="93"/>
      <c r="E619" s="93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</row>
    <row r="620" spans="2:18">
      <c r="B620" s="93"/>
      <c r="C620" s="93"/>
      <c r="D620" s="93"/>
      <c r="E620" s="93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</row>
    <row r="621" spans="2:18">
      <c r="B621" s="93"/>
      <c r="C621" s="93"/>
      <c r="D621" s="93"/>
      <c r="E621" s="93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</row>
    <row r="622" spans="2:18">
      <c r="B622" s="93"/>
      <c r="C622" s="93"/>
      <c r="D622" s="93"/>
      <c r="E622" s="93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</row>
    <row r="623" spans="2:18">
      <c r="B623" s="93"/>
      <c r="C623" s="93"/>
      <c r="D623" s="93"/>
      <c r="E623" s="93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</row>
    <row r="624" spans="2:18">
      <c r="B624" s="93"/>
      <c r="C624" s="93"/>
      <c r="D624" s="93"/>
      <c r="E624" s="93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</row>
    <row r="625" spans="2:18">
      <c r="B625" s="93"/>
      <c r="C625" s="93"/>
      <c r="D625" s="93"/>
      <c r="E625" s="93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</row>
    <row r="626" spans="2:18">
      <c r="B626" s="93"/>
      <c r="C626" s="93"/>
      <c r="D626" s="93"/>
      <c r="E626" s="93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</row>
    <row r="627" spans="2:18">
      <c r="B627" s="93"/>
      <c r="C627" s="93"/>
      <c r="D627" s="93"/>
      <c r="E627" s="93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</row>
    <row r="628" spans="2:18">
      <c r="B628" s="93"/>
      <c r="C628" s="93"/>
      <c r="D628" s="93"/>
      <c r="E628" s="93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</row>
    <row r="629" spans="2:18">
      <c r="B629" s="93"/>
      <c r="C629" s="93"/>
      <c r="D629" s="93"/>
      <c r="E629" s="93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</row>
    <row r="630" spans="2:18">
      <c r="B630" s="93"/>
      <c r="C630" s="93"/>
      <c r="D630" s="93"/>
      <c r="E630" s="93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</row>
    <row r="631" spans="2:18">
      <c r="B631" s="93"/>
      <c r="C631" s="93"/>
      <c r="D631" s="93"/>
      <c r="E631" s="93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</row>
    <row r="632" spans="2:18">
      <c r="B632" s="93"/>
      <c r="C632" s="93"/>
      <c r="D632" s="93"/>
      <c r="E632" s="93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</row>
    <row r="633" spans="2:18">
      <c r="B633" s="93"/>
      <c r="C633" s="93"/>
      <c r="D633" s="93"/>
      <c r="E633" s="93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</row>
    <row r="634" spans="2:18">
      <c r="B634" s="93"/>
      <c r="C634" s="93"/>
      <c r="D634" s="93"/>
      <c r="E634" s="93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</row>
    <row r="635" spans="2:18">
      <c r="B635" s="93"/>
      <c r="C635" s="93"/>
      <c r="D635" s="93"/>
      <c r="E635" s="93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</row>
    <row r="636" spans="2:18">
      <c r="B636" s="93"/>
      <c r="C636" s="93"/>
      <c r="D636" s="93"/>
      <c r="E636" s="93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</row>
    <row r="637" spans="2:18">
      <c r="B637" s="93"/>
      <c r="C637" s="93"/>
      <c r="D637" s="93"/>
      <c r="E637" s="93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</row>
    <row r="638" spans="2:18">
      <c r="B638" s="93"/>
      <c r="C638" s="93"/>
      <c r="D638" s="93"/>
      <c r="E638" s="93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</row>
    <row r="639" spans="2:18">
      <c r="B639" s="93"/>
      <c r="C639" s="93"/>
      <c r="D639" s="93"/>
      <c r="E639" s="93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</row>
    <row r="640" spans="2:18">
      <c r="B640" s="93"/>
      <c r="C640" s="93"/>
      <c r="D640" s="93"/>
      <c r="E640" s="93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</row>
    <row r="641" spans="2:18">
      <c r="B641" s="93"/>
      <c r="C641" s="93"/>
      <c r="D641" s="93"/>
      <c r="E641" s="93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</row>
    <row r="642" spans="2:18">
      <c r="B642" s="93"/>
      <c r="C642" s="93"/>
      <c r="D642" s="93"/>
      <c r="E642" s="93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</row>
    <row r="643" spans="2:18">
      <c r="B643" s="93"/>
      <c r="C643" s="93"/>
      <c r="D643" s="93"/>
      <c r="E643" s="93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</row>
    <row r="644" spans="2:18">
      <c r="B644" s="93"/>
      <c r="C644" s="93"/>
      <c r="D644" s="93"/>
      <c r="E644" s="93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</row>
    <row r="645" spans="2:18">
      <c r="B645" s="93"/>
      <c r="C645" s="93"/>
      <c r="D645" s="93"/>
      <c r="E645" s="93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</row>
    <row r="646" spans="2:18">
      <c r="B646" s="93"/>
      <c r="C646" s="93"/>
      <c r="D646" s="93"/>
      <c r="E646" s="93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</row>
    <row r="647" spans="2:18">
      <c r="B647" s="93"/>
      <c r="C647" s="93"/>
      <c r="D647" s="93"/>
      <c r="E647" s="93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</row>
    <row r="648" spans="2:18">
      <c r="B648" s="93"/>
      <c r="C648" s="93"/>
      <c r="D648" s="93"/>
      <c r="E648" s="93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</row>
    <row r="649" spans="2:18">
      <c r="B649" s="93"/>
      <c r="C649" s="93"/>
      <c r="D649" s="93"/>
      <c r="E649" s="93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</row>
    <row r="650" spans="2:18">
      <c r="B650" s="93"/>
      <c r="C650" s="93"/>
      <c r="D650" s="93"/>
      <c r="E650" s="93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</row>
    <row r="651" spans="2:18">
      <c r="B651" s="93"/>
      <c r="C651" s="93"/>
      <c r="D651" s="93"/>
      <c r="E651" s="93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</row>
    <row r="652" spans="2:18">
      <c r="B652" s="93"/>
      <c r="C652" s="93"/>
      <c r="D652" s="93"/>
      <c r="E652" s="93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</row>
    <row r="653" spans="2:18">
      <c r="B653" s="93"/>
      <c r="C653" s="93"/>
      <c r="D653" s="93"/>
      <c r="E653" s="93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</row>
    <row r="654" spans="2:18">
      <c r="B654" s="93"/>
      <c r="C654" s="93"/>
      <c r="D654" s="93"/>
      <c r="E654" s="93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</row>
    <row r="655" spans="2:18">
      <c r="B655" s="93"/>
      <c r="C655" s="93"/>
      <c r="D655" s="93"/>
      <c r="E655" s="93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</row>
    <row r="656" spans="2:18">
      <c r="B656" s="93"/>
      <c r="C656" s="93"/>
      <c r="D656" s="93"/>
      <c r="E656" s="93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</row>
    <row r="657" spans="2:18">
      <c r="B657" s="93"/>
      <c r="C657" s="93"/>
      <c r="D657" s="93"/>
      <c r="E657" s="93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</row>
    <row r="658" spans="2:18">
      <c r="B658" s="93"/>
      <c r="C658" s="93"/>
      <c r="D658" s="93"/>
      <c r="E658" s="93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</row>
    <row r="659" spans="2:18">
      <c r="B659" s="93"/>
      <c r="C659" s="93"/>
      <c r="D659" s="93"/>
      <c r="E659" s="93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</row>
    <row r="660" spans="2:18">
      <c r="B660" s="93"/>
      <c r="C660" s="93"/>
      <c r="D660" s="93"/>
      <c r="E660" s="93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</row>
    <row r="661" spans="2:18">
      <c r="B661" s="93"/>
      <c r="C661" s="93"/>
      <c r="D661" s="93"/>
      <c r="E661" s="93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</row>
    <row r="662" spans="2:18">
      <c r="B662" s="93"/>
      <c r="C662" s="93"/>
      <c r="D662" s="93"/>
      <c r="E662" s="93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</row>
    <row r="663" spans="2:18">
      <c r="B663" s="93"/>
      <c r="C663" s="93"/>
      <c r="D663" s="93"/>
      <c r="E663" s="93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</row>
    <row r="664" spans="2:18">
      <c r="B664" s="93"/>
      <c r="C664" s="93"/>
      <c r="D664" s="93"/>
      <c r="E664" s="93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</row>
    <row r="665" spans="2:18">
      <c r="B665" s="93"/>
      <c r="C665" s="93"/>
      <c r="D665" s="93"/>
      <c r="E665" s="93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</row>
    <row r="666" spans="2:18">
      <c r="B666" s="93"/>
      <c r="C666" s="93"/>
      <c r="D666" s="93"/>
      <c r="E666" s="93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</row>
    <row r="667" spans="2:18">
      <c r="B667" s="93"/>
      <c r="C667" s="93"/>
      <c r="D667" s="93"/>
      <c r="E667" s="93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</row>
    <row r="668" spans="2:18">
      <c r="B668" s="93"/>
      <c r="C668" s="93"/>
      <c r="D668" s="93"/>
      <c r="E668" s="93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</row>
    <row r="669" spans="2:18">
      <c r="B669" s="93"/>
      <c r="C669" s="93"/>
      <c r="D669" s="93"/>
      <c r="E669" s="93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</row>
    <row r="670" spans="2:18">
      <c r="B670" s="93"/>
      <c r="C670" s="93"/>
      <c r="D670" s="93"/>
      <c r="E670" s="93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</row>
    <row r="671" spans="2:18">
      <c r="B671" s="93"/>
      <c r="C671" s="93"/>
      <c r="D671" s="93"/>
      <c r="E671" s="93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</row>
    <row r="672" spans="2:18">
      <c r="B672" s="93"/>
      <c r="C672" s="93"/>
      <c r="D672" s="93"/>
      <c r="E672" s="93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</row>
    <row r="673" spans="2:18">
      <c r="B673" s="93"/>
      <c r="C673" s="93"/>
      <c r="D673" s="93"/>
      <c r="E673" s="93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</row>
    <row r="674" spans="2:18">
      <c r="B674" s="93"/>
      <c r="C674" s="93"/>
      <c r="D674" s="93"/>
      <c r="E674" s="93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</row>
    <row r="675" spans="2:18">
      <c r="B675" s="93"/>
      <c r="C675" s="93"/>
      <c r="D675" s="93"/>
      <c r="E675" s="93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</row>
    <row r="676" spans="2:18">
      <c r="B676" s="93"/>
      <c r="C676" s="93"/>
      <c r="D676" s="93"/>
      <c r="E676" s="93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</row>
    <row r="677" spans="2:18">
      <c r="B677" s="93"/>
      <c r="C677" s="93"/>
      <c r="D677" s="93"/>
      <c r="E677" s="93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</row>
    <row r="678" spans="2:18">
      <c r="B678" s="93"/>
      <c r="C678" s="93"/>
      <c r="D678" s="93"/>
      <c r="E678" s="93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</row>
    <row r="679" spans="2:18">
      <c r="B679" s="93"/>
      <c r="C679" s="93"/>
      <c r="D679" s="93"/>
      <c r="E679" s="93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</row>
    <row r="680" spans="2:18">
      <c r="B680" s="93"/>
      <c r="C680" s="93"/>
      <c r="D680" s="93"/>
      <c r="E680" s="93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</row>
    <row r="681" spans="2:18">
      <c r="B681" s="93"/>
      <c r="C681" s="93"/>
      <c r="D681" s="93"/>
      <c r="E681" s="93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</row>
    <row r="682" spans="2:18">
      <c r="B682" s="93"/>
      <c r="C682" s="93"/>
      <c r="D682" s="93"/>
      <c r="E682" s="93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</row>
    <row r="683" spans="2:18">
      <c r="B683" s="93"/>
      <c r="C683" s="93"/>
      <c r="D683" s="93"/>
      <c r="E683" s="93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</row>
    <row r="684" spans="2:18">
      <c r="B684" s="93"/>
      <c r="C684" s="93"/>
      <c r="D684" s="93"/>
      <c r="E684" s="93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</row>
    <row r="685" spans="2:18">
      <c r="B685" s="93"/>
      <c r="C685" s="93"/>
      <c r="D685" s="93"/>
      <c r="E685" s="93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</row>
    <row r="686" spans="2:18">
      <c r="B686" s="93"/>
      <c r="C686" s="93"/>
      <c r="D686" s="93"/>
      <c r="E686" s="93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</row>
    <row r="687" spans="2:18">
      <c r="B687" s="93"/>
      <c r="C687" s="93"/>
      <c r="D687" s="93"/>
      <c r="E687" s="93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</row>
    <row r="688" spans="2:18">
      <c r="B688" s="93"/>
      <c r="C688" s="93"/>
      <c r="D688" s="93"/>
      <c r="E688" s="93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</row>
    <row r="689" spans="2:18">
      <c r="B689" s="93"/>
      <c r="C689" s="93"/>
      <c r="D689" s="93"/>
      <c r="E689" s="93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</row>
    <row r="690" spans="2:18">
      <c r="B690" s="93"/>
      <c r="C690" s="93"/>
      <c r="D690" s="93"/>
      <c r="E690" s="93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</row>
    <row r="691" spans="2:18">
      <c r="B691" s="93"/>
      <c r="C691" s="93"/>
      <c r="D691" s="93"/>
      <c r="E691" s="93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</row>
    <row r="692" spans="2:18">
      <c r="B692" s="93"/>
      <c r="C692" s="93"/>
      <c r="D692" s="93"/>
      <c r="E692" s="93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</row>
    <row r="693" spans="2:18">
      <c r="B693" s="93"/>
      <c r="C693" s="93"/>
      <c r="D693" s="93"/>
      <c r="E693" s="93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</row>
    <row r="694" spans="2:18">
      <c r="B694" s="93"/>
      <c r="C694" s="93"/>
      <c r="D694" s="93"/>
      <c r="E694" s="93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</row>
    <row r="695" spans="2:18">
      <c r="B695" s="93"/>
      <c r="C695" s="93"/>
      <c r="D695" s="93"/>
      <c r="E695" s="93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</row>
    <row r="696" spans="2:18">
      <c r="B696" s="93"/>
      <c r="C696" s="93"/>
      <c r="D696" s="93"/>
      <c r="E696" s="93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</row>
    <row r="697" spans="2:18">
      <c r="B697" s="93"/>
      <c r="C697" s="93"/>
      <c r="D697" s="93"/>
      <c r="E697" s="93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</row>
    <row r="698" spans="2:18">
      <c r="B698" s="93"/>
      <c r="C698" s="93"/>
      <c r="D698" s="93"/>
      <c r="E698" s="93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</row>
    <row r="699" spans="2:18">
      <c r="B699" s="93"/>
      <c r="C699" s="93"/>
      <c r="D699" s="93"/>
      <c r="E699" s="93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</row>
    <row r="700" spans="2:18">
      <c r="B700" s="93"/>
      <c r="C700" s="93"/>
      <c r="D700" s="93"/>
      <c r="E700" s="93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</row>
    <row r="701" spans="2:18">
      <c r="B701" s="93"/>
      <c r="C701" s="93"/>
      <c r="D701" s="93"/>
      <c r="E701" s="93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</row>
    <row r="702" spans="2:18">
      <c r="B702" s="93"/>
      <c r="C702" s="93"/>
      <c r="D702" s="93"/>
      <c r="E702" s="93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</row>
    <row r="703" spans="2:18">
      <c r="B703" s="93"/>
      <c r="C703" s="93"/>
      <c r="D703" s="93"/>
      <c r="E703" s="93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</row>
    <row r="704" spans="2:18">
      <c r="B704" s="93"/>
      <c r="C704" s="93"/>
      <c r="D704" s="93"/>
      <c r="E704" s="93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</row>
    <row r="705" spans="2:18">
      <c r="B705" s="93"/>
      <c r="C705" s="93"/>
      <c r="D705" s="93"/>
      <c r="E705" s="93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</row>
    <row r="706" spans="2:18">
      <c r="B706" s="93"/>
      <c r="C706" s="93"/>
      <c r="D706" s="93"/>
      <c r="E706" s="93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</row>
    <row r="707" spans="2:18">
      <c r="B707" s="93"/>
      <c r="C707" s="93"/>
      <c r="D707" s="93"/>
      <c r="E707" s="93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</row>
    <row r="708" spans="2:18">
      <c r="B708" s="93"/>
      <c r="C708" s="93"/>
      <c r="D708" s="93"/>
      <c r="E708" s="93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</row>
    <row r="709" spans="2:18">
      <c r="B709" s="93"/>
      <c r="C709" s="93"/>
      <c r="D709" s="93"/>
      <c r="E709" s="93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</row>
    <row r="710" spans="2:18">
      <c r="B710" s="93"/>
      <c r="C710" s="93"/>
      <c r="D710" s="93"/>
      <c r="E710" s="93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</row>
    <row r="711" spans="2:18">
      <c r="B711" s="93"/>
      <c r="C711" s="93"/>
      <c r="D711" s="93"/>
      <c r="E711" s="93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</row>
    <row r="712" spans="2:18">
      <c r="B712" s="93"/>
      <c r="C712" s="93"/>
      <c r="D712" s="93"/>
      <c r="E712" s="93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</row>
    <row r="713" spans="2:18">
      <c r="B713" s="93"/>
      <c r="C713" s="93"/>
      <c r="D713" s="93"/>
      <c r="E713" s="93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</row>
    <row r="714" spans="2:18">
      <c r="B714" s="93"/>
      <c r="C714" s="93"/>
      <c r="D714" s="93"/>
      <c r="E714" s="93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</row>
    <row r="715" spans="2:18">
      <c r="B715" s="93"/>
      <c r="C715" s="93"/>
      <c r="D715" s="93"/>
      <c r="E715" s="93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</row>
    <row r="716" spans="2:18">
      <c r="B716" s="93"/>
      <c r="C716" s="93"/>
      <c r="D716" s="93"/>
      <c r="E716" s="93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</row>
    <row r="717" spans="2:18">
      <c r="B717" s="93"/>
      <c r="C717" s="93"/>
      <c r="D717" s="93"/>
      <c r="E717" s="93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</row>
    <row r="718" spans="2:18">
      <c r="B718" s="93"/>
      <c r="C718" s="93"/>
      <c r="D718" s="93"/>
      <c r="E718" s="93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</row>
    <row r="719" spans="2:18">
      <c r="B719" s="93"/>
      <c r="C719" s="93"/>
      <c r="D719" s="93"/>
      <c r="E719" s="93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</row>
    <row r="720" spans="2:18">
      <c r="B720" s="93"/>
      <c r="C720" s="93"/>
      <c r="D720" s="93"/>
      <c r="E720" s="93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</row>
    <row r="721" spans="2:18">
      <c r="B721" s="93"/>
      <c r="C721" s="93"/>
      <c r="D721" s="93"/>
      <c r="E721" s="93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</row>
    <row r="722" spans="2:18">
      <c r="B722" s="93"/>
      <c r="C722" s="93"/>
      <c r="D722" s="93"/>
      <c r="E722" s="93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</row>
    <row r="723" spans="2:18">
      <c r="B723" s="93"/>
      <c r="C723" s="93"/>
      <c r="D723" s="93"/>
      <c r="E723" s="93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</row>
    <row r="724" spans="2:18">
      <c r="B724" s="93"/>
      <c r="C724" s="93"/>
      <c r="D724" s="93"/>
      <c r="E724" s="93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</row>
    <row r="725" spans="2:18">
      <c r="B725" s="93"/>
      <c r="C725" s="93"/>
      <c r="D725" s="93"/>
      <c r="E725" s="93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</row>
    <row r="726" spans="2:18">
      <c r="B726" s="93"/>
      <c r="C726" s="93"/>
      <c r="D726" s="93"/>
      <c r="E726" s="93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</row>
    <row r="727" spans="2:18">
      <c r="B727" s="93"/>
      <c r="C727" s="93"/>
      <c r="D727" s="93"/>
      <c r="E727" s="93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</row>
    <row r="728" spans="2:18">
      <c r="B728" s="93"/>
      <c r="C728" s="93"/>
      <c r="D728" s="93"/>
      <c r="E728" s="93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</row>
    <row r="729" spans="2:18">
      <c r="B729" s="93"/>
      <c r="C729" s="93"/>
      <c r="D729" s="93"/>
      <c r="E729" s="93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</row>
    <row r="730" spans="2:18">
      <c r="B730" s="93"/>
      <c r="C730" s="93"/>
      <c r="D730" s="93"/>
      <c r="E730" s="93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</row>
    <row r="731" spans="2:18">
      <c r="B731" s="93"/>
      <c r="C731" s="93"/>
      <c r="D731" s="93"/>
      <c r="E731" s="93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</row>
    <row r="732" spans="2:18">
      <c r="B732" s="93"/>
      <c r="C732" s="93"/>
      <c r="D732" s="93"/>
      <c r="E732" s="93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</row>
    <row r="733" spans="2:18">
      <c r="B733" s="93"/>
      <c r="C733" s="93"/>
      <c r="D733" s="93"/>
      <c r="E733" s="93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</row>
    <row r="734" spans="2:18">
      <c r="B734" s="93"/>
      <c r="C734" s="93"/>
      <c r="D734" s="93"/>
      <c r="E734" s="93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</row>
    <row r="735" spans="2:18">
      <c r="B735" s="93"/>
      <c r="C735" s="93"/>
      <c r="D735" s="93"/>
      <c r="E735" s="93"/>
      <c r="F735" s="94"/>
      <c r="G735" s="94"/>
      <c r="H735" s="94"/>
      <c r="I735" s="94"/>
      <c r="J735" s="94"/>
      <c r="K735" s="94"/>
      <c r="L735" s="94"/>
      <c r="M735" s="94"/>
      <c r="N735" s="94"/>
      <c r="O735" s="94"/>
      <c r="P735" s="94"/>
      <c r="Q735" s="94"/>
      <c r="R735" s="94"/>
    </row>
    <row r="736" spans="2:18">
      <c r="B736" s="93"/>
      <c r="C736" s="93"/>
      <c r="D736" s="93"/>
      <c r="E736" s="93"/>
      <c r="F736" s="94"/>
      <c r="G736" s="94"/>
      <c r="H736" s="94"/>
      <c r="I736" s="94"/>
      <c r="J736" s="94"/>
      <c r="K736" s="94"/>
      <c r="L736" s="94"/>
      <c r="M736" s="94"/>
      <c r="N736" s="94"/>
      <c r="O736" s="94"/>
      <c r="P736" s="94"/>
      <c r="Q736" s="94"/>
      <c r="R736" s="94"/>
    </row>
    <row r="737" spans="2:18">
      <c r="B737" s="93"/>
      <c r="C737" s="93"/>
      <c r="D737" s="93"/>
      <c r="E737" s="93"/>
      <c r="F737" s="94"/>
      <c r="G737" s="94"/>
      <c r="H737" s="94"/>
      <c r="I737" s="94"/>
      <c r="J737" s="94"/>
      <c r="K737" s="94"/>
      <c r="L737" s="94"/>
      <c r="M737" s="94"/>
      <c r="N737" s="94"/>
      <c r="O737" s="94"/>
      <c r="P737" s="94"/>
      <c r="Q737" s="94"/>
      <c r="R737" s="94"/>
    </row>
    <row r="738" spans="2:18">
      <c r="B738" s="93"/>
      <c r="C738" s="93"/>
      <c r="D738" s="93"/>
      <c r="E738" s="93"/>
      <c r="F738" s="94"/>
      <c r="G738" s="94"/>
      <c r="H738" s="94"/>
      <c r="I738" s="94"/>
      <c r="J738" s="94"/>
      <c r="K738" s="94"/>
      <c r="L738" s="94"/>
      <c r="M738" s="94"/>
      <c r="N738" s="94"/>
      <c r="O738" s="94"/>
      <c r="P738" s="94"/>
      <c r="Q738" s="94"/>
      <c r="R738" s="94"/>
    </row>
    <row r="739" spans="2:18">
      <c r="B739" s="93"/>
      <c r="C739" s="93"/>
      <c r="D739" s="93"/>
      <c r="E739" s="93"/>
      <c r="F739" s="94"/>
      <c r="G739" s="94"/>
      <c r="H739" s="94"/>
      <c r="I739" s="94"/>
      <c r="J739" s="94"/>
      <c r="K739" s="94"/>
      <c r="L739" s="94"/>
      <c r="M739" s="94"/>
      <c r="N739" s="94"/>
      <c r="O739" s="94"/>
      <c r="P739" s="94"/>
      <c r="Q739" s="94"/>
      <c r="R739" s="94"/>
    </row>
    <row r="740" spans="2:18">
      <c r="B740" s="93"/>
      <c r="C740" s="93"/>
      <c r="D740" s="93"/>
      <c r="E740" s="93"/>
      <c r="F740" s="94"/>
      <c r="G740" s="94"/>
      <c r="H740" s="94"/>
      <c r="I740" s="94"/>
      <c r="J740" s="94"/>
      <c r="K740" s="94"/>
      <c r="L740" s="94"/>
      <c r="M740" s="94"/>
      <c r="N740" s="94"/>
      <c r="O740" s="94"/>
      <c r="P740" s="94"/>
      <c r="Q740" s="94"/>
      <c r="R740" s="94"/>
    </row>
    <row r="741" spans="2:18">
      <c r="B741" s="93"/>
      <c r="C741" s="93"/>
      <c r="D741" s="93"/>
      <c r="E741" s="93"/>
      <c r="F741" s="94"/>
      <c r="G741" s="94"/>
      <c r="H741" s="94"/>
      <c r="I741" s="94"/>
      <c r="J741" s="94"/>
      <c r="K741" s="94"/>
      <c r="L741" s="94"/>
      <c r="M741" s="94"/>
      <c r="N741" s="94"/>
      <c r="O741" s="94"/>
      <c r="P741" s="94"/>
      <c r="Q741" s="94"/>
      <c r="R741" s="94"/>
    </row>
    <row r="742" spans="2:18">
      <c r="B742" s="93"/>
      <c r="C742" s="93"/>
      <c r="D742" s="93"/>
      <c r="E742" s="93"/>
      <c r="F742" s="94"/>
      <c r="G742" s="94"/>
      <c r="H742" s="94"/>
      <c r="I742" s="94"/>
      <c r="J742" s="94"/>
      <c r="K742" s="94"/>
      <c r="L742" s="94"/>
      <c r="M742" s="94"/>
      <c r="N742" s="94"/>
      <c r="O742" s="94"/>
      <c r="P742" s="94"/>
      <c r="Q742" s="94"/>
      <c r="R742" s="94"/>
    </row>
    <row r="743" spans="2:18">
      <c r="B743" s="93"/>
      <c r="C743" s="93"/>
      <c r="D743" s="93"/>
      <c r="E743" s="93"/>
      <c r="F743" s="94"/>
      <c r="G743" s="94"/>
      <c r="H743" s="94"/>
      <c r="I743" s="94"/>
      <c r="J743" s="94"/>
      <c r="K743" s="94"/>
      <c r="L743" s="94"/>
      <c r="M743" s="94"/>
      <c r="N743" s="94"/>
      <c r="O743" s="94"/>
      <c r="P743" s="94"/>
      <c r="Q743" s="94"/>
      <c r="R743" s="94"/>
    </row>
    <row r="744" spans="2:18">
      <c r="B744" s="93"/>
      <c r="C744" s="93"/>
      <c r="D744" s="93"/>
      <c r="E744" s="93"/>
      <c r="F744" s="94"/>
      <c r="G744" s="94"/>
      <c r="H744" s="94"/>
      <c r="I744" s="94"/>
      <c r="J744" s="94"/>
      <c r="K744" s="94"/>
      <c r="L744" s="94"/>
      <c r="M744" s="94"/>
      <c r="N744" s="94"/>
      <c r="O744" s="94"/>
      <c r="P744" s="94"/>
      <c r="Q744" s="94"/>
      <c r="R744" s="94"/>
    </row>
    <row r="745" spans="2:18">
      <c r="B745" s="93"/>
      <c r="C745" s="93"/>
      <c r="D745" s="93"/>
      <c r="E745" s="93"/>
      <c r="F745" s="94"/>
      <c r="G745" s="94"/>
      <c r="H745" s="94"/>
      <c r="I745" s="94"/>
      <c r="J745" s="94"/>
      <c r="K745" s="94"/>
      <c r="L745" s="94"/>
      <c r="M745" s="94"/>
      <c r="N745" s="94"/>
      <c r="O745" s="94"/>
      <c r="P745" s="94"/>
      <c r="Q745" s="94"/>
      <c r="R745" s="94"/>
    </row>
    <row r="746" spans="2:18">
      <c r="B746" s="93"/>
      <c r="C746" s="93"/>
      <c r="D746" s="93"/>
      <c r="E746" s="93"/>
      <c r="F746" s="94"/>
      <c r="G746" s="94"/>
      <c r="H746" s="94"/>
      <c r="I746" s="94"/>
      <c r="J746" s="94"/>
      <c r="K746" s="94"/>
      <c r="L746" s="94"/>
      <c r="M746" s="94"/>
      <c r="N746" s="94"/>
      <c r="O746" s="94"/>
      <c r="P746" s="94"/>
      <c r="Q746" s="94"/>
      <c r="R746" s="94"/>
    </row>
    <row r="747" spans="2:18">
      <c r="B747" s="93"/>
      <c r="C747" s="93"/>
      <c r="D747" s="93"/>
      <c r="E747" s="93"/>
      <c r="F747" s="94"/>
      <c r="G747" s="94"/>
      <c r="H747" s="94"/>
      <c r="I747" s="94"/>
      <c r="J747" s="94"/>
      <c r="K747" s="94"/>
      <c r="L747" s="94"/>
      <c r="M747" s="94"/>
      <c r="N747" s="94"/>
      <c r="O747" s="94"/>
      <c r="P747" s="94"/>
      <c r="Q747" s="94"/>
      <c r="R747" s="94"/>
    </row>
    <row r="748" spans="2:18">
      <c r="B748" s="93"/>
      <c r="C748" s="93"/>
      <c r="D748" s="93"/>
      <c r="E748" s="93"/>
      <c r="F748" s="94"/>
      <c r="G748" s="94"/>
      <c r="H748" s="94"/>
      <c r="I748" s="94"/>
      <c r="J748" s="94"/>
      <c r="K748" s="94"/>
      <c r="L748" s="94"/>
      <c r="M748" s="94"/>
      <c r="N748" s="94"/>
      <c r="O748" s="94"/>
      <c r="P748" s="94"/>
      <c r="Q748" s="94"/>
      <c r="R748" s="94"/>
    </row>
    <row r="749" spans="2:18">
      <c r="B749" s="93"/>
      <c r="C749" s="93"/>
      <c r="D749" s="93"/>
      <c r="E749" s="93"/>
      <c r="F749" s="94"/>
      <c r="G749" s="94"/>
      <c r="H749" s="94"/>
      <c r="I749" s="94"/>
      <c r="J749" s="94"/>
      <c r="K749" s="94"/>
      <c r="L749" s="94"/>
      <c r="M749" s="94"/>
      <c r="N749" s="94"/>
      <c r="O749" s="94"/>
      <c r="P749" s="94"/>
      <c r="Q749" s="94"/>
      <c r="R749" s="94"/>
    </row>
    <row r="750" spans="2:18">
      <c r="B750" s="93"/>
      <c r="C750" s="93"/>
      <c r="D750" s="93"/>
      <c r="E750" s="93"/>
      <c r="F750" s="94"/>
      <c r="G750" s="94"/>
      <c r="H750" s="94"/>
      <c r="I750" s="94"/>
      <c r="J750" s="94"/>
      <c r="K750" s="94"/>
      <c r="L750" s="94"/>
      <c r="M750" s="94"/>
      <c r="N750" s="94"/>
      <c r="O750" s="94"/>
      <c r="P750" s="94"/>
      <c r="Q750" s="94"/>
      <c r="R750" s="94"/>
    </row>
    <row r="751" spans="2:18">
      <c r="B751" s="93"/>
      <c r="C751" s="93"/>
      <c r="D751" s="93"/>
      <c r="E751" s="93"/>
      <c r="F751" s="94"/>
      <c r="G751" s="94"/>
      <c r="H751" s="94"/>
      <c r="I751" s="94"/>
      <c r="J751" s="94"/>
      <c r="K751" s="94"/>
      <c r="L751" s="94"/>
      <c r="M751" s="94"/>
      <c r="N751" s="94"/>
      <c r="O751" s="94"/>
      <c r="P751" s="94"/>
      <c r="Q751" s="94"/>
      <c r="R751" s="94"/>
    </row>
    <row r="752" spans="2:18">
      <c r="B752" s="93"/>
      <c r="C752" s="93"/>
      <c r="D752" s="93"/>
      <c r="E752" s="93"/>
      <c r="F752" s="94"/>
      <c r="G752" s="94"/>
      <c r="H752" s="94"/>
      <c r="I752" s="94"/>
      <c r="J752" s="94"/>
      <c r="K752" s="94"/>
      <c r="L752" s="94"/>
      <c r="M752" s="94"/>
      <c r="N752" s="94"/>
      <c r="O752" s="94"/>
      <c r="P752" s="94"/>
      <c r="Q752" s="94"/>
      <c r="R752" s="94"/>
    </row>
    <row r="753" spans="2:18">
      <c r="B753" s="93"/>
      <c r="C753" s="93"/>
      <c r="D753" s="93"/>
      <c r="E753" s="93"/>
      <c r="F753" s="94"/>
      <c r="G753" s="94"/>
      <c r="H753" s="94"/>
      <c r="I753" s="94"/>
      <c r="J753" s="94"/>
      <c r="K753" s="94"/>
      <c r="L753" s="94"/>
      <c r="M753" s="94"/>
      <c r="N753" s="94"/>
      <c r="O753" s="94"/>
      <c r="P753" s="94"/>
      <c r="Q753" s="94"/>
      <c r="R753" s="94"/>
    </row>
    <row r="754" spans="2:18">
      <c r="B754" s="93"/>
      <c r="C754" s="93"/>
      <c r="D754" s="93"/>
      <c r="E754" s="93"/>
      <c r="F754" s="94"/>
      <c r="G754" s="94"/>
      <c r="H754" s="94"/>
      <c r="I754" s="94"/>
      <c r="J754" s="94"/>
      <c r="K754" s="94"/>
      <c r="L754" s="94"/>
      <c r="M754" s="94"/>
      <c r="N754" s="94"/>
      <c r="O754" s="94"/>
      <c r="P754" s="94"/>
      <c r="Q754" s="94"/>
      <c r="R754" s="94"/>
    </row>
    <row r="755" spans="2:18">
      <c r="B755" s="93"/>
      <c r="C755" s="93"/>
      <c r="D755" s="93"/>
      <c r="E755" s="93"/>
      <c r="F755" s="94"/>
      <c r="G755" s="94"/>
      <c r="H755" s="94"/>
      <c r="I755" s="94"/>
      <c r="J755" s="94"/>
      <c r="K755" s="94"/>
      <c r="L755" s="94"/>
      <c r="M755" s="94"/>
      <c r="N755" s="94"/>
      <c r="O755" s="94"/>
      <c r="P755" s="94"/>
      <c r="Q755" s="94"/>
      <c r="R755" s="94"/>
    </row>
    <row r="756" spans="2:18">
      <c r="B756" s="93"/>
      <c r="C756" s="93"/>
      <c r="D756" s="93"/>
      <c r="E756" s="93"/>
      <c r="F756" s="94"/>
      <c r="G756" s="94"/>
      <c r="H756" s="94"/>
      <c r="I756" s="94"/>
      <c r="J756" s="94"/>
      <c r="K756" s="94"/>
      <c r="L756" s="94"/>
      <c r="M756" s="94"/>
      <c r="N756" s="94"/>
      <c r="O756" s="94"/>
      <c r="P756" s="94"/>
      <c r="Q756" s="94"/>
      <c r="R756" s="94"/>
    </row>
    <row r="757" spans="2:18">
      <c r="B757" s="93"/>
      <c r="C757" s="93"/>
      <c r="D757" s="93"/>
      <c r="E757" s="93"/>
      <c r="F757" s="94"/>
      <c r="G757" s="94"/>
      <c r="H757" s="94"/>
      <c r="I757" s="94"/>
      <c r="J757" s="94"/>
      <c r="K757" s="94"/>
      <c r="L757" s="94"/>
      <c r="M757" s="94"/>
      <c r="N757" s="94"/>
      <c r="O757" s="94"/>
      <c r="P757" s="94"/>
      <c r="Q757" s="94"/>
      <c r="R757" s="94"/>
    </row>
    <row r="758" spans="2:18">
      <c r="B758" s="93"/>
      <c r="C758" s="93"/>
      <c r="D758" s="93"/>
      <c r="E758" s="93"/>
      <c r="F758" s="94"/>
      <c r="G758" s="94"/>
      <c r="H758" s="94"/>
      <c r="I758" s="94"/>
      <c r="J758" s="94"/>
      <c r="K758" s="94"/>
      <c r="L758" s="94"/>
      <c r="M758" s="94"/>
      <c r="N758" s="94"/>
      <c r="O758" s="94"/>
      <c r="P758" s="94"/>
      <c r="Q758" s="94"/>
      <c r="R758" s="94"/>
    </row>
    <row r="759" spans="2:18">
      <c r="B759" s="93"/>
      <c r="C759" s="93"/>
      <c r="D759" s="93"/>
      <c r="E759" s="93"/>
      <c r="F759" s="94"/>
      <c r="G759" s="94"/>
      <c r="H759" s="94"/>
      <c r="I759" s="94"/>
      <c r="J759" s="94"/>
      <c r="K759" s="94"/>
      <c r="L759" s="94"/>
      <c r="M759" s="94"/>
      <c r="N759" s="94"/>
      <c r="O759" s="94"/>
      <c r="P759" s="94"/>
      <c r="Q759" s="94"/>
      <c r="R759" s="94"/>
    </row>
    <row r="760" spans="2:18">
      <c r="B760" s="93"/>
      <c r="C760" s="93"/>
      <c r="D760" s="93"/>
      <c r="E760" s="93"/>
      <c r="F760" s="94"/>
      <c r="G760" s="94"/>
      <c r="H760" s="94"/>
      <c r="I760" s="94"/>
      <c r="J760" s="94"/>
      <c r="K760" s="94"/>
      <c r="L760" s="94"/>
      <c r="M760" s="94"/>
      <c r="N760" s="94"/>
      <c r="O760" s="94"/>
      <c r="P760" s="94"/>
      <c r="Q760" s="94"/>
      <c r="R760" s="94"/>
    </row>
    <row r="761" spans="2:18">
      <c r="B761" s="93"/>
      <c r="C761" s="93"/>
      <c r="D761" s="93"/>
      <c r="E761" s="93"/>
      <c r="F761" s="94"/>
      <c r="G761" s="94"/>
      <c r="H761" s="94"/>
      <c r="I761" s="94"/>
      <c r="J761" s="94"/>
      <c r="K761" s="94"/>
      <c r="L761" s="94"/>
      <c r="M761" s="94"/>
      <c r="N761" s="94"/>
      <c r="O761" s="94"/>
      <c r="P761" s="94"/>
      <c r="Q761" s="94"/>
      <c r="R761" s="94"/>
    </row>
    <row r="762" spans="2:18">
      <c r="B762" s="93"/>
      <c r="C762" s="93"/>
      <c r="D762" s="93"/>
      <c r="E762" s="93"/>
      <c r="F762" s="94"/>
      <c r="G762" s="94"/>
      <c r="H762" s="94"/>
      <c r="I762" s="94"/>
      <c r="J762" s="94"/>
      <c r="K762" s="94"/>
      <c r="L762" s="94"/>
      <c r="M762" s="94"/>
      <c r="N762" s="94"/>
      <c r="O762" s="94"/>
      <c r="P762" s="94"/>
      <c r="Q762" s="94"/>
      <c r="R762" s="94"/>
    </row>
    <row r="763" spans="2:18">
      <c r="B763" s="93"/>
      <c r="C763" s="93"/>
      <c r="D763" s="93"/>
      <c r="E763" s="93"/>
      <c r="F763" s="94"/>
      <c r="G763" s="94"/>
      <c r="H763" s="94"/>
      <c r="I763" s="94"/>
      <c r="J763" s="94"/>
      <c r="K763" s="94"/>
      <c r="L763" s="94"/>
      <c r="M763" s="94"/>
      <c r="N763" s="94"/>
      <c r="O763" s="94"/>
      <c r="P763" s="94"/>
      <c r="Q763" s="94"/>
      <c r="R763" s="94"/>
    </row>
    <row r="764" spans="2:18">
      <c r="B764" s="93"/>
      <c r="C764" s="93"/>
      <c r="D764" s="93"/>
      <c r="E764" s="93"/>
      <c r="F764" s="94"/>
      <c r="G764" s="94"/>
      <c r="H764" s="94"/>
      <c r="I764" s="94"/>
      <c r="J764" s="94"/>
      <c r="K764" s="94"/>
      <c r="L764" s="94"/>
      <c r="M764" s="94"/>
      <c r="N764" s="94"/>
      <c r="O764" s="94"/>
      <c r="P764" s="94"/>
      <c r="Q764" s="94"/>
      <c r="R764" s="94"/>
    </row>
    <row r="765" spans="2:18">
      <c r="B765" s="93"/>
      <c r="C765" s="93"/>
      <c r="D765" s="93"/>
      <c r="E765" s="93"/>
      <c r="F765" s="94"/>
      <c r="G765" s="94"/>
      <c r="H765" s="94"/>
      <c r="I765" s="94"/>
      <c r="J765" s="94"/>
      <c r="K765" s="94"/>
      <c r="L765" s="94"/>
      <c r="M765" s="94"/>
      <c r="N765" s="94"/>
      <c r="O765" s="94"/>
      <c r="P765" s="94"/>
      <c r="Q765" s="94"/>
      <c r="R765" s="94"/>
    </row>
    <row r="766" spans="2:18">
      <c r="B766" s="93"/>
      <c r="C766" s="93"/>
      <c r="D766" s="93"/>
      <c r="E766" s="93"/>
      <c r="F766" s="94"/>
      <c r="G766" s="94"/>
      <c r="H766" s="94"/>
      <c r="I766" s="94"/>
      <c r="J766" s="94"/>
      <c r="K766" s="94"/>
      <c r="L766" s="94"/>
      <c r="M766" s="94"/>
      <c r="N766" s="94"/>
      <c r="O766" s="94"/>
      <c r="P766" s="94"/>
      <c r="Q766" s="94"/>
      <c r="R766" s="94"/>
    </row>
    <row r="767" spans="2:18">
      <c r="B767" s="93"/>
      <c r="C767" s="93"/>
      <c r="D767" s="93"/>
      <c r="E767" s="93"/>
      <c r="F767" s="94"/>
      <c r="G767" s="94"/>
      <c r="H767" s="94"/>
      <c r="I767" s="94"/>
      <c r="J767" s="94"/>
      <c r="K767" s="94"/>
      <c r="L767" s="94"/>
      <c r="M767" s="94"/>
      <c r="N767" s="94"/>
      <c r="O767" s="94"/>
      <c r="P767" s="94"/>
      <c r="Q767" s="94"/>
      <c r="R767" s="94"/>
    </row>
    <row r="768" spans="2:18">
      <c r="B768" s="93"/>
      <c r="C768" s="93"/>
      <c r="D768" s="93"/>
      <c r="E768" s="93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4"/>
      <c r="Q768" s="94"/>
      <c r="R768" s="94"/>
    </row>
    <row r="769" spans="2:18">
      <c r="B769" s="93"/>
      <c r="C769" s="93"/>
      <c r="D769" s="93"/>
      <c r="E769" s="93"/>
      <c r="F769" s="94"/>
      <c r="G769" s="94"/>
      <c r="H769" s="94"/>
      <c r="I769" s="94"/>
      <c r="J769" s="94"/>
      <c r="K769" s="94"/>
      <c r="L769" s="94"/>
      <c r="M769" s="94"/>
      <c r="N769" s="94"/>
      <c r="O769" s="94"/>
      <c r="P769" s="94"/>
      <c r="Q769" s="94"/>
      <c r="R769" s="94"/>
    </row>
    <row r="770" spans="2:18">
      <c r="B770" s="93"/>
      <c r="C770" s="93"/>
      <c r="D770" s="93"/>
      <c r="E770" s="93"/>
      <c r="F770" s="94"/>
      <c r="G770" s="94"/>
      <c r="H770" s="94"/>
      <c r="I770" s="94"/>
      <c r="J770" s="94"/>
      <c r="K770" s="94"/>
      <c r="L770" s="94"/>
      <c r="M770" s="94"/>
      <c r="N770" s="94"/>
      <c r="O770" s="94"/>
      <c r="P770" s="94"/>
      <c r="Q770" s="94"/>
      <c r="R770" s="94"/>
    </row>
    <row r="771" spans="2:18">
      <c r="B771" s="93"/>
      <c r="C771" s="93"/>
      <c r="D771" s="93"/>
      <c r="E771" s="93"/>
      <c r="F771" s="94"/>
      <c r="G771" s="94"/>
      <c r="H771" s="94"/>
      <c r="I771" s="94"/>
      <c r="J771" s="94"/>
      <c r="K771" s="94"/>
      <c r="L771" s="94"/>
      <c r="M771" s="94"/>
      <c r="N771" s="94"/>
      <c r="O771" s="94"/>
      <c r="P771" s="94"/>
      <c r="Q771" s="94"/>
      <c r="R771" s="94"/>
    </row>
    <row r="772" spans="2:18">
      <c r="B772" s="93"/>
      <c r="C772" s="93"/>
      <c r="D772" s="93"/>
      <c r="E772" s="93"/>
      <c r="F772" s="94"/>
      <c r="G772" s="94"/>
      <c r="H772" s="94"/>
      <c r="I772" s="94"/>
      <c r="J772" s="94"/>
      <c r="K772" s="94"/>
      <c r="L772" s="94"/>
      <c r="M772" s="94"/>
      <c r="N772" s="94"/>
      <c r="O772" s="94"/>
      <c r="P772" s="94"/>
      <c r="Q772" s="94"/>
      <c r="R772" s="94"/>
    </row>
    <row r="773" spans="2:18">
      <c r="B773" s="93"/>
      <c r="C773" s="93"/>
      <c r="D773" s="93"/>
      <c r="E773" s="93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</row>
    <row r="774" spans="2:18">
      <c r="B774" s="93"/>
      <c r="C774" s="93"/>
      <c r="D774" s="93"/>
      <c r="E774" s="93"/>
      <c r="F774" s="94"/>
      <c r="G774" s="94"/>
      <c r="H774" s="94"/>
      <c r="I774" s="94"/>
      <c r="J774" s="94"/>
      <c r="K774" s="94"/>
      <c r="L774" s="94"/>
      <c r="M774" s="94"/>
      <c r="N774" s="94"/>
      <c r="O774" s="94"/>
      <c r="P774" s="94"/>
      <c r="Q774" s="94"/>
      <c r="R774" s="94"/>
    </row>
    <row r="775" spans="2:18">
      <c r="B775" s="93"/>
      <c r="C775" s="93"/>
      <c r="D775" s="93"/>
      <c r="E775" s="93"/>
      <c r="F775" s="94"/>
      <c r="G775" s="94"/>
      <c r="H775" s="94"/>
      <c r="I775" s="94"/>
      <c r="J775" s="94"/>
      <c r="K775" s="94"/>
      <c r="L775" s="94"/>
      <c r="M775" s="94"/>
      <c r="N775" s="94"/>
      <c r="O775" s="94"/>
      <c r="P775" s="94"/>
      <c r="Q775" s="94"/>
      <c r="R775" s="94"/>
    </row>
    <row r="776" spans="2:18">
      <c r="B776" s="93"/>
      <c r="C776" s="93"/>
      <c r="D776" s="93"/>
      <c r="E776" s="93"/>
      <c r="F776" s="94"/>
      <c r="G776" s="94"/>
      <c r="H776" s="94"/>
      <c r="I776" s="94"/>
      <c r="J776" s="94"/>
      <c r="K776" s="94"/>
      <c r="L776" s="94"/>
      <c r="M776" s="94"/>
      <c r="N776" s="94"/>
      <c r="O776" s="94"/>
      <c r="P776" s="94"/>
      <c r="Q776" s="94"/>
      <c r="R776" s="94"/>
    </row>
    <row r="777" spans="2:18">
      <c r="B777" s="93"/>
      <c r="C777" s="93"/>
      <c r="D777" s="93"/>
      <c r="E777" s="93"/>
      <c r="F777" s="94"/>
      <c r="G777" s="94"/>
      <c r="H777" s="94"/>
      <c r="I777" s="94"/>
      <c r="J777" s="94"/>
      <c r="K777" s="94"/>
      <c r="L777" s="94"/>
      <c r="M777" s="94"/>
      <c r="N777" s="94"/>
      <c r="O777" s="94"/>
      <c r="P777" s="94"/>
      <c r="Q777" s="94"/>
      <c r="R777" s="94"/>
    </row>
    <row r="778" spans="2:18">
      <c r="B778" s="93"/>
      <c r="C778" s="93"/>
      <c r="D778" s="93"/>
      <c r="E778" s="93"/>
      <c r="F778" s="94"/>
      <c r="G778" s="94"/>
      <c r="H778" s="94"/>
      <c r="I778" s="94"/>
      <c r="J778" s="94"/>
      <c r="K778" s="94"/>
      <c r="L778" s="94"/>
      <c r="M778" s="94"/>
      <c r="N778" s="94"/>
      <c r="O778" s="94"/>
      <c r="P778" s="94"/>
      <c r="Q778" s="94"/>
      <c r="R778" s="94"/>
    </row>
    <row r="779" spans="2:18">
      <c r="B779" s="93"/>
      <c r="C779" s="93"/>
      <c r="D779" s="93"/>
      <c r="E779" s="93"/>
      <c r="F779" s="94"/>
      <c r="G779" s="94"/>
      <c r="H779" s="94"/>
      <c r="I779" s="94"/>
      <c r="J779" s="94"/>
      <c r="K779" s="94"/>
      <c r="L779" s="94"/>
      <c r="M779" s="94"/>
      <c r="N779" s="94"/>
      <c r="O779" s="94"/>
      <c r="P779" s="94"/>
      <c r="Q779" s="94"/>
      <c r="R779" s="94"/>
    </row>
    <row r="780" spans="2:18">
      <c r="B780" s="93"/>
      <c r="C780" s="93"/>
      <c r="D780" s="93"/>
      <c r="E780" s="93"/>
      <c r="F780" s="94"/>
      <c r="G780" s="94"/>
      <c r="H780" s="94"/>
      <c r="I780" s="94"/>
      <c r="J780" s="94"/>
      <c r="K780" s="94"/>
      <c r="L780" s="94"/>
      <c r="M780" s="94"/>
      <c r="N780" s="94"/>
      <c r="O780" s="94"/>
      <c r="P780" s="94"/>
      <c r="Q780" s="94"/>
      <c r="R780" s="94"/>
    </row>
    <row r="781" spans="2:18">
      <c r="B781" s="93"/>
      <c r="C781" s="93"/>
      <c r="D781" s="93"/>
      <c r="E781" s="93"/>
      <c r="F781" s="94"/>
      <c r="G781" s="94"/>
      <c r="H781" s="94"/>
      <c r="I781" s="94"/>
      <c r="J781" s="94"/>
      <c r="K781" s="94"/>
      <c r="L781" s="94"/>
      <c r="M781" s="94"/>
      <c r="N781" s="94"/>
      <c r="O781" s="94"/>
      <c r="P781" s="94"/>
      <c r="Q781" s="94"/>
      <c r="R781" s="94"/>
    </row>
    <row r="782" spans="2:18">
      <c r="B782" s="93"/>
      <c r="C782" s="93"/>
      <c r="D782" s="93"/>
      <c r="E782" s="93"/>
      <c r="F782" s="94"/>
      <c r="G782" s="94"/>
      <c r="H782" s="94"/>
      <c r="I782" s="94"/>
      <c r="J782" s="94"/>
      <c r="K782" s="94"/>
      <c r="L782" s="94"/>
      <c r="M782" s="94"/>
      <c r="N782" s="94"/>
      <c r="O782" s="94"/>
      <c r="P782" s="94"/>
      <c r="Q782" s="94"/>
      <c r="R782" s="94"/>
    </row>
    <row r="783" spans="2:18">
      <c r="B783" s="93"/>
      <c r="C783" s="93"/>
      <c r="D783" s="93"/>
      <c r="E783" s="93"/>
      <c r="F783" s="94"/>
      <c r="G783" s="94"/>
      <c r="H783" s="94"/>
      <c r="I783" s="94"/>
      <c r="J783" s="94"/>
      <c r="K783" s="94"/>
      <c r="L783" s="94"/>
      <c r="M783" s="94"/>
      <c r="N783" s="94"/>
      <c r="O783" s="94"/>
      <c r="P783" s="94"/>
      <c r="Q783" s="94"/>
      <c r="R783" s="94"/>
    </row>
    <row r="784" spans="2:18">
      <c r="B784" s="93"/>
      <c r="C784" s="93"/>
      <c r="D784" s="93"/>
      <c r="E784" s="93"/>
      <c r="F784" s="94"/>
      <c r="G784" s="94"/>
      <c r="H784" s="94"/>
      <c r="I784" s="94"/>
      <c r="J784" s="94"/>
      <c r="K784" s="94"/>
      <c r="L784" s="94"/>
      <c r="M784" s="94"/>
      <c r="N784" s="94"/>
      <c r="O784" s="94"/>
      <c r="P784" s="94"/>
      <c r="Q784" s="94"/>
      <c r="R784" s="94"/>
    </row>
    <row r="785" spans="2:18">
      <c r="B785" s="93"/>
      <c r="C785" s="93"/>
      <c r="D785" s="93"/>
      <c r="E785" s="93"/>
      <c r="F785" s="94"/>
      <c r="G785" s="94"/>
      <c r="H785" s="94"/>
      <c r="I785" s="94"/>
      <c r="J785" s="94"/>
      <c r="K785" s="94"/>
      <c r="L785" s="94"/>
      <c r="M785" s="94"/>
      <c r="N785" s="94"/>
      <c r="O785" s="94"/>
      <c r="P785" s="94"/>
      <c r="Q785" s="94"/>
      <c r="R785" s="94"/>
    </row>
    <row r="786" spans="2:18">
      <c r="B786" s="93"/>
      <c r="C786" s="93"/>
      <c r="D786" s="93"/>
      <c r="E786" s="93"/>
      <c r="F786" s="94"/>
      <c r="G786" s="94"/>
      <c r="H786" s="94"/>
      <c r="I786" s="94"/>
      <c r="J786" s="94"/>
      <c r="K786" s="94"/>
      <c r="L786" s="94"/>
      <c r="M786" s="94"/>
      <c r="N786" s="94"/>
      <c r="O786" s="94"/>
      <c r="P786" s="94"/>
      <c r="Q786" s="94"/>
      <c r="R786" s="94"/>
    </row>
    <row r="787" spans="2:18">
      <c r="B787" s="93"/>
      <c r="C787" s="93"/>
      <c r="D787" s="93"/>
      <c r="E787" s="93"/>
      <c r="F787" s="94"/>
      <c r="G787" s="94"/>
      <c r="H787" s="94"/>
      <c r="I787" s="94"/>
      <c r="J787" s="94"/>
      <c r="K787" s="94"/>
      <c r="L787" s="94"/>
      <c r="M787" s="94"/>
      <c r="N787" s="94"/>
      <c r="O787" s="94"/>
      <c r="P787" s="94"/>
      <c r="Q787" s="94"/>
      <c r="R787" s="94"/>
    </row>
    <row r="788" spans="2:18">
      <c r="B788" s="93"/>
      <c r="C788" s="93"/>
      <c r="D788" s="93"/>
      <c r="E788" s="93"/>
      <c r="F788" s="94"/>
      <c r="G788" s="94"/>
      <c r="H788" s="94"/>
      <c r="I788" s="94"/>
      <c r="J788" s="94"/>
      <c r="K788" s="94"/>
      <c r="L788" s="94"/>
      <c r="M788" s="94"/>
      <c r="N788" s="94"/>
      <c r="O788" s="94"/>
      <c r="P788" s="94"/>
      <c r="Q788" s="94"/>
      <c r="R788" s="94"/>
    </row>
    <row r="789" spans="2:18">
      <c r="B789" s="93"/>
      <c r="C789" s="93"/>
      <c r="D789" s="93"/>
      <c r="E789" s="93"/>
      <c r="F789" s="94"/>
      <c r="G789" s="94"/>
      <c r="H789" s="94"/>
      <c r="I789" s="94"/>
      <c r="J789" s="94"/>
      <c r="K789" s="94"/>
      <c r="L789" s="94"/>
      <c r="M789" s="94"/>
      <c r="N789" s="94"/>
      <c r="O789" s="94"/>
      <c r="P789" s="94"/>
      <c r="Q789" s="94"/>
      <c r="R789" s="94"/>
    </row>
    <row r="790" spans="2:18">
      <c r="B790" s="93"/>
      <c r="C790" s="93"/>
      <c r="D790" s="93"/>
      <c r="E790" s="93"/>
      <c r="F790" s="94"/>
      <c r="G790" s="94"/>
      <c r="H790" s="94"/>
      <c r="I790" s="94"/>
      <c r="J790" s="94"/>
      <c r="K790" s="94"/>
      <c r="L790" s="94"/>
      <c r="M790" s="94"/>
      <c r="N790" s="94"/>
      <c r="O790" s="94"/>
      <c r="P790" s="94"/>
      <c r="Q790" s="94"/>
      <c r="R790" s="94"/>
    </row>
    <row r="791" spans="2:18">
      <c r="B791" s="93"/>
      <c r="C791" s="93"/>
      <c r="D791" s="93"/>
      <c r="E791" s="93"/>
      <c r="F791" s="94"/>
      <c r="G791" s="94"/>
      <c r="H791" s="94"/>
      <c r="I791" s="94"/>
      <c r="J791" s="94"/>
      <c r="K791" s="94"/>
      <c r="L791" s="94"/>
      <c r="M791" s="94"/>
      <c r="N791" s="94"/>
      <c r="O791" s="94"/>
      <c r="P791" s="94"/>
      <c r="Q791" s="94"/>
      <c r="R791" s="94"/>
    </row>
    <row r="792" spans="2:18">
      <c r="B792" s="93"/>
      <c r="C792" s="93"/>
      <c r="D792" s="93"/>
      <c r="E792" s="93"/>
      <c r="F792" s="94"/>
      <c r="G792" s="94"/>
      <c r="H792" s="94"/>
      <c r="I792" s="94"/>
      <c r="J792" s="94"/>
      <c r="K792" s="94"/>
      <c r="L792" s="94"/>
      <c r="M792" s="94"/>
      <c r="N792" s="94"/>
      <c r="O792" s="94"/>
      <c r="P792" s="94"/>
      <c r="Q792" s="94"/>
      <c r="R792" s="94"/>
    </row>
    <row r="793" spans="2:18">
      <c r="B793" s="93"/>
      <c r="C793" s="93"/>
      <c r="D793" s="93"/>
      <c r="E793" s="93"/>
      <c r="F793" s="94"/>
      <c r="G793" s="94"/>
      <c r="H793" s="94"/>
      <c r="I793" s="94"/>
      <c r="J793" s="94"/>
      <c r="K793" s="94"/>
      <c r="L793" s="94"/>
      <c r="M793" s="94"/>
      <c r="N793" s="94"/>
      <c r="O793" s="94"/>
      <c r="P793" s="94"/>
      <c r="Q793" s="94"/>
      <c r="R793" s="94"/>
    </row>
    <row r="794" spans="2:18">
      <c r="B794" s="93"/>
      <c r="C794" s="93"/>
      <c r="D794" s="93"/>
      <c r="E794" s="93"/>
      <c r="F794" s="94"/>
      <c r="G794" s="94"/>
      <c r="H794" s="94"/>
      <c r="I794" s="94"/>
      <c r="J794" s="94"/>
      <c r="K794" s="94"/>
      <c r="L794" s="94"/>
      <c r="M794" s="94"/>
      <c r="N794" s="94"/>
      <c r="O794" s="94"/>
      <c r="P794" s="94"/>
      <c r="Q794" s="94"/>
      <c r="R794" s="94"/>
    </row>
    <row r="795" spans="2:18">
      <c r="B795" s="93"/>
      <c r="C795" s="93"/>
      <c r="D795" s="93"/>
      <c r="E795" s="93"/>
      <c r="F795" s="94"/>
      <c r="G795" s="94"/>
      <c r="H795" s="94"/>
      <c r="I795" s="94"/>
      <c r="J795" s="94"/>
      <c r="K795" s="94"/>
      <c r="L795" s="94"/>
      <c r="M795" s="94"/>
      <c r="N795" s="94"/>
      <c r="O795" s="94"/>
      <c r="P795" s="94"/>
      <c r="Q795" s="94"/>
      <c r="R795" s="94"/>
    </row>
    <row r="796" spans="2:18">
      <c r="B796" s="93"/>
      <c r="C796" s="93"/>
      <c r="D796" s="93"/>
      <c r="E796" s="93"/>
      <c r="F796" s="94"/>
      <c r="G796" s="94"/>
      <c r="H796" s="94"/>
      <c r="I796" s="94"/>
      <c r="J796" s="94"/>
      <c r="K796" s="94"/>
      <c r="L796" s="94"/>
      <c r="M796" s="94"/>
      <c r="N796" s="94"/>
      <c r="O796" s="94"/>
      <c r="P796" s="94"/>
      <c r="Q796" s="94"/>
      <c r="R796" s="94"/>
    </row>
    <row r="797" spans="2:18">
      <c r="B797" s="93"/>
      <c r="C797" s="93"/>
      <c r="D797" s="93"/>
      <c r="E797" s="93"/>
      <c r="F797" s="94"/>
      <c r="G797" s="94"/>
      <c r="H797" s="94"/>
      <c r="I797" s="94"/>
      <c r="J797" s="94"/>
      <c r="K797" s="94"/>
      <c r="L797" s="94"/>
      <c r="M797" s="94"/>
      <c r="N797" s="94"/>
      <c r="O797" s="94"/>
      <c r="P797" s="94"/>
      <c r="Q797" s="94"/>
      <c r="R797" s="94"/>
    </row>
    <row r="798" spans="2:18">
      <c r="B798" s="93"/>
      <c r="C798" s="93"/>
      <c r="D798" s="93"/>
      <c r="E798" s="93"/>
      <c r="F798" s="94"/>
      <c r="G798" s="94"/>
      <c r="H798" s="94"/>
      <c r="I798" s="94"/>
      <c r="J798" s="94"/>
      <c r="K798" s="94"/>
      <c r="L798" s="94"/>
      <c r="M798" s="94"/>
      <c r="N798" s="94"/>
      <c r="O798" s="94"/>
      <c r="P798" s="94"/>
      <c r="Q798" s="94"/>
      <c r="R798" s="94"/>
    </row>
    <row r="799" spans="2:18">
      <c r="B799" s="93"/>
      <c r="C799" s="93"/>
      <c r="D799" s="93"/>
      <c r="E799" s="93"/>
      <c r="F799" s="94"/>
      <c r="G799" s="94"/>
      <c r="H799" s="94"/>
      <c r="I799" s="94"/>
      <c r="J799" s="94"/>
      <c r="K799" s="94"/>
      <c r="L799" s="94"/>
      <c r="M799" s="94"/>
      <c r="N799" s="94"/>
      <c r="O799" s="94"/>
      <c r="P799" s="94"/>
      <c r="Q799" s="94"/>
      <c r="R799" s="94"/>
    </row>
    <row r="800" spans="2:18">
      <c r="B800" s="93"/>
      <c r="C800" s="93"/>
      <c r="D800" s="93"/>
      <c r="E800" s="93"/>
      <c r="F800" s="94"/>
      <c r="G800" s="94"/>
      <c r="H800" s="94"/>
      <c r="I800" s="94"/>
      <c r="J800" s="94"/>
      <c r="K800" s="94"/>
      <c r="L800" s="94"/>
      <c r="M800" s="94"/>
      <c r="N800" s="94"/>
      <c r="O800" s="94"/>
      <c r="P800" s="94"/>
      <c r="Q800" s="94"/>
      <c r="R800" s="94"/>
    </row>
    <row r="801" spans="2:18">
      <c r="B801" s="93"/>
      <c r="C801" s="93"/>
      <c r="D801" s="93"/>
      <c r="E801" s="93"/>
      <c r="F801" s="94"/>
      <c r="G801" s="94"/>
      <c r="H801" s="94"/>
      <c r="I801" s="94"/>
      <c r="J801" s="94"/>
      <c r="K801" s="94"/>
      <c r="L801" s="94"/>
      <c r="M801" s="94"/>
      <c r="N801" s="94"/>
      <c r="O801" s="94"/>
      <c r="P801" s="94"/>
      <c r="Q801" s="94"/>
      <c r="R801" s="94"/>
    </row>
    <row r="802" spans="2:18">
      <c r="B802" s="93"/>
      <c r="C802" s="93"/>
      <c r="D802" s="93"/>
      <c r="E802" s="93"/>
      <c r="F802" s="94"/>
      <c r="G802" s="94"/>
      <c r="H802" s="94"/>
      <c r="I802" s="94"/>
      <c r="J802" s="94"/>
      <c r="K802" s="94"/>
      <c r="L802" s="94"/>
      <c r="M802" s="94"/>
      <c r="N802" s="94"/>
      <c r="O802" s="94"/>
      <c r="P802" s="94"/>
      <c r="Q802" s="94"/>
      <c r="R802" s="94"/>
    </row>
    <row r="803" spans="2:18">
      <c r="B803" s="93"/>
      <c r="C803" s="93"/>
      <c r="D803" s="93"/>
      <c r="E803" s="93"/>
      <c r="F803" s="94"/>
      <c r="G803" s="94"/>
      <c r="H803" s="94"/>
      <c r="I803" s="94"/>
      <c r="J803" s="94"/>
      <c r="K803" s="94"/>
      <c r="L803" s="94"/>
      <c r="M803" s="94"/>
      <c r="N803" s="94"/>
      <c r="O803" s="94"/>
      <c r="P803" s="94"/>
      <c r="Q803" s="94"/>
      <c r="R803" s="94"/>
    </row>
    <row r="804" spans="2:18">
      <c r="B804" s="93"/>
      <c r="C804" s="93"/>
      <c r="D804" s="93"/>
      <c r="E804" s="93"/>
      <c r="F804" s="94"/>
      <c r="G804" s="94"/>
      <c r="H804" s="94"/>
      <c r="I804" s="94"/>
      <c r="J804" s="94"/>
      <c r="K804" s="94"/>
      <c r="L804" s="94"/>
      <c r="M804" s="94"/>
      <c r="N804" s="94"/>
      <c r="O804" s="94"/>
      <c r="P804" s="94"/>
      <c r="Q804" s="94"/>
      <c r="R804" s="94"/>
    </row>
    <row r="805" spans="2:18">
      <c r="B805" s="93"/>
      <c r="C805" s="93"/>
      <c r="D805" s="93"/>
      <c r="E805" s="93"/>
      <c r="F805" s="94"/>
      <c r="G805" s="94"/>
      <c r="H805" s="94"/>
      <c r="I805" s="94"/>
      <c r="J805" s="94"/>
      <c r="K805" s="94"/>
      <c r="L805" s="94"/>
      <c r="M805" s="94"/>
      <c r="N805" s="94"/>
      <c r="O805" s="94"/>
      <c r="P805" s="94"/>
      <c r="Q805" s="94"/>
      <c r="R805" s="94"/>
    </row>
    <row r="806" spans="2:18">
      <c r="B806" s="93"/>
      <c r="C806" s="93"/>
      <c r="D806" s="93"/>
      <c r="E806" s="93"/>
      <c r="F806" s="94"/>
      <c r="G806" s="94"/>
      <c r="H806" s="94"/>
      <c r="I806" s="94"/>
      <c r="J806" s="94"/>
      <c r="K806" s="94"/>
      <c r="L806" s="94"/>
      <c r="M806" s="94"/>
      <c r="N806" s="94"/>
      <c r="O806" s="94"/>
      <c r="P806" s="94"/>
      <c r="Q806" s="94"/>
      <c r="R806" s="94"/>
    </row>
    <row r="807" spans="2:18">
      <c r="B807" s="93"/>
      <c r="C807" s="93"/>
      <c r="D807" s="93"/>
      <c r="E807" s="93"/>
      <c r="F807" s="94"/>
      <c r="G807" s="94"/>
      <c r="H807" s="94"/>
      <c r="I807" s="94"/>
      <c r="J807" s="94"/>
      <c r="K807" s="94"/>
      <c r="L807" s="94"/>
      <c r="M807" s="94"/>
      <c r="N807" s="94"/>
      <c r="O807" s="94"/>
      <c r="P807" s="94"/>
      <c r="Q807" s="94"/>
      <c r="R807" s="94"/>
    </row>
    <row r="808" spans="2:18">
      <c r="B808" s="93"/>
      <c r="C808" s="93"/>
      <c r="D808" s="93"/>
      <c r="E808" s="93"/>
      <c r="F808" s="94"/>
      <c r="G808" s="94"/>
      <c r="H808" s="94"/>
      <c r="I808" s="94"/>
      <c r="J808" s="94"/>
      <c r="K808" s="94"/>
      <c r="L808" s="94"/>
      <c r="M808" s="94"/>
      <c r="N808" s="94"/>
      <c r="O808" s="94"/>
      <c r="P808" s="94"/>
      <c r="Q808" s="94"/>
      <c r="R808" s="94"/>
    </row>
    <row r="809" spans="2:18">
      <c r="B809" s="93"/>
      <c r="C809" s="93"/>
      <c r="D809" s="93"/>
      <c r="E809" s="93"/>
      <c r="F809" s="94"/>
      <c r="G809" s="94"/>
      <c r="H809" s="94"/>
      <c r="I809" s="94"/>
      <c r="J809" s="94"/>
      <c r="K809" s="94"/>
      <c r="L809" s="94"/>
      <c r="M809" s="94"/>
      <c r="N809" s="94"/>
      <c r="O809" s="94"/>
      <c r="P809" s="94"/>
      <c r="Q809" s="94"/>
      <c r="R809" s="94"/>
    </row>
    <row r="810" spans="2:18">
      <c r="B810" s="93"/>
      <c r="C810" s="93"/>
      <c r="D810" s="93"/>
      <c r="E810" s="93"/>
      <c r="F810" s="94"/>
      <c r="G810" s="94"/>
      <c r="H810" s="94"/>
      <c r="I810" s="94"/>
      <c r="J810" s="94"/>
      <c r="K810" s="94"/>
      <c r="L810" s="94"/>
      <c r="M810" s="94"/>
      <c r="N810" s="94"/>
      <c r="O810" s="94"/>
      <c r="P810" s="94"/>
      <c r="Q810" s="94"/>
      <c r="R810" s="94"/>
    </row>
    <row r="811" spans="2:18">
      <c r="B811" s="93"/>
      <c r="C811" s="93"/>
      <c r="D811" s="93"/>
      <c r="E811" s="93"/>
      <c r="F811" s="94"/>
      <c r="G811" s="94"/>
      <c r="H811" s="94"/>
      <c r="I811" s="94"/>
      <c r="J811" s="94"/>
      <c r="K811" s="94"/>
      <c r="L811" s="94"/>
      <c r="M811" s="94"/>
      <c r="N811" s="94"/>
      <c r="O811" s="94"/>
      <c r="P811" s="94"/>
      <c r="Q811" s="94"/>
      <c r="R811" s="94"/>
    </row>
    <row r="812" spans="2:18">
      <c r="B812" s="93"/>
      <c r="C812" s="93"/>
      <c r="D812" s="93"/>
      <c r="E812" s="93"/>
      <c r="F812" s="94"/>
      <c r="G812" s="94"/>
      <c r="H812" s="94"/>
      <c r="I812" s="94"/>
      <c r="J812" s="94"/>
      <c r="K812" s="94"/>
      <c r="L812" s="94"/>
      <c r="M812" s="94"/>
      <c r="N812" s="94"/>
      <c r="O812" s="94"/>
      <c r="P812" s="94"/>
      <c r="Q812" s="94"/>
      <c r="R812" s="94"/>
    </row>
    <row r="813" spans="2:18">
      <c r="B813" s="93"/>
      <c r="C813" s="93"/>
      <c r="D813" s="93"/>
      <c r="E813" s="93"/>
      <c r="F813" s="94"/>
      <c r="G813" s="94"/>
      <c r="H813" s="94"/>
      <c r="I813" s="94"/>
      <c r="J813" s="94"/>
      <c r="K813" s="94"/>
      <c r="L813" s="94"/>
      <c r="M813" s="94"/>
      <c r="N813" s="94"/>
      <c r="O813" s="94"/>
      <c r="P813" s="94"/>
      <c r="Q813" s="94"/>
      <c r="R813" s="94"/>
    </row>
    <row r="814" spans="2:18">
      <c r="B814" s="93"/>
      <c r="C814" s="93"/>
      <c r="D814" s="93"/>
      <c r="E814" s="93"/>
      <c r="F814" s="94"/>
      <c r="G814" s="94"/>
      <c r="H814" s="94"/>
      <c r="I814" s="94"/>
      <c r="J814" s="94"/>
      <c r="K814" s="94"/>
      <c r="L814" s="94"/>
      <c r="M814" s="94"/>
      <c r="N814" s="94"/>
      <c r="O814" s="94"/>
      <c r="P814" s="94"/>
      <c r="Q814" s="94"/>
      <c r="R814" s="94"/>
    </row>
    <row r="815" spans="2:18">
      <c r="B815" s="93"/>
      <c r="C815" s="93"/>
      <c r="D815" s="93"/>
      <c r="E815" s="93"/>
      <c r="F815" s="94"/>
      <c r="G815" s="94"/>
      <c r="H815" s="94"/>
      <c r="I815" s="94"/>
      <c r="J815" s="94"/>
      <c r="K815" s="94"/>
      <c r="L815" s="94"/>
      <c r="M815" s="94"/>
      <c r="N815" s="94"/>
      <c r="O815" s="94"/>
      <c r="P815" s="94"/>
      <c r="Q815" s="94"/>
      <c r="R815" s="94"/>
    </row>
    <row r="816" spans="2:18">
      <c r="B816" s="93"/>
      <c r="C816" s="93"/>
      <c r="D816" s="93"/>
      <c r="E816" s="93"/>
      <c r="F816" s="94"/>
      <c r="G816" s="94"/>
      <c r="H816" s="94"/>
      <c r="I816" s="94"/>
      <c r="J816" s="94"/>
      <c r="K816" s="94"/>
      <c r="L816" s="94"/>
      <c r="M816" s="94"/>
      <c r="N816" s="94"/>
      <c r="O816" s="94"/>
      <c r="P816" s="94"/>
      <c r="Q816" s="94"/>
      <c r="R816" s="94"/>
    </row>
    <row r="817" spans="2:18">
      <c r="B817" s="93"/>
      <c r="C817" s="93"/>
      <c r="D817" s="93"/>
      <c r="E817" s="93"/>
      <c r="F817" s="94"/>
      <c r="G817" s="94"/>
      <c r="H817" s="94"/>
      <c r="I817" s="94"/>
      <c r="J817" s="94"/>
      <c r="K817" s="94"/>
      <c r="L817" s="94"/>
      <c r="M817" s="94"/>
      <c r="N817" s="94"/>
      <c r="O817" s="94"/>
      <c r="P817" s="94"/>
      <c r="Q817" s="94"/>
      <c r="R817" s="94"/>
    </row>
    <row r="818" spans="2:18">
      <c r="B818" s="93"/>
      <c r="C818" s="93"/>
      <c r="D818" s="93"/>
      <c r="E818" s="93"/>
      <c r="F818" s="94"/>
      <c r="G818" s="94"/>
      <c r="H818" s="94"/>
      <c r="I818" s="94"/>
      <c r="J818" s="94"/>
      <c r="K818" s="94"/>
      <c r="L818" s="94"/>
      <c r="M818" s="94"/>
      <c r="N818" s="94"/>
      <c r="O818" s="94"/>
      <c r="P818" s="94"/>
      <c r="Q818" s="94"/>
      <c r="R818" s="94"/>
    </row>
    <row r="819" spans="2:18">
      <c r="B819" s="93"/>
      <c r="C819" s="93"/>
      <c r="D819" s="93"/>
      <c r="E819" s="93"/>
      <c r="F819" s="94"/>
      <c r="G819" s="94"/>
      <c r="H819" s="94"/>
      <c r="I819" s="94"/>
      <c r="J819" s="94"/>
      <c r="K819" s="94"/>
      <c r="L819" s="94"/>
      <c r="M819" s="94"/>
      <c r="N819" s="94"/>
      <c r="O819" s="94"/>
      <c r="P819" s="94"/>
      <c r="Q819" s="94"/>
      <c r="R819" s="94"/>
    </row>
    <row r="820" spans="2:18">
      <c r="B820" s="93"/>
      <c r="C820" s="93"/>
      <c r="D820" s="93"/>
      <c r="E820" s="93"/>
      <c r="F820" s="94"/>
      <c r="G820" s="94"/>
      <c r="H820" s="94"/>
      <c r="I820" s="94"/>
      <c r="J820" s="94"/>
      <c r="K820" s="94"/>
      <c r="L820" s="94"/>
      <c r="M820" s="94"/>
      <c r="N820" s="94"/>
      <c r="O820" s="94"/>
      <c r="P820" s="94"/>
      <c r="Q820" s="94"/>
      <c r="R820" s="94"/>
    </row>
    <row r="821" spans="2:18">
      <c r="B821" s="93"/>
      <c r="C821" s="93"/>
      <c r="D821" s="93"/>
      <c r="E821" s="93"/>
      <c r="F821" s="94"/>
      <c r="G821" s="94"/>
      <c r="H821" s="94"/>
      <c r="I821" s="94"/>
      <c r="J821" s="94"/>
      <c r="K821" s="94"/>
      <c r="L821" s="94"/>
      <c r="M821" s="94"/>
      <c r="N821" s="94"/>
      <c r="O821" s="94"/>
      <c r="P821" s="94"/>
      <c r="Q821" s="94"/>
      <c r="R821" s="94"/>
    </row>
    <row r="822" spans="2:18">
      <c r="B822" s="93"/>
      <c r="C822" s="93"/>
      <c r="D822" s="93"/>
      <c r="E822" s="93"/>
      <c r="F822" s="94"/>
      <c r="G822" s="94"/>
      <c r="H822" s="94"/>
      <c r="I822" s="94"/>
      <c r="J822" s="94"/>
      <c r="K822" s="94"/>
      <c r="L822" s="94"/>
      <c r="M822" s="94"/>
      <c r="N822" s="94"/>
      <c r="O822" s="94"/>
      <c r="P822" s="94"/>
      <c r="Q822" s="94"/>
      <c r="R822" s="94"/>
    </row>
    <row r="823" spans="2:18">
      <c r="B823" s="93"/>
      <c r="C823" s="93"/>
      <c r="D823" s="93"/>
      <c r="E823" s="93"/>
      <c r="F823" s="94"/>
      <c r="G823" s="94"/>
      <c r="H823" s="94"/>
      <c r="I823" s="94"/>
      <c r="J823" s="94"/>
      <c r="K823" s="94"/>
      <c r="L823" s="94"/>
      <c r="M823" s="94"/>
      <c r="N823" s="94"/>
      <c r="O823" s="94"/>
      <c r="P823" s="94"/>
      <c r="Q823" s="94"/>
      <c r="R823" s="94"/>
    </row>
    <row r="824" spans="2:18">
      <c r="B824" s="93"/>
      <c r="C824" s="93"/>
      <c r="D824" s="93"/>
      <c r="E824" s="93"/>
      <c r="F824" s="94"/>
      <c r="G824" s="94"/>
      <c r="H824" s="94"/>
      <c r="I824" s="94"/>
      <c r="J824" s="94"/>
      <c r="K824" s="94"/>
      <c r="L824" s="94"/>
      <c r="M824" s="94"/>
      <c r="N824" s="94"/>
      <c r="O824" s="94"/>
      <c r="P824" s="94"/>
      <c r="Q824" s="94"/>
      <c r="R824" s="94"/>
    </row>
    <row r="825" spans="2:18">
      <c r="B825" s="93"/>
      <c r="C825" s="93"/>
      <c r="D825" s="93"/>
      <c r="E825" s="93"/>
      <c r="F825" s="94"/>
      <c r="G825" s="94"/>
      <c r="H825" s="94"/>
      <c r="I825" s="94"/>
      <c r="J825" s="94"/>
      <c r="K825" s="94"/>
      <c r="L825" s="94"/>
      <c r="M825" s="94"/>
      <c r="N825" s="94"/>
      <c r="O825" s="94"/>
      <c r="P825" s="94"/>
      <c r="Q825" s="94"/>
      <c r="R825" s="94"/>
    </row>
    <row r="826" spans="2:18">
      <c r="B826" s="93"/>
      <c r="C826" s="93"/>
      <c r="D826" s="93"/>
      <c r="E826" s="93"/>
      <c r="F826" s="94"/>
      <c r="G826" s="94"/>
      <c r="H826" s="94"/>
      <c r="I826" s="94"/>
      <c r="J826" s="94"/>
      <c r="K826" s="94"/>
      <c r="L826" s="94"/>
      <c r="M826" s="94"/>
      <c r="N826" s="94"/>
      <c r="O826" s="94"/>
      <c r="P826" s="94"/>
      <c r="Q826" s="94"/>
      <c r="R826" s="94"/>
    </row>
    <row r="827" spans="2:18">
      <c r="B827" s="93"/>
      <c r="C827" s="93"/>
      <c r="D827" s="93"/>
      <c r="E827" s="93"/>
      <c r="F827" s="94"/>
      <c r="G827" s="94"/>
      <c r="H827" s="94"/>
      <c r="I827" s="94"/>
      <c r="J827" s="94"/>
      <c r="K827" s="94"/>
      <c r="L827" s="94"/>
      <c r="M827" s="94"/>
      <c r="N827" s="94"/>
      <c r="O827" s="94"/>
      <c r="P827" s="94"/>
      <c r="Q827" s="94"/>
      <c r="R827" s="94"/>
    </row>
    <row r="828" spans="2:18">
      <c r="B828" s="93"/>
      <c r="C828" s="93"/>
      <c r="D828" s="93"/>
      <c r="E828" s="93"/>
      <c r="F828" s="94"/>
      <c r="G828" s="94"/>
      <c r="H828" s="94"/>
      <c r="I828" s="94"/>
      <c r="J828" s="94"/>
      <c r="K828" s="94"/>
      <c r="L828" s="94"/>
      <c r="M828" s="94"/>
      <c r="N828" s="94"/>
      <c r="O828" s="94"/>
      <c r="P828" s="94"/>
      <c r="Q828" s="94"/>
      <c r="R828" s="94"/>
    </row>
    <row r="829" spans="2:18">
      <c r="B829" s="93"/>
      <c r="C829" s="93"/>
      <c r="D829" s="93"/>
      <c r="E829" s="93"/>
      <c r="F829" s="94"/>
      <c r="G829" s="94"/>
      <c r="H829" s="94"/>
      <c r="I829" s="94"/>
      <c r="J829" s="94"/>
      <c r="K829" s="94"/>
      <c r="L829" s="94"/>
      <c r="M829" s="94"/>
      <c r="N829" s="94"/>
      <c r="O829" s="94"/>
      <c r="P829" s="94"/>
      <c r="Q829" s="94"/>
      <c r="R829" s="94"/>
    </row>
    <row r="830" spans="2:18">
      <c r="B830" s="93"/>
      <c r="C830" s="93"/>
      <c r="D830" s="93"/>
      <c r="E830" s="93"/>
      <c r="F830" s="94"/>
      <c r="G830" s="94"/>
      <c r="H830" s="94"/>
      <c r="I830" s="94"/>
      <c r="J830" s="94"/>
      <c r="K830" s="94"/>
      <c r="L830" s="94"/>
      <c r="M830" s="94"/>
      <c r="N830" s="94"/>
      <c r="O830" s="94"/>
      <c r="P830" s="94"/>
      <c r="Q830" s="94"/>
      <c r="R830" s="94"/>
    </row>
    <row r="831" spans="2:18">
      <c r="B831" s="93"/>
      <c r="C831" s="93"/>
      <c r="D831" s="93"/>
      <c r="E831" s="93"/>
      <c r="F831" s="94"/>
      <c r="G831" s="94"/>
      <c r="H831" s="94"/>
      <c r="I831" s="94"/>
      <c r="J831" s="94"/>
      <c r="K831" s="94"/>
      <c r="L831" s="94"/>
      <c r="M831" s="94"/>
      <c r="N831" s="94"/>
      <c r="O831" s="94"/>
      <c r="P831" s="94"/>
      <c r="Q831" s="94"/>
      <c r="R831" s="94"/>
    </row>
    <row r="832" spans="2:18">
      <c r="B832" s="93"/>
      <c r="C832" s="93"/>
      <c r="D832" s="93"/>
      <c r="E832" s="93"/>
      <c r="F832" s="94"/>
      <c r="G832" s="94"/>
      <c r="H832" s="94"/>
      <c r="I832" s="94"/>
      <c r="J832" s="94"/>
      <c r="K832" s="94"/>
      <c r="L832" s="94"/>
      <c r="M832" s="94"/>
      <c r="N832" s="94"/>
      <c r="O832" s="94"/>
      <c r="P832" s="94"/>
      <c r="Q832" s="94"/>
      <c r="R832" s="94"/>
    </row>
    <row r="833" spans="2:18">
      <c r="B833" s="93"/>
      <c r="C833" s="93"/>
      <c r="D833" s="93"/>
      <c r="E833" s="93"/>
      <c r="F833" s="94"/>
      <c r="G833" s="94"/>
      <c r="H833" s="94"/>
      <c r="I833" s="94"/>
      <c r="J833" s="94"/>
      <c r="K833" s="94"/>
      <c r="L833" s="94"/>
      <c r="M833" s="94"/>
      <c r="N833" s="94"/>
      <c r="O833" s="94"/>
      <c r="P833" s="94"/>
      <c r="Q833" s="94"/>
      <c r="R833" s="94"/>
    </row>
    <row r="834" spans="2:18">
      <c r="B834" s="93"/>
      <c r="C834" s="93"/>
      <c r="D834" s="93"/>
      <c r="E834" s="93"/>
      <c r="F834" s="94"/>
      <c r="G834" s="94"/>
      <c r="H834" s="94"/>
      <c r="I834" s="94"/>
      <c r="J834" s="94"/>
      <c r="K834" s="94"/>
      <c r="L834" s="94"/>
      <c r="M834" s="94"/>
      <c r="N834" s="94"/>
      <c r="O834" s="94"/>
      <c r="P834" s="94"/>
      <c r="Q834" s="94"/>
      <c r="R834" s="94"/>
    </row>
    <row r="835" spans="2:18">
      <c r="B835" s="93"/>
      <c r="C835" s="93"/>
      <c r="D835" s="93"/>
      <c r="E835" s="93"/>
      <c r="F835" s="94"/>
      <c r="G835" s="94"/>
      <c r="H835" s="94"/>
      <c r="I835" s="94"/>
      <c r="J835" s="94"/>
      <c r="K835" s="94"/>
      <c r="L835" s="94"/>
      <c r="M835" s="94"/>
      <c r="N835" s="94"/>
      <c r="O835" s="94"/>
      <c r="P835" s="94"/>
      <c r="Q835" s="94"/>
      <c r="R835" s="94"/>
    </row>
    <row r="836" spans="2:18">
      <c r="B836" s="93"/>
      <c r="C836" s="93"/>
      <c r="D836" s="93"/>
      <c r="E836" s="93"/>
      <c r="F836" s="94"/>
      <c r="G836" s="94"/>
      <c r="H836" s="94"/>
      <c r="I836" s="94"/>
      <c r="J836" s="94"/>
      <c r="K836" s="94"/>
      <c r="L836" s="94"/>
      <c r="M836" s="94"/>
      <c r="N836" s="94"/>
      <c r="O836" s="94"/>
      <c r="P836" s="94"/>
      <c r="Q836" s="94"/>
      <c r="R836" s="94"/>
    </row>
    <row r="837" spans="2:18">
      <c r="B837" s="93"/>
      <c r="C837" s="93"/>
      <c r="D837" s="93"/>
      <c r="E837" s="93"/>
      <c r="F837" s="94"/>
      <c r="G837" s="94"/>
      <c r="H837" s="94"/>
      <c r="I837" s="94"/>
      <c r="J837" s="94"/>
      <c r="K837" s="94"/>
      <c r="L837" s="94"/>
      <c r="M837" s="94"/>
      <c r="N837" s="94"/>
      <c r="O837" s="94"/>
      <c r="P837" s="94"/>
      <c r="Q837" s="94"/>
      <c r="R837" s="94"/>
    </row>
    <row r="838" spans="2:18">
      <c r="B838" s="93"/>
      <c r="C838" s="93"/>
      <c r="D838" s="93"/>
      <c r="E838" s="93"/>
      <c r="F838" s="94"/>
      <c r="G838" s="94"/>
      <c r="H838" s="94"/>
      <c r="I838" s="94"/>
      <c r="J838" s="94"/>
      <c r="K838" s="94"/>
      <c r="L838" s="94"/>
      <c r="M838" s="94"/>
      <c r="N838" s="94"/>
      <c r="O838" s="94"/>
      <c r="P838" s="94"/>
      <c r="Q838" s="94"/>
      <c r="R838" s="94"/>
    </row>
    <row r="839" spans="2:18">
      <c r="B839" s="93"/>
      <c r="C839" s="93"/>
      <c r="D839" s="93"/>
      <c r="E839" s="93"/>
      <c r="F839" s="94"/>
      <c r="G839" s="94"/>
      <c r="H839" s="94"/>
      <c r="I839" s="94"/>
      <c r="J839" s="94"/>
      <c r="K839" s="94"/>
      <c r="L839" s="94"/>
      <c r="M839" s="94"/>
      <c r="N839" s="94"/>
      <c r="O839" s="94"/>
      <c r="P839" s="94"/>
      <c r="Q839" s="94"/>
      <c r="R839" s="94"/>
    </row>
    <row r="840" spans="2:18">
      <c r="B840" s="93"/>
      <c r="C840" s="93"/>
      <c r="D840" s="93"/>
      <c r="E840" s="93"/>
      <c r="F840" s="94"/>
      <c r="G840" s="94"/>
      <c r="H840" s="94"/>
      <c r="I840" s="94"/>
      <c r="J840" s="94"/>
      <c r="K840" s="94"/>
      <c r="L840" s="94"/>
      <c r="M840" s="94"/>
      <c r="N840" s="94"/>
      <c r="O840" s="94"/>
      <c r="P840" s="94"/>
      <c r="Q840" s="94"/>
      <c r="R840" s="94"/>
    </row>
    <row r="841" spans="2:18">
      <c r="B841" s="93"/>
      <c r="C841" s="93"/>
      <c r="D841" s="93"/>
      <c r="E841" s="93"/>
      <c r="F841" s="94"/>
      <c r="G841" s="94"/>
      <c r="H841" s="94"/>
      <c r="I841" s="94"/>
      <c r="J841" s="94"/>
      <c r="K841" s="94"/>
      <c r="L841" s="94"/>
      <c r="M841" s="94"/>
      <c r="N841" s="94"/>
      <c r="O841" s="94"/>
      <c r="P841" s="94"/>
      <c r="Q841" s="94"/>
      <c r="R841" s="94"/>
    </row>
    <row r="842" spans="2:18">
      <c r="B842" s="93"/>
      <c r="C842" s="93"/>
      <c r="D842" s="93"/>
      <c r="E842" s="93"/>
      <c r="F842" s="94"/>
      <c r="G842" s="94"/>
      <c r="H842" s="94"/>
      <c r="I842" s="94"/>
      <c r="J842" s="94"/>
      <c r="K842" s="94"/>
      <c r="L842" s="94"/>
      <c r="M842" s="94"/>
      <c r="N842" s="94"/>
      <c r="O842" s="94"/>
      <c r="P842" s="94"/>
      <c r="Q842" s="94"/>
      <c r="R842" s="94"/>
    </row>
    <row r="843" spans="2:18">
      <c r="B843" s="93"/>
      <c r="C843" s="93"/>
      <c r="D843" s="93"/>
      <c r="E843" s="93"/>
      <c r="F843" s="94"/>
      <c r="G843" s="94"/>
      <c r="H843" s="94"/>
      <c r="I843" s="94"/>
      <c r="J843" s="94"/>
      <c r="K843" s="94"/>
      <c r="L843" s="94"/>
      <c r="M843" s="94"/>
      <c r="N843" s="94"/>
      <c r="O843" s="94"/>
      <c r="P843" s="94"/>
      <c r="Q843" s="94"/>
      <c r="R843" s="94"/>
    </row>
    <row r="844" spans="2:18">
      <c r="B844" s="93"/>
      <c r="C844" s="93"/>
      <c r="D844" s="93"/>
      <c r="E844" s="93"/>
      <c r="F844" s="94"/>
      <c r="G844" s="94"/>
      <c r="H844" s="94"/>
      <c r="I844" s="94"/>
      <c r="J844" s="94"/>
      <c r="K844" s="94"/>
      <c r="L844" s="94"/>
      <c r="M844" s="94"/>
      <c r="N844" s="94"/>
      <c r="O844" s="94"/>
      <c r="P844" s="94"/>
      <c r="Q844" s="94"/>
      <c r="R844" s="94"/>
    </row>
    <row r="845" spans="2:18">
      <c r="B845" s="93"/>
      <c r="C845" s="93"/>
      <c r="D845" s="93"/>
      <c r="E845" s="93"/>
      <c r="F845" s="94"/>
      <c r="G845" s="94"/>
      <c r="H845" s="94"/>
      <c r="I845" s="94"/>
      <c r="J845" s="94"/>
      <c r="K845" s="94"/>
      <c r="L845" s="94"/>
      <c r="M845" s="94"/>
      <c r="N845" s="94"/>
      <c r="O845" s="94"/>
      <c r="P845" s="94"/>
      <c r="Q845" s="94"/>
      <c r="R845" s="94"/>
    </row>
    <row r="846" spans="2:18">
      <c r="B846" s="93"/>
      <c r="C846" s="93"/>
      <c r="D846" s="93"/>
      <c r="E846" s="93"/>
      <c r="F846" s="94"/>
      <c r="G846" s="94"/>
      <c r="H846" s="94"/>
      <c r="I846" s="94"/>
      <c r="J846" s="94"/>
      <c r="K846" s="94"/>
      <c r="L846" s="94"/>
      <c r="M846" s="94"/>
      <c r="N846" s="94"/>
      <c r="O846" s="94"/>
      <c r="P846" s="94"/>
      <c r="Q846" s="94"/>
      <c r="R846" s="94"/>
    </row>
    <row r="847" spans="2:18">
      <c r="B847" s="93"/>
      <c r="C847" s="93"/>
      <c r="D847" s="93"/>
      <c r="E847" s="93"/>
      <c r="F847" s="94"/>
      <c r="G847" s="94"/>
      <c r="H847" s="94"/>
      <c r="I847" s="94"/>
      <c r="J847" s="94"/>
      <c r="K847" s="94"/>
      <c r="L847" s="94"/>
      <c r="M847" s="94"/>
      <c r="N847" s="94"/>
      <c r="O847" s="94"/>
      <c r="P847" s="94"/>
      <c r="Q847" s="94"/>
      <c r="R847" s="94"/>
    </row>
    <row r="848" spans="2:18">
      <c r="B848" s="93"/>
      <c r="C848" s="93"/>
      <c r="D848" s="93"/>
      <c r="E848" s="93"/>
      <c r="F848" s="94"/>
      <c r="G848" s="94"/>
      <c r="H848" s="94"/>
      <c r="I848" s="94"/>
      <c r="J848" s="94"/>
      <c r="K848" s="94"/>
      <c r="L848" s="94"/>
      <c r="M848" s="94"/>
      <c r="N848" s="94"/>
      <c r="O848" s="94"/>
      <c r="P848" s="94"/>
      <c r="Q848" s="94"/>
      <c r="R848" s="94"/>
    </row>
    <row r="849" spans="2:18">
      <c r="B849" s="93"/>
      <c r="C849" s="93"/>
      <c r="D849" s="93"/>
      <c r="E849" s="93"/>
      <c r="F849" s="94"/>
      <c r="G849" s="94"/>
      <c r="H849" s="94"/>
      <c r="I849" s="94"/>
      <c r="J849" s="94"/>
      <c r="K849" s="94"/>
      <c r="L849" s="94"/>
      <c r="M849" s="94"/>
      <c r="N849" s="94"/>
      <c r="O849" s="94"/>
      <c r="P849" s="94"/>
      <c r="Q849" s="94"/>
      <c r="R849" s="94"/>
    </row>
    <row r="850" spans="2:18">
      <c r="B850" s="93"/>
      <c r="C850" s="93"/>
      <c r="D850" s="93"/>
      <c r="E850" s="93"/>
      <c r="F850" s="94"/>
      <c r="G850" s="94"/>
      <c r="H850" s="94"/>
      <c r="I850" s="94"/>
      <c r="J850" s="94"/>
      <c r="K850" s="94"/>
      <c r="L850" s="94"/>
      <c r="M850" s="94"/>
      <c r="N850" s="94"/>
      <c r="O850" s="94"/>
      <c r="P850" s="94"/>
      <c r="Q850" s="94"/>
      <c r="R850" s="94"/>
    </row>
    <row r="851" spans="2:18">
      <c r="B851" s="93"/>
      <c r="C851" s="93"/>
      <c r="D851" s="93"/>
      <c r="E851" s="93"/>
      <c r="F851" s="94"/>
      <c r="G851" s="94"/>
      <c r="H851" s="94"/>
      <c r="I851" s="94"/>
      <c r="J851" s="94"/>
      <c r="K851" s="94"/>
      <c r="L851" s="94"/>
      <c r="M851" s="94"/>
      <c r="N851" s="94"/>
      <c r="O851" s="94"/>
      <c r="P851" s="94"/>
      <c r="Q851" s="94"/>
      <c r="R851" s="94"/>
    </row>
    <row r="852" spans="2:18">
      <c r="B852" s="93"/>
      <c r="C852" s="93"/>
      <c r="D852" s="93"/>
      <c r="E852" s="93"/>
      <c r="F852" s="94"/>
      <c r="G852" s="94"/>
      <c r="H852" s="94"/>
      <c r="I852" s="94"/>
      <c r="J852" s="94"/>
      <c r="K852" s="94"/>
      <c r="L852" s="94"/>
      <c r="M852" s="94"/>
      <c r="N852" s="94"/>
      <c r="O852" s="94"/>
      <c r="P852" s="94"/>
      <c r="Q852" s="94"/>
      <c r="R852" s="94"/>
    </row>
    <row r="853" spans="2:18">
      <c r="B853" s="93"/>
      <c r="C853" s="93"/>
      <c r="D853" s="93"/>
      <c r="E853" s="93"/>
      <c r="F853" s="94"/>
      <c r="G853" s="94"/>
      <c r="H853" s="94"/>
      <c r="I853" s="94"/>
      <c r="J853" s="94"/>
      <c r="K853" s="94"/>
      <c r="L853" s="94"/>
      <c r="M853" s="94"/>
      <c r="N853" s="94"/>
      <c r="O853" s="94"/>
      <c r="P853" s="94"/>
      <c r="Q853" s="94"/>
      <c r="R853" s="94"/>
    </row>
    <row r="854" spans="2:18">
      <c r="B854" s="93"/>
      <c r="C854" s="93"/>
      <c r="D854" s="93"/>
      <c r="E854" s="93"/>
      <c r="F854" s="94"/>
      <c r="G854" s="94"/>
      <c r="H854" s="94"/>
      <c r="I854" s="94"/>
      <c r="J854" s="94"/>
      <c r="K854" s="94"/>
      <c r="L854" s="94"/>
      <c r="M854" s="94"/>
      <c r="N854" s="94"/>
      <c r="O854" s="94"/>
      <c r="P854" s="94"/>
      <c r="Q854" s="94"/>
      <c r="R854" s="94"/>
    </row>
    <row r="855" spans="2:18">
      <c r="B855" s="93"/>
      <c r="C855" s="93"/>
      <c r="D855" s="93"/>
      <c r="E855" s="93"/>
      <c r="F855" s="94"/>
      <c r="G855" s="94"/>
      <c r="H855" s="94"/>
      <c r="I855" s="94"/>
      <c r="J855" s="94"/>
      <c r="K855" s="94"/>
      <c r="L855" s="94"/>
      <c r="M855" s="94"/>
      <c r="N855" s="94"/>
      <c r="O855" s="94"/>
      <c r="P855" s="94"/>
      <c r="Q855" s="94"/>
      <c r="R855" s="94"/>
    </row>
    <row r="856" spans="2:18">
      <c r="B856" s="93"/>
      <c r="C856" s="93"/>
      <c r="D856" s="93"/>
      <c r="E856" s="93"/>
      <c r="F856" s="94"/>
      <c r="G856" s="94"/>
      <c r="H856" s="94"/>
      <c r="I856" s="94"/>
      <c r="J856" s="94"/>
      <c r="K856" s="94"/>
      <c r="L856" s="94"/>
      <c r="M856" s="94"/>
      <c r="N856" s="94"/>
      <c r="O856" s="94"/>
      <c r="P856" s="94"/>
      <c r="Q856" s="94"/>
      <c r="R856" s="94"/>
    </row>
    <row r="857" spans="2:18">
      <c r="B857" s="93"/>
      <c r="C857" s="93"/>
      <c r="D857" s="93"/>
      <c r="E857" s="93"/>
      <c r="F857" s="94"/>
      <c r="G857" s="94"/>
      <c r="H857" s="94"/>
      <c r="I857" s="94"/>
      <c r="J857" s="94"/>
      <c r="K857" s="94"/>
      <c r="L857" s="94"/>
      <c r="M857" s="94"/>
      <c r="N857" s="94"/>
      <c r="O857" s="94"/>
      <c r="P857" s="94"/>
      <c r="Q857" s="94"/>
      <c r="R857" s="94"/>
    </row>
    <row r="858" spans="2:18">
      <c r="B858" s="93"/>
      <c r="C858" s="93"/>
      <c r="D858" s="93"/>
      <c r="E858" s="93"/>
      <c r="F858" s="94"/>
      <c r="G858" s="94"/>
      <c r="H858" s="94"/>
      <c r="I858" s="94"/>
      <c r="J858" s="94"/>
      <c r="K858" s="94"/>
      <c r="L858" s="94"/>
      <c r="M858" s="94"/>
      <c r="N858" s="94"/>
      <c r="O858" s="94"/>
      <c r="P858" s="94"/>
      <c r="Q858" s="94"/>
      <c r="R858" s="94"/>
    </row>
    <row r="859" spans="2:18">
      <c r="B859" s="93"/>
      <c r="C859" s="93"/>
      <c r="D859" s="93"/>
      <c r="E859" s="93"/>
      <c r="F859" s="94"/>
      <c r="G859" s="94"/>
      <c r="H859" s="94"/>
      <c r="I859" s="94"/>
      <c r="J859" s="94"/>
      <c r="K859" s="94"/>
      <c r="L859" s="94"/>
      <c r="M859" s="94"/>
      <c r="N859" s="94"/>
      <c r="O859" s="94"/>
      <c r="P859" s="94"/>
      <c r="Q859" s="94"/>
      <c r="R859" s="94"/>
    </row>
    <row r="860" spans="2:18">
      <c r="B860" s="93"/>
      <c r="C860" s="93"/>
      <c r="D860" s="93"/>
      <c r="E860" s="93"/>
      <c r="F860" s="94"/>
      <c r="G860" s="94"/>
      <c r="H860" s="94"/>
      <c r="I860" s="94"/>
      <c r="J860" s="94"/>
      <c r="K860" s="94"/>
      <c r="L860" s="94"/>
      <c r="M860" s="94"/>
      <c r="N860" s="94"/>
      <c r="O860" s="94"/>
      <c r="P860" s="94"/>
      <c r="Q860" s="94"/>
      <c r="R860" s="94"/>
    </row>
    <row r="861" spans="2:18">
      <c r="B861" s="93"/>
      <c r="C861" s="93"/>
      <c r="D861" s="93"/>
      <c r="E861" s="93"/>
      <c r="F861" s="94"/>
      <c r="G861" s="94"/>
      <c r="H861" s="94"/>
      <c r="I861" s="94"/>
      <c r="J861" s="94"/>
      <c r="K861" s="94"/>
      <c r="L861" s="94"/>
      <c r="M861" s="94"/>
      <c r="N861" s="94"/>
      <c r="O861" s="94"/>
      <c r="P861" s="94"/>
      <c r="Q861" s="94"/>
      <c r="R861" s="94"/>
    </row>
    <row r="862" spans="2:18">
      <c r="B862" s="93"/>
      <c r="C862" s="93"/>
      <c r="D862" s="93"/>
      <c r="E862" s="93"/>
      <c r="F862" s="94"/>
      <c r="G862" s="94"/>
      <c r="H862" s="94"/>
      <c r="I862" s="94"/>
      <c r="J862" s="94"/>
      <c r="K862" s="94"/>
      <c r="L862" s="94"/>
      <c r="M862" s="94"/>
      <c r="N862" s="94"/>
      <c r="O862" s="94"/>
      <c r="P862" s="94"/>
      <c r="Q862" s="94"/>
      <c r="R862" s="94"/>
    </row>
    <row r="863" spans="2:18">
      <c r="B863" s="93"/>
      <c r="C863" s="93"/>
      <c r="D863" s="93"/>
      <c r="E863" s="93"/>
      <c r="F863" s="94"/>
      <c r="G863" s="94"/>
      <c r="H863" s="94"/>
      <c r="I863" s="94"/>
      <c r="J863" s="94"/>
      <c r="K863" s="94"/>
      <c r="L863" s="94"/>
      <c r="M863" s="94"/>
      <c r="N863" s="94"/>
      <c r="O863" s="94"/>
      <c r="P863" s="94"/>
      <c r="Q863" s="94"/>
      <c r="R863" s="94"/>
    </row>
    <row r="864" spans="2:18">
      <c r="B864" s="93"/>
      <c r="C864" s="93"/>
      <c r="D864" s="93"/>
      <c r="E864" s="93"/>
      <c r="F864" s="94"/>
      <c r="G864" s="94"/>
      <c r="H864" s="94"/>
      <c r="I864" s="94"/>
      <c r="J864" s="94"/>
      <c r="K864" s="94"/>
      <c r="L864" s="94"/>
      <c r="M864" s="94"/>
      <c r="N864" s="94"/>
      <c r="O864" s="94"/>
      <c r="P864" s="94"/>
      <c r="Q864" s="94"/>
      <c r="R864" s="94"/>
    </row>
    <row r="865" spans="2:18">
      <c r="B865" s="93"/>
      <c r="C865" s="93"/>
      <c r="D865" s="93"/>
      <c r="E865" s="93"/>
      <c r="F865" s="94"/>
      <c r="G865" s="94"/>
      <c r="H865" s="94"/>
      <c r="I865" s="94"/>
      <c r="J865" s="94"/>
      <c r="K865" s="94"/>
      <c r="L865" s="94"/>
      <c r="M865" s="94"/>
      <c r="N865" s="94"/>
      <c r="O865" s="94"/>
      <c r="P865" s="94"/>
      <c r="Q865" s="94"/>
      <c r="R865" s="94"/>
    </row>
    <row r="866" spans="2:18">
      <c r="B866" s="93"/>
      <c r="C866" s="93"/>
      <c r="D866" s="93"/>
      <c r="E866" s="93"/>
      <c r="F866" s="94"/>
      <c r="G866" s="94"/>
      <c r="H866" s="94"/>
      <c r="I866" s="94"/>
      <c r="J866" s="94"/>
      <c r="K866" s="94"/>
      <c r="L866" s="94"/>
      <c r="M866" s="94"/>
      <c r="N866" s="94"/>
      <c r="O866" s="94"/>
      <c r="P866" s="94"/>
      <c r="Q866" s="94"/>
      <c r="R866" s="94"/>
    </row>
    <row r="867" spans="2:18">
      <c r="B867" s="93"/>
      <c r="C867" s="93"/>
      <c r="D867" s="93"/>
      <c r="E867" s="93"/>
      <c r="F867" s="94"/>
      <c r="G867" s="94"/>
      <c r="H867" s="94"/>
      <c r="I867" s="94"/>
      <c r="J867" s="94"/>
      <c r="K867" s="94"/>
      <c r="L867" s="94"/>
      <c r="M867" s="94"/>
      <c r="N867" s="94"/>
      <c r="O867" s="94"/>
      <c r="P867" s="94"/>
      <c r="Q867" s="94"/>
      <c r="R867" s="94"/>
    </row>
    <row r="868" spans="2:18">
      <c r="B868" s="93"/>
      <c r="C868" s="93"/>
      <c r="D868" s="93"/>
      <c r="E868" s="93"/>
      <c r="F868" s="94"/>
      <c r="G868" s="94"/>
      <c r="H868" s="94"/>
      <c r="I868" s="94"/>
      <c r="J868" s="94"/>
      <c r="K868" s="94"/>
      <c r="L868" s="94"/>
      <c r="M868" s="94"/>
      <c r="N868" s="94"/>
      <c r="O868" s="94"/>
      <c r="P868" s="94"/>
      <c r="Q868" s="94"/>
      <c r="R868" s="94"/>
    </row>
    <row r="869" spans="2:18">
      <c r="B869" s="93"/>
      <c r="C869" s="93"/>
      <c r="D869" s="93"/>
      <c r="E869" s="93"/>
      <c r="F869" s="94"/>
      <c r="G869" s="94"/>
      <c r="H869" s="94"/>
      <c r="I869" s="94"/>
      <c r="J869" s="94"/>
      <c r="K869" s="94"/>
      <c r="L869" s="94"/>
      <c r="M869" s="94"/>
      <c r="N869" s="94"/>
      <c r="O869" s="94"/>
      <c r="P869" s="94"/>
      <c r="Q869" s="94"/>
      <c r="R869" s="94"/>
    </row>
    <row r="870" spans="2:18">
      <c r="B870" s="93"/>
      <c r="C870" s="93"/>
      <c r="D870" s="93"/>
      <c r="E870" s="93"/>
      <c r="F870" s="94"/>
      <c r="G870" s="94"/>
      <c r="H870" s="94"/>
      <c r="I870" s="94"/>
      <c r="J870" s="94"/>
      <c r="K870" s="94"/>
      <c r="L870" s="94"/>
      <c r="M870" s="94"/>
      <c r="N870" s="94"/>
      <c r="O870" s="94"/>
      <c r="P870" s="94"/>
      <c r="Q870" s="94"/>
      <c r="R870" s="94"/>
    </row>
    <row r="871" spans="2:18">
      <c r="B871" s="93"/>
      <c r="C871" s="93"/>
      <c r="D871" s="93"/>
      <c r="E871" s="93"/>
      <c r="F871" s="94"/>
      <c r="G871" s="94"/>
      <c r="H871" s="94"/>
      <c r="I871" s="94"/>
      <c r="J871" s="94"/>
      <c r="K871" s="94"/>
      <c r="L871" s="94"/>
      <c r="M871" s="94"/>
      <c r="N871" s="94"/>
      <c r="O871" s="94"/>
      <c r="P871" s="94"/>
      <c r="Q871" s="94"/>
      <c r="R871" s="94"/>
    </row>
    <row r="872" spans="2:18">
      <c r="B872" s="93"/>
      <c r="C872" s="93"/>
      <c r="D872" s="93"/>
      <c r="E872" s="93"/>
      <c r="F872" s="94"/>
      <c r="G872" s="94"/>
      <c r="H872" s="94"/>
      <c r="I872" s="94"/>
      <c r="J872" s="94"/>
      <c r="K872" s="94"/>
      <c r="L872" s="94"/>
      <c r="M872" s="94"/>
      <c r="N872" s="94"/>
      <c r="O872" s="94"/>
      <c r="P872" s="94"/>
      <c r="Q872" s="94"/>
      <c r="R872" s="94"/>
    </row>
    <row r="873" spans="2:18">
      <c r="B873" s="93"/>
      <c r="C873" s="93"/>
      <c r="D873" s="93"/>
      <c r="E873" s="93"/>
      <c r="F873" s="94"/>
      <c r="G873" s="94"/>
      <c r="H873" s="94"/>
      <c r="I873" s="94"/>
      <c r="J873" s="94"/>
      <c r="K873" s="94"/>
      <c r="L873" s="94"/>
      <c r="M873" s="94"/>
      <c r="N873" s="94"/>
      <c r="O873" s="94"/>
      <c r="P873" s="94"/>
      <c r="Q873" s="94"/>
      <c r="R873" s="94"/>
    </row>
    <row r="874" spans="2:18">
      <c r="B874" s="93"/>
      <c r="C874" s="93"/>
      <c r="D874" s="93"/>
      <c r="E874" s="93"/>
      <c r="F874" s="94"/>
      <c r="G874" s="94"/>
      <c r="H874" s="94"/>
      <c r="I874" s="94"/>
      <c r="J874" s="94"/>
      <c r="K874" s="94"/>
      <c r="L874" s="94"/>
      <c r="M874" s="94"/>
      <c r="N874" s="94"/>
      <c r="O874" s="94"/>
      <c r="P874" s="94"/>
      <c r="Q874" s="94"/>
      <c r="R874" s="94"/>
    </row>
    <row r="875" spans="2:18">
      <c r="B875" s="93"/>
      <c r="C875" s="93"/>
      <c r="D875" s="93"/>
      <c r="E875" s="93"/>
      <c r="F875" s="94"/>
      <c r="G875" s="94"/>
      <c r="H875" s="94"/>
      <c r="I875" s="94"/>
      <c r="J875" s="94"/>
      <c r="K875" s="94"/>
      <c r="L875" s="94"/>
      <c r="M875" s="94"/>
      <c r="N875" s="94"/>
      <c r="O875" s="94"/>
      <c r="P875" s="94"/>
      <c r="Q875" s="94"/>
      <c r="R875" s="94"/>
    </row>
    <row r="876" spans="2:18">
      <c r="B876" s="93"/>
      <c r="C876" s="93"/>
      <c r="D876" s="93"/>
      <c r="E876" s="93"/>
      <c r="F876" s="94"/>
      <c r="G876" s="94"/>
      <c r="H876" s="94"/>
      <c r="I876" s="94"/>
      <c r="J876" s="94"/>
      <c r="K876" s="94"/>
      <c r="L876" s="94"/>
      <c r="M876" s="94"/>
      <c r="N876" s="94"/>
      <c r="O876" s="94"/>
      <c r="P876" s="94"/>
      <c r="Q876" s="94"/>
      <c r="R876" s="94"/>
    </row>
    <row r="877" spans="2:18">
      <c r="B877" s="93"/>
      <c r="C877" s="93"/>
      <c r="D877" s="93"/>
      <c r="E877" s="93"/>
      <c r="F877" s="94"/>
      <c r="G877" s="94"/>
      <c r="H877" s="94"/>
      <c r="I877" s="94"/>
      <c r="J877" s="94"/>
      <c r="K877" s="94"/>
      <c r="L877" s="94"/>
      <c r="M877" s="94"/>
      <c r="N877" s="94"/>
      <c r="O877" s="94"/>
      <c r="P877" s="94"/>
      <c r="Q877" s="94"/>
      <c r="R877" s="94"/>
    </row>
    <row r="878" spans="2:18">
      <c r="B878" s="93"/>
      <c r="C878" s="93"/>
      <c r="D878" s="93"/>
      <c r="E878" s="93"/>
      <c r="F878" s="94"/>
      <c r="G878" s="94"/>
      <c r="H878" s="94"/>
      <c r="I878" s="94"/>
      <c r="J878" s="94"/>
      <c r="K878" s="94"/>
      <c r="L878" s="94"/>
      <c r="M878" s="94"/>
      <c r="N878" s="94"/>
      <c r="O878" s="94"/>
      <c r="P878" s="94"/>
      <c r="Q878" s="94"/>
      <c r="R878" s="94"/>
    </row>
    <row r="879" spans="2:18">
      <c r="B879" s="93"/>
      <c r="C879" s="93"/>
      <c r="D879" s="93"/>
      <c r="E879" s="93"/>
      <c r="F879" s="94"/>
      <c r="G879" s="94"/>
      <c r="H879" s="94"/>
      <c r="I879" s="94"/>
      <c r="J879" s="94"/>
      <c r="K879" s="94"/>
      <c r="L879" s="94"/>
      <c r="M879" s="94"/>
      <c r="N879" s="94"/>
      <c r="O879" s="94"/>
      <c r="P879" s="94"/>
      <c r="Q879" s="94"/>
      <c r="R879" s="94"/>
    </row>
    <row r="880" spans="2:18">
      <c r="B880" s="93"/>
      <c r="C880" s="93"/>
      <c r="D880" s="93"/>
      <c r="E880" s="93"/>
      <c r="F880" s="94"/>
      <c r="G880" s="94"/>
      <c r="H880" s="94"/>
      <c r="I880" s="94"/>
      <c r="J880" s="94"/>
      <c r="K880" s="94"/>
      <c r="L880" s="94"/>
      <c r="M880" s="94"/>
      <c r="N880" s="94"/>
      <c r="O880" s="94"/>
      <c r="P880" s="94"/>
      <c r="Q880" s="94"/>
      <c r="R880" s="94"/>
    </row>
    <row r="881" spans="2:18">
      <c r="B881" s="93"/>
      <c r="C881" s="93"/>
      <c r="D881" s="93"/>
      <c r="E881" s="93"/>
      <c r="F881" s="94"/>
      <c r="G881" s="94"/>
      <c r="H881" s="94"/>
      <c r="I881" s="94"/>
      <c r="J881" s="94"/>
      <c r="K881" s="94"/>
      <c r="L881" s="94"/>
      <c r="M881" s="94"/>
      <c r="N881" s="94"/>
      <c r="O881" s="94"/>
      <c r="P881" s="94"/>
      <c r="Q881" s="94"/>
      <c r="R881" s="94"/>
    </row>
    <row r="882" spans="2:18">
      <c r="B882" s="93"/>
      <c r="C882" s="93"/>
      <c r="D882" s="93"/>
      <c r="E882" s="93"/>
      <c r="F882" s="94"/>
      <c r="G882" s="94"/>
      <c r="H882" s="94"/>
      <c r="I882" s="94"/>
      <c r="J882" s="94"/>
      <c r="K882" s="94"/>
      <c r="L882" s="94"/>
      <c r="M882" s="94"/>
      <c r="N882" s="94"/>
      <c r="O882" s="94"/>
      <c r="P882" s="94"/>
      <c r="Q882" s="94"/>
      <c r="R882" s="94"/>
    </row>
    <row r="883" spans="2:18">
      <c r="B883" s="93"/>
      <c r="C883" s="93"/>
      <c r="D883" s="93"/>
      <c r="E883" s="93"/>
      <c r="F883" s="94"/>
      <c r="G883" s="94"/>
      <c r="H883" s="94"/>
      <c r="I883" s="94"/>
      <c r="J883" s="94"/>
      <c r="K883" s="94"/>
      <c r="L883" s="94"/>
      <c r="M883" s="94"/>
      <c r="N883" s="94"/>
      <c r="O883" s="94"/>
      <c r="P883" s="94"/>
      <c r="Q883" s="94"/>
      <c r="R883" s="94"/>
    </row>
    <row r="884" spans="2:18">
      <c r="B884" s="93"/>
      <c r="C884" s="93"/>
      <c r="D884" s="93"/>
      <c r="E884" s="93"/>
      <c r="F884" s="94"/>
      <c r="G884" s="94"/>
      <c r="H884" s="94"/>
      <c r="I884" s="94"/>
      <c r="J884" s="94"/>
      <c r="K884" s="94"/>
      <c r="L884" s="94"/>
      <c r="M884" s="94"/>
      <c r="N884" s="94"/>
      <c r="O884" s="94"/>
      <c r="P884" s="94"/>
      <c r="Q884" s="94"/>
      <c r="R884" s="94"/>
    </row>
    <row r="885" spans="2:18">
      <c r="B885" s="93"/>
      <c r="C885" s="93"/>
      <c r="D885" s="93"/>
      <c r="E885" s="93"/>
      <c r="F885" s="94"/>
      <c r="G885" s="94"/>
      <c r="H885" s="94"/>
      <c r="I885" s="94"/>
      <c r="J885" s="94"/>
      <c r="K885" s="94"/>
      <c r="L885" s="94"/>
      <c r="M885" s="94"/>
      <c r="N885" s="94"/>
      <c r="O885" s="94"/>
      <c r="P885" s="94"/>
      <c r="Q885" s="94"/>
      <c r="R885" s="94"/>
    </row>
    <row r="886" spans="2:18">
      <c r="B886" s="93"/>
      <c r="C886" s="93"/>
      <c r="D886" s="93"/>
      <c r="E886" s="93"/>
      <c r="F886" s="94"/>
      <c r="G886" s="94"/>
      <c r="H886" s="94"/>
      <c r="I886" s="94"/>
      <c r="J886" s="94"/>
      <c r="K886" s="94"/>
      <c r="L886" s="94"/>
      <c r="M886" s="94"/>
      <c r="N886" s="94"/>
      <c r="O886" s="94"/>
      <c r="P886" s="94"/>
      <c r="Q886" s="94"/>
      <c r="R886" s="94"/>
    </row>
    <row r="887" spans="2:18">
      <c r="B887" s="93"/>
      <c r="C887" s="93"/>
      <c r="D887" s="93"/>
      <c r="E887" s="93"/>
      <c r="F887" s="94"/>
      <c r="G887" s="94"/>
      <c r="H887" s="94"/>
      <c r="I887" s="94"/>
      <c r="J887" s="94"/>
      <c r="K887" s="94"/>
      <c r="L887" s="94"/>
      <c r="M887" s="94"/>
      <c r="N887" s="94"/>
      <c r="O887" s="94"/>
      <c r="P887" s="94"/>
      <c r="Q887" s="94"/>
      <c r="R887" s="94"/>
    </row>
    <row r="888" spans="2:18">
      <c r="B888" s="93"/>
      <c r="C888" s="93"/>
      <c r="D888" s="93"/>
      <c r="E888" s="93"/>
      <c r="F888" s="94"/>
      <c r="G888" s="94"/>
      <c r="H888" s="94"/>
      <c r="I888" s="94"/>
      <c r="J888" s="94"/>
      <c r="K888" s="94"/>
      <c r="L888" s="94"/>
      <c r="M888" s="94"/>
      <c r="N888" s="94"/>
      <c r="O888" s="94"/>
      <c r="P888" s="94"/>
      <c r="Q888" s="94"/>
      <c r="R888" s="94"/>
    </row>
    <row r="889" spans="2:18">
      <c r="B889" s="93"/>
      <c r="C889" s="93"/>
      <c r="D889" s="93"/>
      <c r="E889" s="93"/>
      <c r="F889" s="94"/>
      <c r="G889" s="94"/>
      <c r="H889" s="94"/>
      <c r="I889" s="94"/>
      <c r="J889" s="94"/>
      <c r="K889" s="94"/>
      <c r="L889" s="94"/>
      <c r="M889" s="94"/>
      <c r="N889" s="94"/>
      <c r="O889" s="94"/>
      <c r="P889" s="94"/>
      <c r="Q889" s="94"/>
      <c r="R889" s="94"/>
    </row>
    <row r="890" spans="2:18">
      <c r="B890" s="93"/>
      <c r="C890" s="93"/>
      <c r="D890" s="93"/>
      <c r="E890" s="93"/>
      <c r="F890" s="94"/>
      <c r="G890" s="94"/>
      <c r="H890" s="94"/>
      <c r="I890" s="94"/>
      <c r="J890" s="94"/>
      <c r="K890" s="94"/>
      <c r="L890" s="94"/>
      <c r="M890" s="94"/>
      <c r="N890" s="94"/>
      <c r="O890" s="94"/>
      <c r="P890" s="94"/>
      <c r="Q890" s="94"/>
      <c r="R890" s="94"/>
    </row>
    <row r="891" spans="2:18">
      <c r="B891" s="93"/>
      <c r="C891" s="93"/>
      <c r="D891" s="93"/>
      <c r="E891" s="93"/>
      <c r="F891" s="94"/>
      <c r="G891" s="94"/>
      <c r="H891" s="94"/>
      <c r="I891" s="94"/>
      <c r="J891" s="94"/>
      <c r="K891" s="94"/>
      <c r="L891" s="94"/>
      <c r="M891" s="94"/>
      <c r="N891" s="94"/>
      <c r="O891" s="94"/>
      <c r="P891" s="94"/>
      <c r="Q891" s="94"/>
      <c r="R891" s="94"/>
    </row>
    <row r="892" spans="2:18">
      <c r="B892" s="93"/>
      <c r="C892" s="93"/>
      <c r="D892" s="93"/>
      <c r="E892" s="93"/>
      <c r="F892" s="94"/>
      <c r="G892" s="94"/>
      <c r="H892" s="94"/>
      <c r="I892" s="94"/>
      <c r="J892" s="94"/>
      <c r="K892" s="94"/>
      <c r="L892" s="94"/>
      <c r="M892" s="94"/>
      <c r="N892" s="94"/>
      <c r="O892" s="94"/>
      <c r="P892" s="94"/>
      <c r="Q892" s="94"/>
      <c r="R892" s="94"/>
    </row>
    <row r="893" spans="2:18">
      <c r="B893" s="93"/>
      <c r="C893" s="93"/>
      <c r="D893" s="93"/>
      <c r="E893" s="93"/>
      <c r="F893" s="94"/>
      <c r="G893" s="94"/>
      <c r="H893" s="94"/>
      <c r="I893" s="94"/>
      <c r="J893" s="94"/>
      <c r="K893" s="94"/>
      <c r="L893" s="94"/>
      <c r="M893" s="94"/>
      <c r="N893" s="94"/>
      <c r="O893" s="94"/>
      <c r="P893" s="94"/>
      <c r="Q893" s="94"/>
      <c r="R893" s="94"/>
    </row>
    <row r="894" spans="2:18">
      <c r="B894" s="93"/>
      <c r="C894" s="93"/>
      <c r="D894" s="93"/>
      <c r="E894" s="93"/>
      <c r="F894" s="94"/>
      <c r="G894" s="94"/>
      <c r="H894" s="94"/>
      <c r="I894" s="94"/>
      <c r="J894" s="94"/>
      <c r="K894" s="94"/>
      <c r="L894" s="94"/>
      <c r="M894" s="94"/>
      <c r="N894" s="94"/>
      <c r="O894" s="94"/>
      <c r="P894" s="94"/>
      <c r="Q894" s="94"/>
      <c r="R894" s="94"/>
    </row>
    <row r="895" spans="2:18">
      <c r="B895" s="93"/>
      <c r="C895" s="93"/>
      <c r="D895" s="93"/>
      <c r="E895" s="93"/>
      <c r="F895" s="94"/>
      <c r="G895" s="94"/>
      <c r="H895" s="94"/>
      <c r="I895" s="94"/>
      <c r="J895" s="94"/>
      <c r="K895" s="94"/>
      <c r="L895" s="94"/>
      <c r="M895" s="94"/>
      <c r="N895" s="94"/>
      <c r="O895" s="94"/>
      <c r="P895" s="94"/>
      <c r="Q895" s="94"/>
      <c r="R895" s="94"/>
    </row>
    <row r="896" spans="2:18">
      <c r="B896" s="93"/>
      <c r="C896" s="93"/>
      <c r="D896" s="93"/>
      <c r="E896" s="93"/>
      <c r="F896" s="94"/>
      <c r="G896" s="94"/>
      <c r="H896" s="94"/>
      <c r="I896" s="94"/>
      <c r="J896" s="94"/>
      <c r="K896" s="94"/>
      <c r="L896" s="94"/>
      <c r="M896" s="94"/>
      <c r="N896" s="94"/>
      <c r="O896" s="94"/>
      <c r="P896" s="94"/>
      <c r="Q896" s="94"/>
      <c r="R896" s="94"/>
    </row>
    <row r="897" spans="2:18">
      <c r="B897" s="93"/>
      <c r="C897" s="93"/>
      <c r="D897" s="93"/>
      <c r="E897" s="93"/>
      <c r="F897" s="94"/>
      <c r="G897" s="94"/>
      <c r="H897" s="94"/>
      <c r="I897" s="94"/>
      <c r="J897" s="94"/>
      <c r="K897" s="94"/>
      <c r="L897" s="94"/>
      <c r="M897" s="94"/>
      <c r="N897" s="94"/>
      <c r="O897" s="94"/>
      <c r="P897" s="94"/>
      <c r="Q897" s="94"/>
      <c r="R897" s="94"/>
    </row>
    <row r="898" spans="2:18">
      <c r="B898" s="93"/>
      <c r="C898" s="93"/>
      <c r="D898" s="93"/>
      <c r="E898" s="93"/>
      <c r="F898" s="94"/>
      <c r="G898" s="94"/>
      <c r="H898" s="94"/>
      <c r="I898" s="94"/>
      <c r="J898" s="94"/>
      <c r="K898" s="94"/>
      <c r="L898" s="94"/>
      <c r="M898" s="94"/>
      <c r="N898" s="94"/>
      <c r="O898" s="94"/>
      <c r="P898" s="94"/>
      <c r="Q898" s="94"/>
      <c r="R898" s="94"/>
    </row>
    <row r="899" spans="2:18">
      <c r="B899" s="93"/>
      <c r="C899" s="93"/>
      <c r="D899" s="93"/>
      <c r="E899" s="93"/>
      <c r="F899" s="94"/>
      <c r="G899" s="94"/>
      <c r="H899" s="94"/>
      <c r="I899" s="94"/>
      <c r="J899" s="94"/>
      <c r="K899" s="94"/>
      <c r="L899" s="94"/>
      <c r="M899" s="94"/>
      <c r="N899" s="94"/>
      <c r="O899" s="94"/>
      <c r="P899" s="94"/>
      <c r="Q899" s="94"/>
      <c r="R899" s="94"/>
    </row>
    <row r="900" spans="2:18">
      <c r="B900" s="93"/>
      <c r="C900" s="93"/>
      <c r="D900" s="93"/>
      <c r="E900" s="93"/>
      <c r="F900" s="94"/>
      <c r="G900" s="94"/>
      <c r="H900" s="94"/>
      <c r="I900" s="94"/>
      <c r="J900" s="94"/>
      <c r="K900" s="94"/>
      <c r="L900" s="94"/>
      <c r="M900" s="94"/>
      <c r="N900" s="94"/>
      <c r="O900" s="94"/>
      <c r="P900" s="94"/>
      <c r="Q900" s="94"/>
      <c r="R900" s="94"/>
    </row>
    <row r="901" spans="2:18">
      <c r="B901" s="93"/>
      <c r="C901" s="93"/>
      <c r="D901" s="93"/>
      <c r="E901" s="93"/>
      <c r="F901" s="94"/>
      <c r="G901" s="94"/>
      <c r="H901" s="94"/>
      <c r="I901" s="94"/>
      <c r="J901" s="94"/>
      <c r="K901" s="94"/>
      <c r="L901" s="94"/>
      <c r="M901" s="94"/>
      <c r="N901" s="94"/>
      <c r="O901" s="94"/>
      <c r="P901" s="94"/>
      <c r="Q901" s="94"/>
      <c r="R901" s="94"/>
    </row>
    <row r="902" spans="2:18">
      <c r="B902" s="93"/>
      <c r="C902" s="93"/>
      <c r="D902" s="93"/>
      <c r="E902" s="93"/>
      <c r="F902" s="94"/>
      <c r="G902" s="94"/>
      <c r="H902" s="94"/>
      <c r="I902" s="94"/>
      <c r="J902" s="94"/>
      <c r="K902" s="94"/>
      <c r="L902" s="94"/>
      <c r="M902" s="94"/>
      <c r="N902" s="94"/>
      <c r="O902" s="94"/>
      <c r="P902" s="94"/>
      <c r="Q902" s="94"/>
      <c r="R902" s="94"/>
    </row>
    <row r="903" spans="2:18">
      <c r="B903" s="93"/>
      <c r="C903" s="93"/>
      <c r="D903" s="93"/>
      <c r="E903" s="93"/>
      <c r="F903" s="94"/>
      <c r="G903" s="94"/>
      <c r="H903" s="94"/>
      <c r="I903" s="94"/>
      <c r="J903" s="94"/>
      <c r="K903" s="94"/>
      <c r="L903" s="94"/>
      <c r="M903" s="94"/>
      <c r="N903" s="94"/>
      <c r="O903" s="94"/>
      <c r="P903" s="94"/>
      <c r="Q903" s="94"/>
      <c r="R903" s="94"/>
    </row>
    <row r="904" spans="2:18">
      <c r="B904" s="93"/>
      <c r="C904" s="93"/>
      <c r="D904" s="93"/>
      <c r="E904" s="93"/>
      <c r="F904" s="94"/>
      <c r="G904" s="94"/>
      <c r="H904" s="94"/>
      <c r="I904" s="94"/>
      <c r="J904" s="94"/>
      <c r="K904" s="94"/>
      <c r="L904" s="94"/>
      <c r="M904" s="94"/>
      <c r="N904" s="94"/>
      <c r="O904" s="94"/>
      <c r="P904" s="94"/>
      <c r="Q904" s="94"/>
      <c r="R904" s="94"/>
    </row>
    <row r="905" spans="2:18">
      <c r="B905" s="93"/>
      <c r="C905" s="93"/>
      <c r="D905" s="93"/>
      <c r="E905" s="93"/>
      <c r="F905" s="94"/>
      <c r="G905" s="94"/>
      <c r="H905" s="94"/>
      <c r="I905" s="94"/>
      <c r="J905" s="94"/>
      <c r="K905" s="94"/>
      <c r="L905" s="94"/>
      <c r="M905" s="94"/>
      <c r="N905" s="94"/>
      <c r="O905" s="94"/>
      <c r="P905" s="94"/>
      <c r="Q905" s="94"/>
      <c r="R905" s="94"/>
    </row>
    <row r="906" spans="2:18">
      <c r="B906" s="93"/>
      <c r="C906" s="93"/>
      <c r="D906" s="93"/>
      <c r="E906" s="93"/>
      <c r="F906" s="94"/>
      <c r="G906" s="94"/>
      <c r="H906" s="94"/>
      <c r="I906" s="94"/>
      <c r="J906" s="94"/>
      <c r="K906" s="94"/>
      <c r="L906" s="94"/>
      <c r="M906" s="94"/>
      <c r="N906" s="94"/>
      <c r="O906" s="94"/>
      <c r="P906" s="94"/>
      <c r="Q906" s="94"/>
      <c r="R906" s="94"/>
    </row>
    <row r="907" spans="2:18">
      <c r="B907" s="93"/>
      <c r="C907" s="93"/>
      <c r="D907" s="93"/>
      <c r="E907" s="93"/>
      <c r="F907" s="94"/>
      <c r="G907" s="94"/>
      <c r="H907" s="94"/>
      <c r="I907" s="94"/>
      <c r="J907" s="94"/>
      <c r="K907" s="94"/>
      <c r="L907" s="94"/>
      <c r="M907" s="94"/>
      <c r="N907" s="94"/>
      <c r="O907" s="94"/>
      <c r="P907" s="94"/>
      <c r="Q907" s="94"/>
      <c r="R907" s="94"/>
    </row>
    <row r="908" spans="2:18">
      <c r="B908" s="93"/>
      <c r="C908" s="93"/>
      <c r="D908" s="93"/>
      <c r="E908" s="93"/>
      <c r="F908" s="94"/>
      <c r="G908" s="94"/>
      <c r="H908" s="94"/>
      <c r="I908" s="94"/>
      <c r="J908" s="94"/>
      <c r="K908" s="94"/>
      <c r="L908" s="94"/>
      <c r="M908" s="94"/>
      <c r="N908" s="94"/>
      <c r="O908" s="94"/>
      <c r="P908" s="94"/>
      <c r="Q908" s="94"/>
      <c r="R908" s="94"/>
    </row>
    <row r="909" spans="2:18">
      <c r="B909" s="93"/>
      <c r="C909" s="93"/>
      <c r="D909" s="93"/>
      <c r="E909" s="93"/>
      <c r="F909" s="94"/>
      <c r="G909" s="94"/>
      <c r="H909" s="94"/>
      <c r="I909" s="94"/>
      <c r="J909" s="94"/>
      <c r="K909" s="94"/>
      <c r="L909" s="94"/>
      <c r="M909" s="94"/>
      <c r="N909" s="94"/>
      <c r="O909" s="94"/>
      <c r="P909" s="94"/>
      <c r="Q909" s="94"/>
      <c r="R909" s="94"/>
    </row>
    <row r="910" spans="2:18">
      <c r="B910" s="93"/>
      <c r="C910" s="93"/>
      <c r="D910" s="93"/>
      <c r="E910" s="93"/>
      <c r="F910" s="94"/>
      <c r="G910" s="94"/>
      <c r="H910" s="94"/>
      <c r="I910" s="94"/>
      <c r="J910" s="94"/>
      <c r="K910" s="94"/>
      <c r="L910" s="94"/>
      <c r="M910" s="94"/>
      <c r="N910" s="94"/>
      <c r="O910" s="94"/>
      <c r="P910" s="94"/>
      <c r="Q910" s="94"/>
      <c r="R910" s="94"/>
    </row>
    <row r="911" spans="2:18">
      <c r="B911" s="93"/>
      <c r="C911" s="93"/>
      <c r="D911" s="93"/>
      <c r="E911" s="93"/>
      <c r="F911" s="94"/>
      <c r="G911" s="94"/>
      <c r="H911" s="94"/>
      <c r="I911" s="94"/>
      <c r="J911" s="94"/>
      <c r="K911" s="94"/>
      <c r="L911" s="94"/>
      <c r="M911" s="94"/>
      <c r="N911" s="94"/>
      <c r="O911" s="94"/>
      <c r="P911" s="94"/>
      <c r="Q911" s="94"/>
      <c r="R911" s="94"/>
    </row>
    <row r="912" spans="2:18">
      <c r="B912" s="93"/>
      <c r="C912" s="93"/>
      <c r="D912" s="93"/>
      <c r="E912" s="93"/>
      <c r="F912" s="94"/>
      <c r="G912" s="94"/>
      <c r="H912" s="94"/>
      <c r="I912" s="94"/>
      <c r="J912" s="94"/>
      <c r="K912" s="94"/>
      <c r="L912" s="94"/>
      <c r="M912" s="94"/>
      <c r="N912" s="94"/>
      <c r="O912" s="94"/>
      <c r="P912" s="94"/>
      <c r="Q912" s="94"/>
      <c r="R912" s="94"/>
    </row>
    <row r="913" spans="2:18">
      <c r="B913" s="93"/>
      <c r="C913" s="93"/>
      <c r="D913" s="93"/>
      <c r="E913" s="93"/>
      <c r="F913" s="94"/>
      <c r="G913" s="94"/>
      <c r="H913" s="94"/>
      <c r="I913" s="94"/>
      <c r="J913" s="94"/>
      <c r="K913" s="94"/>
      <c r="L913" s="94"/>
      <c r="M913" s="94"/>
      <c r="N913" s="94"/>
      <c r="O913" s="94"/>
      <c r="P913" s="94"/>
      <c r="Q913" s="94"/>
      <c r="R913" s="94"/>
    </row>
    <row r="914" spans="2:18">
      <c r="B914" s="93"/>
      <c r="C914" s="93"/>
      <c r="D914" s="93"/>
      <c r="E914" s="93"/>
      <c r="F914" s="94"/>
      <c r="G914" s="94"/>
      <c r="H914" s="94"/>
      <c r="I914" s="94"/>
      <c r="J914" s="94"/>
      <c r="K914" s="94"/>
      <c r="L914" s="94"/>
      <c r="M914" s="94"/>
      <c r="N914" s="94"/>
      <c r="O914" s="94"/>
      <c r="P914" s="94"/>
      <c r="Q914" s="94"/>
      <c r="R914" s="94"/>
    </row>
    <row r="915" spans="2:18">
      <c r="B915" s="93"/>
      <c r="C915" s="93"/>
      <c r="D915" s="93"/>
      <c r="E915" s="93"/>
      <c r="F915" s="94"/>
      <c r="G915" s="94"/>
      <c r="H915" s="94"/>
      <c r="I915" s="94"/>
      <c r="J915" s="94"/>
      <c r="K915" s="94"/>
      <c r="L915" s="94"/>
      <c r="M915" s="94"/>
      <c r="N915" s="94"/>
      <c r="O915" s="94"/>
      <c r="P915" s="94"/>
      <c r="Q915" s="94"/>
      <c r="R915" s="94"/>
    </row>
    <row r="916" spans="2:18">
      <c r="B916" s="93"/>
      <c r="C916" s="93"/>
      <c r="D916" s="93"/>
      <c r="E916" s="93"/>
      <c r="F916" s="94"/>
      <c r="G916" s="94"/>
      <c r="H916" s="94"/>
      <c r="I916" s="94"/>
      <c r="J916" s="94"/>
      <c r="K916" s="94"/>
      <c r="L916" s="94"/>
      <c r="M916" s="94"/>
      <c r="N916" s="94"/>
      <c r="O916" s="94"/>
      <c r="P916" s="94"/>
      <c r="Q916" s="94"/>
      <c r="R916" s="94"/>
    </row>
    <row r="917" spans="2:18">
      <c r="B917" s="93"/>
      <c r="C917" s="93"/>
      <c r="D917" s="93"/>
      <c r="E917" s="93"/>
      <c r="F917" s="94"/>
      <c r="G917" s="94"/>
      <c r="H917" s="94"/>
      <c r="I917" s="94"/>
      <c r="J917" s="94"/>
      <c r="K917" s="94"/>
      <c r="L917" s="94"/>
      <c r="M917" s="94"/>
      <c r="N917" s="94"/>
      <c r="O917" s="94"/>
      <c r="P917" s="94"/>
      <c r="Q917" s="94"/>
      <c r="R917" s="94"/>
    </row>
    <row r="918" spans="2:18">
      <c r="B918" s="93"/>
      <c r="C918" s="93"/>
      <c r="D918" s="93"/>
      <c r="E918" s="93"/>
      <c r="F918" s="94"/>
      <c r="G918" s="94"/>
      <c r="H918" s="94"/>
      <c r="I918" s="94"/>
      <c r="J918" s="94"/>
      <c r="K918" s="94"/>
      <c r="L918" s="94"/>
      <c r="M918" s="94"/>
      <c r="N918" s="94"/>
      <c r="O918" s="94"/>
      <c r="P918" s="94"/>
      <c r="Q918" s="94"/>
      <c r="R918" s="94"/>
    </row>
    <row r="919" spans="2:18">
      <c r="B919" s="93"/>
      <c r="C919" s="93"/>
      <c r="D919" s="93"/>
      <c r="E919" s="93"/>
      <c r="F919" s="94"/>
      <c r="G919" s="94"/>
      <c r="H919" s="94"/>
      <c r="I919" s="94"/>
      <c r="J919" s="94"/>
      <c r="K919" s="94"/>
      <c r="L919" s="94"/>
      <c r="M919" s="94"/>
      <c r="N919" s="94"/>
      <c r="O919" s="94"/>
      <c r="P919" s="94"/>
      <c r="Q919" s="94"/>
      <c r="R919" s="94"/>
    </row>
    <row r="920" spans="2:18">
      <c r="B920" s="93"/>
      <c r="C920" s="93"/>
      <c r="D920" s="93"/>
      <c r="E920" s="93"/>
      <c r="F920" s="94"/>
      <c r="G920" s="94"/>
      <c r="H920" s="94"/>
      <c r="I920" s="94"/>
      <c r="J920" s="94"/>
      <c r="K920" s="94"/>
      <c r="L920" s="94"/>
      <c r="M920" s="94"/>
      <c r="N920" s="94"/>
      <c r="O920" s="94"/>
      <c r="P920" s="94"/>
      <c r="Q920" s="94"/>
      <c r="R920" s="94"/>
    </row>
    <row r="921" spans="2:18">
      <c r="B921" s="93"/>
      <c r="C921" s="93"/>
      <c r="D921" s="93"/>
      <c r="E921" s="93"/>
      <c r="F921" s="94"/>
      <c r="G921" s="94"/>
      <c r="H921" s="94"/>
      <c r="I921" s="94"/>
      <c r="J921" s="94"/>
      <c r="K921" s="94"/>
      <c r="L921" s="94"/>
      <c r="M921" s="94"/>
      <c r="N921" s="94"/>
      <c r="O921" s="94"/>
      <c r="P921" s="94"/>
      <c r="Q921" s="94"/>
      <c r="R921" s="94"/>
    </row>
    <row r="922" spans="2:18">
      <c r="B922" s="93"/>
      <c r="C922" s="93"/>
      <c r="D922" s="93"/>
      <c r="E922" s="93"/>
      <c r="F922" s="94"/>
      <c r="G922" s="94"/>
      <c r="H922" s="94"/>
      <c r="I922" s="94"/>
      <c r="J922" s="94"/>
      <c r="K922" s="94"/>
      <c r="L922" s="94"/>
      <c r="M922" s="94"/>
      <c r="N922" s="94"/>
      <c r="O922" s="94"/>
      <c r="P922" s="94"/>
      <c r="Q922" s="94"/>
      <c r="R922" s="94"/>
    </row>
    <row r="923" spans="2:18">
      <c r="B923" s="93"/>
      <c r="C923" s="93"/>
      <c r="D923" s="93"/>
      <c r="E923" s="93"/>
      <c r="F923" s="94"/>
      <c r="G923" s="94"/>
      <c r="H923" s="94"/>
      <c r="I923" s="94"/>
      <c r="J923" s="94"/>
      <c r="K923" s="94"/>
      <c r="L923" s="94"/>
      <c r="M923" s="94"/>
      <c r="N923" s="94"/>
      <c r="O923" s="94"/>
      <c r="P923" s="94"/>
      <c r="Q923" s="94"/>
      <c r="R923" s="94"/>
    </row>
    <row r="924" spans="2:18">
      <c r="B924" s="93"/>
      <c r="C924" s="93"/>
      <c r="D924" s="93"/>
      <c r="E924" s="93"/>
      <c r="F924" s="94"/>
      <c r="G924" s="94"/>
      <c r="H924" s="94"/>
      <c r="I924" s="94"/>
      <c r="J924" s="94"/>
      <c r="K924" s="94"/>
      <c r="L924" s="94"/>
      <c r="M924" s="94"/>
      <c r="N924" s="94"/>
      <c r="O924" s="94"/>
      <c r="P924" s="94"/>
      <c r="Q924" s="94"/>
      <c r="R924" s="94"/>
    </row>
    <row r="925" spans="2:18">
      <c r="B925" s="93"/>
      <c r="C925" s="93"/>
      <c r="D925" s="93"/>
      <c r="E925" s="93"/>
      <c r="F925" s="94"/>
      <c r="G925" s="94"/>
      <c r="H925" s="94"/>
      <c r="I925" s="94"/>
      <c r="J925" s="94"/>
      <c r="K925" s="94"/>
      <c r="L925" s="94"/>
      <c r="M925" s="94"/>
      <c r="N925" s="94"/>
      <c r="O925" s="94"/>
      <c r="P925" s="94"/>
      <c r="Q925" s="94"/>
      <c r="R925" s="94"/>
    </row>
    <row r="926" spans="2:18">
      <c r="B926" s="93"/>
      <c r="C926" s="93"/>
      <c r="D926" s="93"/>
      <c r="E926" s="93"/>
      <c r="F926" s="94"/>
      <c r="G926" s="94"/>
      <c r="H926" s="94"/>
      <c r="I926" s="94"/>
      <c r="J926" s="94"/>
      <c r="K926" s="94"/>
      <c r="L926" s="94"/>
      <c r="M926" s="94"/>
      <c r="N926" s="94"/>
      <c r="O926" s="94"/>
      <c r="P926" s="94"/>
      <c r="Q926" s="94"/>
      <c r="R926" s="94"/>
    </row>
    <row r="927" spans="2:18">
      <c r="B927" s="93"/>
      <c r="C927" s="93"/>
      <c r="D927" s="93"/>
      <c r="E927" s="93"/>
      <c r="F927" s="94"/>
      <c r="G927" s="94"/>
      <c r="H927" s="94"/>
      <c r="I927" s="94"/>
      <c r="J927" s="94"/>
      <c r="K927" s="94"/>
      <c r="L927" s="94"/>
      <c r="M927" s="94"/>
      <c r="N927" s="94"/>
      <c r="O927" s="94"/>
      <c r="P927" s="94"/>
      <c r="Q927" s="94"/>
      <c r="R927" s="94"/>
    </row>
    <row r="928" spans="2:18">
      <c r="B928" s="93"/>
      <c r="C928" s="93"/>
      <c r="D928" s="93"/>
      <c r="E928" s="93"/>
      <c r="F928" s="94"/>
      <c r="G928" s="94"/>
      <c r="H928" s="94"/>
      <c r="I928" s="94"/>
      <c r="J928" s="94"/>
      <c r="K928" s="94"/>
      <c r="L928" s="94"/>
      <c r="M928" s="94"/>
      <c r="N928" s="94"/>
      <c r="O928" s="94"/>
      <c r="P928" s="94"/>
      <c r="Q928" s="94"/>
      <c r="R928" s="94"/>
    </row>
    <row r="929" spans="2:18">
      <c r="B929" s="93"/>
      <c r="C929" s="93"/>
      <c r="D929" s="93"/>
      <c r="E929" s="93"/>
      <c r="F929" s="94"/>
      <c r="G929" s="94"/>
      <c r="H929" s="94"/>
      <c r="I929" s="94"/>
      <c r="J929" s="94"/>
      <c r="K929" s="94"/>
      <c r="L929" s="94"/>
      <c r="M929" s="94"/>
      <c r="N929" s="94"/>
      <c r="O929" s="94"/>
      <c r="P929" s="94"/>
      <c r="Q929" s="94"/>
      <c r="R929" s="94"/>
    </row>
    <row r="930" spans="2:18">
      <c r="B930" s="93"/>
      <c r="C930" s="93"/>
      <c r="D930" s="93"/>
      <c r="E930" s="93"/>
      <c r="F930" s="94"/>
      <c r="G930" s="94"/>
      <c r="H930" s="94"/>
      <c r="I930" s="94"/>
      <c r="J930" s="94"/>
      <c r="K930" s="94"/>
      <c r="L930" s="94"/>
      <c r="M930" s="94"/>
      <c r="N930" s="94"/>
      <c r="O930" s="94"/>
      <c r="P930" s="94"/>
      <c r="Q930" s="94"/>
      <c r="R930" s="94"/>
    </row>
    <row r="931" spans="2:18">
      <c r="B931" s="93"/>
      <c r="C931" s="93"/>
      <c r="D931" s="93"/>
      <c r="E931" s="93"/>
      <c r="F931" s="94"/>
      <c r="G931" s="94"/>
      <c r="H931" s="94"/>
      <c r="I931" s="94"/>
      <c r="J931" s="94"/>
      <c r="K931" s="94"/>
      <c r="L931" s="94"/>
      <c r="M931" s="94"/>
      <c r="N931" s="94"/>
      <c r="O931" s="94"/>
      <c r="P931" s="94"/>
      <c r="Q931" s="94"/>
      <c r="R931" s="94"/>
    </row>
    <row r="932" spans="2:18">
      <c r="B932" s="93"/>
      <c r="C932" s="93"/>
      <c r="D932" s="93"/>
      <c r="E932" s="93"/>
      <c r="F932" s="94"/>
      <c r="G932" s="94"/>
      <c r="H932" s="94"/>
      <c r="I932" s="94"/>
      <c r="J932" s="94"/>
      <c r="K932" s="94"/>
      <c r="L932" s="94"/>
      <c r="M932" s="94"/>
      <c r="N932" s="94"/>
      <c r="O932" s="94"/>
      <c r="P932" s="94"/>
      <c r="Q932" s="94"/>
      <c r="R932" s="94"/>
    </row>
    <row r="933" spans="2:18">
      <c r="B933" s="93"/>
      <c r="C933" s="93"/>
      <c r="D933" s="93"/>
      <c r="E933" s="93"/>
      <c r="F933" s="94"/>
      <c r="G933" s="94"/>
      <c r="H933" s="94"/>
      <c r="I933" s="94"/>
      <c r="J933" s="94"/>
      <c r="K933" s="94"/>
      <c r="L933" s="94"/>
      <c r="M933" s="94"/>
      <c r="N933" s="94"/>
      <c r="O933" s="94"/>
      <c r="P933" s="94"/>
      <c r="Q933" s="94"/>
      <c r="R933" s="94"/>
    </row>
    <row r="934" spans="2:18">
      <c r="B934" s="93"/>
      <c r="C934" s="93"/>
      <c r="D934" s="93"/>
      <c r="E934" s="93"/>
      <c r="F934" s="94"/>
      <c r="G934" s="94"/>
      <c r="H934" s="94"/>
      <c r="I934" s="94"/>
      <c r="J934" s="94"/>
      <c r="K934" s="94"/>
      <c r="L934" s="94"/>
      <c r="M934" s="94"/>
      <c r="N934" s="94"/>
      <c r="O934" s="94"/>
      <c r="P934" s="94"/>
      <c r="Q934" s="94"/>
      <c r="R934" s="94"/>
    </row>
    <row r="935" spans="2:18">
      <c r="B935" s="93"/>
      <c r="C935" s="93"/>
      <c r="D935" s="93"/>
      <c r="E935" s="93"/>
      <c r="F935" s="94"/>
      <c r="G935" s="94"/>
      <c r="H935" s="94"/>
      <c r="I935" s="94"/>
      <c r="J935" s="94"/>
      <c r="K935" s="94"/>
      <c r="L935" s="94"/>
      <c r="M935" s="94"/>
      <c r="N935" s="94"/>
      <c r="O935" s="94"/>
      <c r="P935" s="94"/>
      <c r="Q935" s="94"/>
      <c r="R935" s="94"/>
    </row>
    <row r="936" spans="2:18">
      <c r="B936" s="93"/>
      <c r="C936" s="93"/>
      <c r="D936" s="93"/>
      <c r="E936" s="93"/>
      <c r="F936" s="94"/>
      <c r="G936" s="94"/>
      <c r="H936" s="94"/>
      <c r="I936" s="94"/>
      <c r="J936" s="94"/>
      <c r="K936" s="94"/>
      <c r="L936" s="94"/>
      <c r="M936" s="94"/>
      <c r="N936" s="94"/>
      <c r="O936" s="94"/>
      <c r="P936" s="94"/>
      <c r="Q936" s="94"/>
      <c r="R936" s="94"/>
    </row>
    <row r="937" spans="2:18">
      <c r="B937" s="93"/>
      <c r="C937" s="93"/>
      <c r="D937" s="93"/>
      <c r="E937" s="93"/>
      <c r="F937" s="94"/>
      <c r="G937" s="94"/>
      <c r="H937" s="94"/>
      <c r="I937" s="94"/>
      <c r="J937" s="94"/>
      <c r="K937" s="94"/>
      <c r="L937" s="94"/>
      <c r="M937" s="94"/>
      <c r="N937" s="94"/>
      <c r="O937" s="94"/>
      <c r="P937" s="94"/>
      <c r="Q937" s="94"/>
      <c r="R937" s="94"/>
    </row>
    <row r="938" spans="2:18">
      <c r="B938" s="93"/>
      <c r="C938" s="93"/>
      <c r="D938" s="93"/>
      <c r="E938" s="93"/>
      <c r="F938" s="94"/>
      <c r="G938" s="94"/>
      <c r="H938" s="94"/>
      <c r="I938" s="94"/>
      <c r="J938" s="94"/>
      <c r="K938" s="94"/>
      <c r="L938" s="94"/>
      <c r="M938" s="94"/>
      <c r="N938" s="94"/>
      <c r="O938" s="94"/>
      <c r="P938" s="94"/>
      <c r="Q938" s="94"/>
      <c r="R938" s="94"/>
    </row>
    <row r="939" spans="2:18">
      <c r="B939" s="93"/>
      <c r="C939" s="93"/>
      <c r="D939" s="93"/>
      <c r="E939" s="93"/>
      <c r="F939" s="94"/>
      <c r="G939" s="94"/>
      <c r="H939" s="94"/>
      <c r="I939" s="94"/>
      <c r="J939" s="94"/>
      <c r="K939" s="94"/>
      <c r="L939" s="94"/>
      <c r="M939" s="94"/>
      <c r="N939" s="94"/>
      <c r="O939" s="94"/>
      <c r="P939" s="94"/>
      <c r="Q939" s="94"/>
      <c r="R939" s="94"/>
    </row>
    <row r="940" spans="2:18">
      <c r="B940" s="93"/>
      <c r="C940" s="93"/>
      <c r="D940" s="93"/>
      <c r="E940" s="93"/>
      <c r="F940" s="94"/>
      <c r="G940" s="94"/>
      <c r="H940" s="94"/>
      <c r="I940" s="94"/>
      <c r="J940" s="94"/>
      <c r="K940" s="94"/>
      <c r="L940" s="94"/>
      <c r="M940" s="94"/>
      <c r="N940" s="94"/>
      <c r="O940" s="94"/>
      <c r="P940" s="94"/>
      <c r="Q940" s="94"/>
      <c r="R940" s="94"/>
    </row>
    <row r="941" spans="2:18">
      <c r="B941" s="93"/>
      <c r="C941" s="93"/>
      <c r="D941" s="93"/>
      <c r="E941" s="93"/>
      <c r="F941" s="94"/>
      <c r="G941" s="94"/>
      <c r="H941" s="94"/>
      <c r="I941" s="94"/>
      <c r="J941" s="94"/>
      <c r="K941" s="94"/>
      <c r="L941" s="94"/>
      <c r="M941" s="94"/>
      <c r="N941" s="94"/>
      <c r="O941" s="94"/>
      <c r="P941" s="94"/>
      <c r="Q941" s="94"/>
      <c r="R941" s="94"/>
    </row>
    <row r="942" spans="2:18">
      <c r="B942" s="93"/>
      <c r="C942" s="93"/>
      <c r="D942" s="93"/>
      <c r="E942" s="93"/>
      <c r="F942" s="94"/>
      <c r="G942" s="94"/>
      <c r="H942" s="94"/>
      <c r="I942" s="94"/>
      <c r="J942" s="94"/>
      <c r="K942" s="94"/>
      <c r="L942" s="94"/>
      <c r="M942" s="94"/>
      <c r="N942" s="94"/>
      <c r="O942" s="94"/>
      <c r="P942" s="94"/>
      <c r="Q942" s="94"/>
      <c r="R942" s="94"/>
    </row>
    <row r="943" spans="2:18">
      <c r="B943" s="93"/>
      <c r="C943" s="93"/>
      <c r="D943" s="93"/>
      <c r="E943" s="93"/>
      <c r="F943" s="94"/>
      <c r="G943" s="94"/>
      <c r="H943" s="94"/>
      <c r="I943" s="94"/>
      <c r="J943" s="94"/>
      <c r="K943" s="94"/>
      <c r="L943" s="94"/>
      <c r="M943" s="94"/>
      <c r="N943" s="94"/>
      <c r="O943" s="94"/>
      <c r="P943" s="94"/>
      <c r="Q943" s="94"/>
      <c r="R943" s="94"/>
    </row>
    <row r="944" spans="2:18">
      <c r="B944" s="93"/>
      <c r="C944" s="93"/>
      <c r="D944" s="93"/>
      <c r="E944" s="93"/>
      <c r="F944" s="94"/>
      <c r="G944" s="94"/>
      <c r="H944" s="94"/>
      <c r="I944" s="94"/>
      <c r="J944" s="94"/>
      <c r="K944" s="94"/>
      <c r="L944" s="94"/>
      <c r="M944" s="94"/>
      <c r="N944" s="94"/>
      <c r="O944" s="94"/>
      <c r="P944" s="94"/>
      <c r="Q944" s="94"/>
      <c r="R944" s="94"/>
    </row>
    <row r="945" spans="2:18">
      <c r="B945" s="93"/>
      <c r="C945" s="93"/>
      <c r="D945" s="93"/>
      <c r="E945" s="93"/>
      <c r="F945" s="94"/>
      <c r="G945" s="94"/>
      <c r="H945" s="94"/>
      <c r="I945" s="94"/>
      <c r="J945" s="94"/>
      <c r="K945" s="94"/>
      <c r="L945" s="94"/>
      <c r="M945" s="94"/>
      <c r="N945" s="94"/>
      <c r="O945" s="94"/>
      <c r="P945" s="94"/>
      <c r="Q945" s="94"/>
      <c r="R945" s="94"/>
    </row>
    <row r="946" spans="2:18">
      <c r="B946" s="93"/>
      <c r="C946" s="93"/>
      <c r="D946" s="93"/>
      <c r="E946" s="93"/>
      <c r="F946" s="94"/>
      <c r="G946" s="94"/>
      <c r="H946" s="94"/>
      <c r="I946" s="94"/>
      <c r="J946" s="94"/>
      <c r="K946" s="94"/>
      <c r="L946" s="94"/>
      <c r="M946" s="94"/>
      <c r="N946" s="94"/>
      <c r="O946" s="94"/>
      <c r="P946" s="94"/>
      <c r="Q946" s="94"/>
      <c r="R946" s="94"/>
    </row>
    <row r="947" spans="2:18">
      <c r="B947" s="93"/>
      <c r="C947" s="93"/>
      <c r="D947" s="93"/>
      <c r="E947" s="93"/>
      <c r="F947" s="94"/>
      <c r="G947" s="94"/>
      <c r="H947" s="94"/>
      <c r="I947" s="94"/>
      <c r="J947" s="94"/>
      <c r="K947" s="94"/>
      <c r="L947" s="94"/>
      <c r="M947" s="94"/>
      <c r="N947" s="94"/>
      <c r="O947" s="94"/>
      <c r="P947" s="94"/>
      <c r="Q947" s="94"/>
      <c r="R947" s="94"/>
    </row>
    <row r="948" spans="2:18">
      <c r="B948" s="93"/>
      <c r="C948" s="93"/>
      <c r="D948" s="93"/>
      <c r="E948" s="93"/>
      <c r="F948" s="94"/>
      <c r="G948" s="94"/>
      <c r="H948" s="94"/>
      <c r="I948" s="94"/>
      <c r="J948" s="94"/>
      <c r="K948" s="94"/>
      <c r="L948" s="94"/>
      <c r="M948" s="94"/>
      <c r="N948" s="94"/>
      <c r="O948" s="94"/>
      <c r="P948" s="94"/>
      <c r="Q948" s="94"/>
      <c r="R948" s="94"/>
    </row>
    <row r="949" spans="2:18">
      <c r="B949" s="93"/>
      <c r="C949" s="93"/>
      <c r="D949" s="93"/>
      <c r="E949" s="93"/>
      <c r="F949" s="94"/>
      <c r="G949" s="94"/>
      <c r="H949" s="94"/>
      <c r="I949" s="94"/>
      <c r="J949" s="94"/>
      <c r="K949" s="94"/>
      <c r="L949" s="94"/>
      <c r="M949" s="94"/>
      <c r="N949" s="94"/>
      <c r="O949" s="94"/>
      <c r="P949" s="94"/>
      <c r="Q949" s="94"/>
      <c r="R949" s="94"/>
    </row>
    <row r="950" spans="2:18">
      <c r="B950" s="93"/>
      <c r="C950" s="93"/>
      <c r="D950" s="93"/>
      <c r="E950" s="93"/>
      <c r="F950" s="94"/>
      <c r="G950" s="94"/>
      <c r="H950" s="94"/>
      <c r="I950" s="94"/>
      <c r="J950" s="94"/>
      <c r="K950" s="94"/>
      <c r="L950" s="94"/>
      <c r="M950" s="94"/>
      <c r="N950" s="94"/>
      <c r="O950" s="94"/>
      <c r="P950" s="94"/>
      <c r="Q950" s="94"/>
      <c r="R950" s="94"/>
    </row>
    <row r="951" spans="2:18">
      <c r="B951" s="93"/>
      <c r="C951" s="93"/>
      <c r="D951" s="93"/>
      <c r="E951" s="93"/>
      <c r="F951" s="94"/>
      <c r="G951" s="94"/>
      <c r="H951" s="94"/>
      <c r="I951" s="94"/>
      <c r="J951" s="94"/>
      <c r="K951" s="94"/>
      <c r="L951" s="94"/>
      <c r="M951" s="94"/>
      <c r="N951" s="94"/>
      <c r="O951" s="94"/>
      <c r="P951" s="94"/>
      <c r="Q951" s="94"/>
      <c r="R951" s="94"/>
    </row>
    <row r="952" spans="2:18">
      <c r="B952" s="93"/>
      <c r="C952" s="93"/>
      <c r="D952" s="93"/>
      <c r="E952" s="93"/>
      <c r="F952" s="94"/>
      <c r="G952" s="94"/>
      <c r="H952" s="94"/>
      <c r="I952" s="94"/>
      <c r="J952" s="94"/>
      <c r="K952" s="94"/>
      <c r="L952" s="94"/>
      <c r="M952" s="94"/>
      <c r="N952" s="94"/>
      <c r="O952" s="94"/>
      <c r="P952" s="94"/>
      <c r="Q952" s="94"/>
      <c r="R952" s="94"/>
    </row>
    <row r="953" spans="2:18">
      <c r="B953" s="93"/>
      <c r="C953" s="93"/>
      <c r="D953" s="93"/>
      <c r="E953" s="93"/>
      <c r="F953" s="94"/>
      <c r="G953" s="94"/>
      <c r="H953" s="94"/>
      <c r="I953" s="94"/>
      <c r="J953" s="94"/>
      <c r="K953" s="94"/>
      <c r="L953" s="94"/>
      <c r="M953" s="94"/>
      <c r="N953" s="94"/>
      <c r="O953" s="94"/>
      <c r="P953" s="94"/>
      <c r="Q953" s="94"/>
      <c r="R953" s="94"/>
    </row>
    <row r="954" spans="2:18">
      <c r="B954" s="93"/>
      <c r="C954" s="93"/>
      <c r="D954" s="93"/>
      <c r="E954" s="93"/>
      <c r="F954" s="94"/>
      <c r="G954" s="94"/>
      <c r="H954" s="94"/>
      <c r="I954" s="94"/>
      <c r="J954" s="94"/>
      <c r="K954" s="94"/>
      <c r="L954" s="94"/>
      <c r="M954" s="94"/>
      <c r="N954" s="94"/>
      <c r="O954" s="94"/>
      <c r="P954" s="94"/>
      <c r="Q954" s="94"/>
      <c r="R954" s="94"/>
    </row>
    <row r="955" spans="2:18">
      <c r="B955" s="93"/>
      <c r="C955" s="93"/>
      <c r="D955" s="93"/>
      <c r="E955" s="93"/>
      <c r="F955" s="94"/>
      <c r="G955" s="94"/>
      <c r="H955" s="94"/>
      <c r="I955" s="94"/>
      <c r="J955" s="94"/>
      <c r="K955" s="94"/>
      <c r="L955" s="94"/>
      <c r="M955" s="94"/>
      <c r="N955" s="94"/>
      <c r="O955" s="94"/>
      <c r="P955" s="94"/>
      <c r="Q955" s="94"/>
      <c r="R955" s="94"/>
    </row>
    <row r="956" spans="2:18">
      <c r="B956" s="93"/>
      <c r="C956" s="93"/>
      <c r="D956" s="93"/>
      <c r="E956" s="93"/>
      <c r="F956" s="94"/>
      <c r="G956" s="94"/>
      <c r="H956" s="94"/>
      <c r="I956" s="94"/>
      <c r="J956" s="94"/>
      <c r="K956" s="94"/>
      <c r="L956" s="94"/>
      <c r="M956" s="94"/>
      <c r="N956" s="94"/>
      <c r="O956" s="94"/>
      <c r="P956" s="94"/>
      <c r="Q956" s="94"/>
      <c r="R956" s="94"/>
    </row>
    <row r="957" spans="2:18">
      <c r="B957" s="93"/>
      <c r="C957" s="93"/>
      <c r="D957" s="93"/>
      <c r="E957" s="93"/>
      <c r="F957" s="94"/>
      <c r="G957" s="94"/>
      <c r="H957" s="94"/>
      <c r="I957" s="94"/>
      <c r="J957" s="94"/>
      <c r="K957" s="94"/>
      <c r="L957" s="94"/>
      <c r="M957" s="94"/>
      <c r="N957" s="94"/>
      <c r="O957" s="94"/>
      <c r="P957" s="94"/>
      <c r="Q957" s="94"/>
      <c r="R957" s="94"/>
    </row>
    <row r="958" spans="2:18">
      <c r="B958" s="93"/>
      <c r="C958" s="93"/>
      <c r="D958" s="93"/>
      <c r="E958" s="93"/>
      <c r="F958" s="94"/>
      <c r="G958" s="94"/>
      <c r="H958" s="94"/>
      <c r="I958" s="94"/>
      <c r="J958" s="94"/>
      <c r="K958" s="94"/>
      <c r="L958" s="94"/>
      <c r="M958" s="94"/>
      <c r="N958" s="94"/>
      <c r="O958" s="94"/>
      <c r="P958" s="94"/>
      <c r="Q958" s="94"/>
      <c r="R958" s="94"/>
    </row>
    <row r="959" spans="2:18">
      <c r="B959" s="93"/>
      <c r="C959" s="93"/>
      <c r="D959" s="93"/>
      <c r="E959" s="93"/>
      <c r="F959" s="94"/>
      <c r="G959" s="94"/>
      <c r="H959" s="94"/>
      <c r="I959" s="94"/>
      <c r="J959" s="94"/>
      <c r="K959" s="94"/>
      <c r="L959" s="94"/>
      <c r="M959" s="94"/>
      <c r="N959" s="94"/>
      <c r="O959" s="94"/>
      <c r="P959" s="94"/>
      <c r="Q959" s="94"/>
      <c r="R959" s="94"/>
    </row>
    <row r="960" spans="2:18">
      <c r="B960" s="93"/>
      <c r="C960" s="93"/>
      <c r="D960" s="93"/>
      <c r="E960" s="93"/>
      <c r="F960" s="94"/>
      <c r="G960" s="94"/>
      <c r="H960" s="94"/>
      <c r="I960" s="94"/>
      <c r="J960" s="94"/>
      <c r="K960" s="94"/>
      <c r="L960" s="94"/>
      <c r="M960" s="94"/>
      <c r="N960" s="94"/>
      <c r="O960" s="94"/>
      <c r="P960" s="94"/>
      <c r="Q960" s="94"/>
      <c r="R960" s="94"/>
    </row>
    <row r="961" spans="2:18">
      <c r="B961" s="93"/>
      <c r="C961" s="93"/>
      <c r="D961" s="93"/>
      <c r="E961" s="93"/>
      <c r="F961" s="94"/>
      <c r="G961" s="94"/>
      <c r="H961" s="94"/>
      <c r="I961" s="94"/>
      <c r="J961" s="94"/>
      <c r="K961" s="94"/>
      <c r="L961" s="94"/>
      <c r="M961" s="94"/>
      <c r="N961" s="94"/>
      <c r="O961" s="94"/>
      <c r="P961" s="94"/>
      <c r="Q961" s="94"/>
      <c r="R961" s="94"/>
    </row>
    <row r="962" spans="2:18">
      <c r="B962" s="93"/>
      <c r="C962" s="93"/>
      <c r="D962" s="93"/>
      <c r="E962" s="93"/>
      <c r="F962" s="94"/>
      <c r="G962" s="94"/>
      <c r="H962" s="94"/>
      <c r="I962" s="94"/>
      <c r="J962" s="94"/>
      <c r="K962" s="94"/>
      <c r="L962" s="94"/>
      <c r="M962" s="94"/>
      <c r="N962" s="94"/>
      <c r="O962" s="94"/>
      <c r="P962" s="94"/>
      <c r="Q962" s="94"/>
      <c r="R962" s="94"/>
    </row>
    <row r="963" spans="2:18">
      <c r="B963" s="93"/>
      <c r="C963" s="93"/>
      <c r="D963" s="93"/>
      <c r="E963" s="93"/>
      <c r="F963" s="94"/>
      <c r="G963" s="94"/>
      <c r="H963" s="94"/>
      <c r="I963" s="94"/>
      <c r="J963" s="94"/>
      <c r="K963" s="94"/>
      <c r="L963" s="94"/>
      <c r="M963" s="94"/>
      <c r="N963" s="94"/>
      <c r="O963" s="94"/>
      <c r="P963" s="94"/>
      <c r="Q963" s="94"/>
      <c r="R963" s="94"/>
    </row>
    <row r="964" spans="2:18">
      <c r="B964" s="93"/>
      <c r="C964" s="93"/>
      <c r="D964" s="93"/>
      <c r="E964" s="93"/>
      <c r="F964" s="94"/>
      <c r="G964" s="94"/>
      <c r="H964" s="94"/>
      <c r="I964" s="94"/>
      <c r="J964" s="94"/>
      <c r="K964" s="94"/>
      <c r="L964" s="94"/>
      <c r="M964" s="94"/>
      <c r="N964" s="94"/>
      <c r="O964" s="94"/>
      <c r="P964" s="94"/>
      <c r="Q964" s="94"/>
      <c r="R964" s="94"/>
    </row>
    <row r="965" spans="2:18">
      <c r="B965" s="93"/>
      <c r="C965" s="93"/>
      <c r="D965" s="93"/>
      <c r="E965" s="93"/>
      <c r="F965" s="94"/>
      <c r="G965" s="94"/>
      <c r="H965" s="94"/>
      <c r="I965" s="94"/>
      <c r="J965" s="94"/>
      <c r="K965" s="94"/>
      <c r="L965" s="94"/>
      <c r="M965" s="94"/>
      <c r="N965" s="94"/>
      <c r="O965" s="94"/>
      <c r="P965" s="94"/>
      <c r="Q965" s="94"/>
      <c r="R965" s="94"/>
    </row>
    <row r="966" spans="2:18">
      <c r="B966" s="93"/>
      <c r="C966" s="93"/>
      <c r="D966" s="93"/>
      <c r="E966" s="93"/>
      <c r="F966" s="94"/>
      <c r="G966" s="94"/>
      <c r="H966" s="94"/>
      <c r="I966" s="94"/>
      <c r="J966" s="94"/>
      <c r="K966" s="94"/>
      <c r="L966" s="94"/>
      <c r="M966" s="94"/>
      <c r="N966" s="94"/>
      <c r="O966" s="94"/>
      <c r="P966" s="94"/>
      <c r="Q966" s="94"/>
      <c r="R966" s="94"/>
    </row>
    <row r="967" spans="2:18">
      <c r="B967" s="93"/>
      <c r="C967" s="93"/>
      <c r="D967" s="93"/>
      <c r="E967" s="93"/>
      <c r="F967" s="94"/>
      <c r="G967" s="94"/>
      <c r="H967" s="94"/>
      <c r="I967" s="94"/>
      <c r="J967" s="94"/>
      <c r="K967" s="94"/>
      <c r="L967" s="94"/>
      <c r="M967" s="94"/>
      <c r="N967" s="94"/>
      <c r="O967" s="94"/>
      <c r="P967" s="94"/>
      <c r="Q967" s="94"/>
      <c r="R967" s="94"/>
    </row>
    <row r="968" spans="2:18">
      <c r="B968" s="93"/>
      <c r="C968" s="93"/>
      <c r="D968" s="93"/>
      <c r="E968" s="93"/>
      <c r="F968" s="94"/>
      <c r="G968" s="94"/>
      <c r="H968" s="94"/>
      <c r="I968" s="94"/>
      <c r="J968" s="94"/>
      <c r="K968" s="94"/>
      <c r="L968" s="94"/>
      <c r="M968" s="94"/>
      <c r="N968" s="94"/>
      <c r="O968" s="94"/>
      <c r="P968" s="94"/>
      <c r="Q968" s="94"/>
      <c r="R968" s="94"/>
    </row>
    <row r="969" spans="2:18">
      <c r="B969" s="93"/>
      <c r="C969" s="93"/>
      <c r="D969" s="93"/>
      <c r="E969" s="93"/>
      <c r="F969" s="94"/>
      <c r="G969" s="94"/>
      <c r="H969" s="94"/>
      <c r="I969" s="94"/>
      <c r="J969" s="94"/>
      <c r="K969" s="94"/>
      <c r="L969" s="94"/>
      <c r="M969" s="94"/>
      <c r="N969" s="94"/>
      <c r="O969" s="94"/>
      <c r="P969" s="94"/>
      <c r="Q969" s="94"/>
      <c r="R969" s="94"/>
    </row>
    <row r="970" spans="2:18">
      <c r="B970" s="93"/>
      <c r="C970" s="93"/>
      <c r="D970" s="93"/>
      <c r="E970" s="93"/>
      <c r="F970" s="94"/>
      <c r="G970" s="94"/>
      <c r="H970" s="94"/>
      <c r="I970" s="94"/>
      <c r="J970" s="94"/>
      <c r="K970" s="94"/>
      <c r="L970" s="94"/>
      <c r="M970" s="94"/>
      <c r="N970" s="94"/>
      <c r="O970" s="94"/>
      <c r="P970" s="94"/>
      <c r="Q970" s="94"/>
      <c r="R970" s="94"/>
    </row>
    <row r="971" spans="2:18">
      <c r="B971" s="93"/>
      <c r="C971" s="93"/>
      <c r="D971" s="93"/>
      <c r="E971" s="93"/>
      <c r="F971" s="94"/>
      <c r="G971" s="94"/>
      <c r="H971" s="94"/>
      <c r="I971" s="94"/>
      <c r="J971" s="94"/>
      <c r="K971" s="94"/>
      <c r="L971" s="94"/>
      <c r="M971" s="94"/>
      <c r="N971" s="94"/>
      <c r="O971" s="94"/>
      <c r="P971" s="94"/>
      <c r="Q971" s="94"/>
      <c r="R971" s="94"/>
    </row>
    <row r="972" spans="2:18">
      <c r="B972" s="93"/>
      <c r="C972" s="93"/>
      <c r="D972" s="93"/>
      <c r="E972" s="93"/>
      <c r="F972" s="94"/>
      <c r="G972" s="94"/>
      <c r="H972" s="94"/>
      <c r="I972" s="94"/>
      <c r="J972" s="94"/>
      <c r="K972" s="94"/>
      <c r="L972" s="94"/>
      <c r="M972" s="94"/>
      <c r="N972" s="94"/>
      <c r="O972" s="94"/>
      <c r="P972" s="94"/>
      <c r="Q972" s="94"/>
      <c r="R972" s="94"/>
    </row>
    <row r="973" spans="2:18">
      <c r="B973" s="93"/>
      <c r="C973" s="93"/>
      <c r="D973" s="93"/>
      <c r="E973" s="93"/>
      <c r="F973" s="94"/>
      <c r="G973" s="94"/>
      <c r="H973" s="94"/>
      <c r="I973" s="94"/>
      <c r="J973" s="94"/>
      <c r="K973" s="94"/>
      <c r="L973" s="94"/>
      <c r="M973" s="94"/>
      <c r="N973" s="94"/>
      <c r="O973" s="94"/>
      <c r="P973" s="94"/>
      <c r="Q973" s="94"/>
      <c r="R973" s="94"/>
    </row>
    <row r="974" spans="2:18">
      <c r="B974" s="93"/>
      <c r="C974" s="93"/>
      <c r="D974" s="93"/>
      <c r="E974" s="93"/>
      <c r="F974" s="94"/>
      <c r="G974" s="94"/>
      <c r="H974" s="94"/>
      <c r="I974" s="94"/>
      <c r="J974" s="94"/>
      <c r="K974" s="94"/>
      <c r="L974" s="94"/>
      <c r="M974" s="94"/>
      <c r="N974" s="94"/>
      <c r="O974" s="94"/>
      <c r="P974" s="94"/>
      <c r="Q974" s="94"/>
      <c r="R974" s="94"/>
    </row>
    <row r="975" spans="2:18">
      <c r="B975" s="93"/>
      <c r="C975" s="93"/>
      <c r="D975" s="93"/>
      <c r="E975" s="93"/>
      <c r="F975" s="94"/>
      <c r="G975" s="94"/>
      <c r="H975" s="94"/>
      <c r="I975" s="94"/>
      <c r="J975" s="94"/>
      <c r="K975" s="94"/>
      <c r="L975" s="94"/>
      <c r="M975" s="94"/>
      <c r="N975" s="94"/>
      <c r="O975" s="94"/>
      <c r="P975" s="94"/>
      <c r="Q975" s="94"/>
      <c r="R975" s="94"/>
    </row>
    <row r="976" spans="2:18">
      <c r="B976" s="93"/>
      <c r="C976" s="93"/>
      <c r="D976" s="93"/>
      <c r="E976" s="93"/>
      <c r="F976" s="94"/>
      <c r="G976" s="94"/>
      <c r="H976" s="94"/>
      <c r="I976" s="94"/>
      <c r="J976" s="94"/>
      <c r="K976" s="94"/>
      <c r="L976" s="94"/>
      <c r="M976" s="94"/>
      <c r="N976" s="94"/>
      <c r="O976" s="94"/>
      <c r="P976" s="94"/>
      <c r="Q976" s="94"/>
      <c r="R976" s="94"/>
    </row>
    <row r="977" spans="2:18">
      <c r="B977" s="93"/>
      <c r="C977" s="93"/>
      <c r="D977" s="93"/>
      <c r="E977" s="93"/>
      <c r="F977" s="94"/>
      <c r="G977" s="94"/>
      <c r="H977" s="94"/>
      <c r="I977" s="94"/>
      <c r="J977" s="94"/>
      <c r="K977" s="94"/>
      <c r="L977" s="94"/>
      <c r="M977" s="94"/>
      <c r="N977" s="94"/>
      <c r="O977" s="94"/>
      <c r="P977" s="94"/>
      <c r="Q977" s="94"/>
      <c r="R977" s="94"/>
    </row>
    <row r="978" spans="2:18">
      <c r="B978" s="93"/>
      <c r="C978" s="93"/>
      <c r="D978" s="93"/>
      <c r="E978" s="93"/>
      <c r="F978" s="94"/>
      <c r="G978" s="94"/>
      <c r="H978" s="94"/>
      <c r="I978" s="94"/>
      <c r="J978" s="94"/>
      <c r="K978" s="94"/>
      <c r="L978" s="94"/>
      <c r="M978" s="94"/>
      <c r="N978" s="94"/>
      <c r="O978" s="94"/>
      <c r="P978" s="94"/>
      <c r="Q978" s="94"/>
      <c r="R978" s="94"/>
    </row>
    <row r="979" spans="2:18">
      <c r="B979" s="93"/>
      <c r="C979" s="93"/>
      <c r="D979" s="93"/>
      <c r="E979" s="93"/>
      <c r="F979" s="94"/>
      <c r="G979" s="94"/>
      <c r="H979" s="94"/>
      <c r="I979" s="94"/>
      <c r="J979" s="94"/>
      <c r="K979" s="94"/>
      <c r="L979" s="94"/>
      <c r="M979" s="94"/>
      <c r="N979" s="94"/>
      <c r="O979" s="94"/>
      <c r="P979" s="94"/>
      <c r="Q979" s="94"/>
      <c r="R979" s="94"/>
    </row>
    <row r="980" spans="2:18">
      <c r="B980" s="93"/>
      <c r="C980" s="93"/>
      <c r="D980" s="93"/>
      <c r="E980" s="93"/>
      <c r="F980" s="94"/>
      <c r="G980" s="94"/>
      <c r="H980" s="94"/>
      <c r="I980" s="94"/>
      <c r="J980" s="94"/>
      <c r="K980" s="94"/>
      <c r="L980" s="94"/>
      <c r="M980" s="94"/>
      <c r="N980" s="94"/>
      <c r="O980" s="94"/>
      <c r="P980" s="94"/>
      <c r="Q980" s="94"/>
      <c r="R980" s="94"/>
    </row>
    <row r="981" spans="2:18">
      <c r="B981" s="93"/>
      <c r="C981" s="93"/>
      <c r="D981" s="93"/>
      <c r="E981" s="93"/>
      <c r="F981" s="94"/>
      <c r="G981" s="94"/>
      <c r="H981" s="94"/>
      <c r="I981" s="94"/>
      <c r="J981" s="94"/>
      <c r="K981" s="94"/>
      <c r="L981" s="94"/>
      <c r="M981" s="94"/>
      <c r="N981" s="94"/>
      <c r="O981" s="94"/>
      <c r="P981" s="94"/>
      <c r="Q981" s="94"/>
      <c r="R981" s="94"/>
    </row>
    <row r="982" spans="2:18">
      <c r="B982" s="93"/>
      <c r="C982" s="93"/>
      <c r="D982" s="93"/>
      <c r="E982" s="93"/>
      <c r="F982" s="94"/>
      <c r="G982" s="94"/>
      <c r="H982" s="94"/>
      <c r="I982" s="94"/>
      <c r="J982" s="94"/>
      <c r="K982" s="94"/>
      <c r="L982" s="94"/>
      <c r="M982" s="94"/>
      <c r="N982" s="94"/>
      <c r="O982" s="94"/>
      <c r="P982" s="94"/>
      <c r="Q982" s="94"/>
      <c r="R982" s="94"/>
    </row>
    <row r="983" spans="2:18">
      <c r="B983" s="93"/>
      <c r="C983" s="93"/>
      <c r="D983" s="93"/>
      <c r="E983" s="93"/>
      <c r="F983" s="94"/>
      <c r="G983" s="94"/>
      <c r="H983" s="94"/>
      <c r="I983" s="94"/>
      <c r="J983" s="94"/>
      <c r="K983" s="94"/>
      <c r="L983" s="94"/>
      <c r="M983" s="94"/>
      <c r="N983" s="94"/>
      <c r="O983" s="94"/>
      <c r="P983" s="94"/>
      <c r="Q983" s="94"/>
      <c r="R983" s="94"/>
    </row>
    <row r="984" spans="2:18">
      <c r="B984" s="93"/>
      <c r="C984" s="93"/>
      <c r="D984" s="93"/>
      <c r="E984" s="93"/>
      <c r="F984" s="94"/>
      <c r="G984" s="94"/>
      <c r="H984" s="94"/>
      <c r="I984" s="94"/>
      <c r="J984" s="94"/>
      <c r="K984" s="94"/>
      <c r="L984" s="94"/>
      <c r="M984" s="94"/>
      <c r="N984" s="94"/>
      <c r="O984" s="94"/>
      <c r="P984" s="94"/>
      <c r="Q984" s="94"/>
      <c r="R984" s="94"/>
    </row>
    <row r="985" spans="2:18">
      <c r="B985" s="93"/>
      <c r="C985" s="93"/>
      <c r="D985" s="93"/>
      <c r="E985" s="93"/>
      <c r="F985" s="94"/>
      <c r="G985" s="94"/>
      <c r="H985" s="94"/>
      <c r="I985" s="94"/>
      <c r="J985" s="94"/>
      <c r="K985" s="94"/>
      <c r="L985" s="94"/>
      <c r="M985" s="94"/>
      <c r="N985" s="94"/>
      <c r="O985" s="94"/>
      <c r="P985" s="94"/>
      <c r="Q985" s="94"/>
      <c r="R985" s="94"/>
    </row>
    <row r="986" spans="2:18">
      <c r="B986" s="93"/>
      <c r="C986" s="93"/>
      <c r="D986" s="93"/>
      <c r="E986" s="93"/>
      <c r="F986" s="94"/>
      <c r="G986" s="94"/>
      <c r="H986" s="94"/>
      <c r="I986" s="94"/>
      <c r="J986" s="94"/>
      <c r="K986" s="94"/>
      <c r="L986" s="94"/>
      <c r="M986" s="94"/>
      <c r="N986" s="94"/>
      <c r="O986" s="94"/>
      <c r="P986" s="94"/>
      <c r="Q986" s="94"/>
      <c r="R986" s="94"/>
    </row>
    <row r="987" spans="2:18">
      <c r="B987" s="93"/>
      <c r="C987" s="93"/>
      <c r="D987" s="93"/>
      <c r="E987" s="93"/>
      <c r="F987" s="94"/>
      <c r="G987" s="94"/>
      <c r="H987" s="94"/>
      <c r="I987" s="94"/>
      <c r="J987" s="94"/>
      <c r="K987" s="94"/>
      <c r="L987" s="94"/>
      <c r="M987" s="94"/>
      <c r="N987" s="94"/>
      <c r="O987" s="94"/>
      <c r="P987" s="94"/>
      <c r="Q987" s="94"/>
      <c r="R987" s="94"/>
    </row>
    <row r="988" spans="2:18">
      <c r="B988" s="93"/>
      <c r="C988" s="93"/>
      <c r="D988" s="93"/>
      <c r="E988" s="93"/>
      <c r="F988" s="94"/>
      <c r="G988" s="94"/>
      <c r="H988" s="94"/>
      <c r="I988" s="94"/>
      <c r="J988" s="94"/>
      <c r="K988" s="94"/>
      <c r="L988" s="94"/>
      <c r="M988" s="94"/>
      <c r="N988" s="94"/>
      <c r="O988" s="94"/>
      <c r="P988" s="94"/>
      <c r="Q988" s="94"/>
      <c r="R988" s="94"/>
    </row>
    <row r="989" spans="2:18">
      <c r="B989" s="93"/>
      <c r="C989" s="93"/>
      <c r="D989" s="93"/>
      <c r="E989" s="93"/>
      <c r="F989" s="94"/>
      <c r="G989" s="94"/>
      <c r="H989" s="94"/>
      <c r="I989" s="94"/>
      <c r="J989" s="94"/>
      <c r="K989" s="94"/>
      <c r="L989" s="94"/>
      <c r="M989" s="94"/>
      <c r="N989" s="94"/>
      <c r="O989" s="94"/>
      <c r="P989" s="94"/>
      <c r="Q989" s="94"/>
      <c r="R989" s="94"/>
    </row>
    <row r="990" spans="2:18">
      <c r="B990" s="93"/>
      <c r="C990" s="93"/>
      <c r="D990" s="93"/>
      <c r="E990" s="93"/>
      <c r="F990" s="94"/>
      <c r="G990" s="94"/>
      <c r="H990" s="94"/>
      <c r="I990" s="94"/>
      <c r="J990" s="94"/>
      <c r="K990" s="94"/>
      <c r="L990" s="94"/>
      <c r="M990" s="94"/>
      <c r="N990" s="94"/>
      <c r="O990" s="94"/>
      <c r="P990" s="94"/>
      <c r="Q990" s="94"/>
      <c r="R990" s="94"/>
    </row>
    <row r="991" spans="2:18">
      <c r="B991" s="93"/>
      <c r="C991" s="93"/>
      <c r="D991" s="93"/>
      <c r="E991" s="93"/>
      <c r="F991" s="94"/>
      <c r="G991" s="94"/>
      <c r="H991" s="94"/>
      <c r="I991" s="94"/>
      <c r="J991" s="94"/>
      <c r="K991" s="94"/>
      <c r="L991" s="94"/>
      <c r="M991" s="94"/>
      <c r="N991" s="94"/>
      <c r="O991" s="94"/>
      <c r="P991" s="94"/>
      <c r="Q991" s="94"/>
      <c r="R991" s="94"/>
    </row>
    <row r="992" spans="2:18">
      <c r="B992" s="93"/>
      <c r="C992" s="93"/>
      <c r="D992" s="93"/>
      <c r="E992" s="93"/>
      <c r="F992" s="94"/>
      <c r="G992" s="94"/>
      <c r="H992" s="94"/>
      <c r="I992" s="94"/>
      <c r="J992" s="94"/>
      <c r="K992" s="94"/>
      <c r="L992" s="94"/>
      <c r="M992" s="94"/>
      <c r="N992" s="94"/>
      <c r="O992" s="94"/>
      <c r="P992" s="94"/>
      <c r="Q992" s="94"/>
      <c r="R992" s="94"/>
    </row>
    <row r="993" spans="2:18">
      <c r="B993" s="93"/>
      <c r="C993" s="93"/>
      <c r="D993" s="93"/>
      <c r="E993" s="93"/>
      <c r="F993" s="94"/>
      <c r="G993" s="94"/>
      <c r="H993" s="94"/>
      <c r="I993" s="94"/>
      <c r="J993" s="94"/>
      <c r="K993" s="94"/>
      <c r="L993" s="94"/>
      <c r="M993" s="94"/>
      <c r="N993" s="94"/>
      <c r="O993" s="94"/>
      <c r="P993" s="94"/>
      <c r="Q993" s="94"/>
      <c r="R993" s="94"/>
    </row>
    <row r="994" spans="2:18">
      <c r="B994" s="93"/>
      <c r="C994" s="93"/>
      <c r="D994" s="93"/>
      <c r="E994" s="93"/>
      <c r="F994" s="94"/>
      <c r="G994" s="94"/>
      <c r="H994" s="94"/>
      <c r="I994" s="94"/>
      <c r="J994" s="94"/>
      <c r="K994" s="94"/>
      <c r="L994" s="94"/>
      <c r="M994" s="94"/>
      <c r="N994" s="94"/>
      <c r="O994" s="94"/>
      <c r="P994" s="94"/>
      <c r="Q994" s="94"/>
      <c r="R994" s="94"/>
    </row>
    <row r="995" spans="2:18">
      <c r="B995" s="93"/>
      <c r="C995" s="93"/>
      <c r="D995" s="93"/>
      <c r="E995" s="93"/>
      <c r="F995" s="94"/>
      <c r="G995" s="94"/>
      <c r="H995" s="94"/>
      <c r="I995" s="94"/>
      <c r="J995" s="94"/>
      <c r="K995" s="94"/>
      <c r="L995" s="94"/>
      <c r="M995" s="94"/>
      <c r="N995" s="94"/>
      <c r="O995" s="94"/>
      <c r="P995" s="94"/>
      <c r="Q995" s="94"/>
      <c r="R995" s="94"/>
    </row>
    <row r="996" spans="2:18">
      <c r="B996" s="93"/>
      <c r="C996" s="93"/>
      <c r="D996" s="93"/>
      <c r="E996" s="93"/>
      <c r="F996" s="94"/>
      <c r="G996" s="94"/>
      <c r="H996" s="94"/>
      <c r="I996" s="94"/>
      <c r="J996" s="94"/>
      <c r="K996" s="94"/>
      <c r="L996" s="94"/>
      <c r="M996" s="94"/>
      <c r="N996" s="94"/>
      <c r="O996" s="94"/>
      <c r="P996" s="94"/>
      <c r="Q996" s="94"/>
      <c r="R996" s="94"/>
    </row>
    <row r="997" spans="2:18">
      <c r="B997" s="93"/>
      <c r="C997" s="93"/>
      <c r="D997" s="93"/>
      <c r="E997" s="93"/>
      <c r="F997" s="94"/>
      <c r="G997" s="94"/>
      <c r="H997" s="94"/>
      <c r="I997" s="94"/>
      <c r="J997" s="94"/>
      <c r="K997" s="94"/>
      <c r="L997" s="94"/>
      <c r="M997" s="94"/>
      <c r="N997" s="94"/>
      <c r="O997" s="94"/>
      <c r="P997" s="94"/>
      <c r="Q997" s="94"/>
      <c r="R997" s="94"/>
    </row>
    <row r="998" spans="2:18">
      <c r="B998" s="93"/>
      <c r="C998" s="93"/>
      <c r="D998" s="93"/>
      <c r="E998" s="93"/>
      <c r="F998" s="94"/>
      <c r="G998" s="94"/>
      <c r="H998" s="94"/>
      <c r="I998" s="94"/>
      <c r="J998" s="94"/>
      <c r="K998" s="94"/>
      <c r="L998" s="94"/>
      <c r="M998" s="94"/>
      <c r="N998" s="94"/>
      <c r="O998" s="94"/>
      <c r="P998" s="94"/>
      <c r="Q998" s="94"/>
      <c r="R998" s="94"/>
    </row>
    <row r="999" spans="2:18">
      <c r="B999" s="93"/>
      <c r="C999" s="93"/>
      <c r="D999" s="93"/>
      <c r="E999" s="93"/>
      <c r="F999" s="94"/>
      <c r="G999" s="94"/>
      <c r="H999" s="94"/>
      <c r="I999" s="94"/>
      <c r="J999" s="94"/>
      <c r="K999" s="94"/>
      <c r="L999" s="94"/>
      <c r="M999" s="94"/>
      <c r="N999" s="94"/>
      <c r="O999" s="94"/>
      <c r="P999" s="94"/>
      <c r="Q999" s="94"/>
      <c r="R999" s="94"/>
    </row>
    <row r="1000" spans="2:18">
      <c r="B1000" s="93"/>
      <c r="C1000" s="93"/>
      <c r="D1000" s="93"/>
      <c r="E1000" s="93"/>
      <c r="F1000" s="94"/>
      <c r="G1000" s="94"/>
      <c r="H1000" s="94"/>
      <c r="I1000" s="94"/>
      <c r="J1000" s="94"/>
      <c r="K1000" s="94"/>
      <c r="L1000" s="94"/>
      <c r="M1000" s="94"/>
      <c r="N1000" s="94"/>
      <c r="O1000" s="94"/>
      <c r="P1000" s="94"/>
      <c r="Q1000" s="94"/>
      <c r="R1000" s="94"/>
    </row>
    <row r="1001" spans="2:18">
      <c r="B1001" s="93"/>
      <c r="C1001" s="93"/>
      <c r="D1001" s="93"/>
      <c r="E1001" s="93"/>
      <c r="F1001" s="94"/>
      <c r="G1001" s="94"/>
      <c r="H1001" s="94"/>
      <c r="I1001" s="94"/>
      <c r="J1001" s="94"/>
      <c r="K1001" s="94"/>
      <c r="L1001" s="94"/>
      <c r="M1001" s="94"/>
      <c r="N1001" s="94"/>
      <c r="O1001" s="94"/>
      <c r="P1001" s="94"/>
      <c r="Q1001" s="94"/>
      <c r="R1001" s="94"/>
    </row>
    <row r="1002" spans="2:18">
      <c r="B1002" s="93"/>
      <c r="C1002" s="93"/>
      <c r="D1002" s="93"/>
      <c r="E1002" s="93"/>
      <c r="F1002" s="94"/>
      <c r="G1002" s="94"/>
      <c r="H1002" s="94"/>
      <c r="I1002" s="94"/>
      <c r="J1002" s="94"/>
      <c r="K1002" s="94"/>
      <c r="L1002" s="94"/>
      <c r="M1002" s="94"/>
      <c r="N1002" s="94"/>
      <c r="O1002" s="94"/>
      <c r="P1002" s="94"/>
      <c r="Q1002" s="94"/>
      <c r="R1002" s="94"/>
    </row>
    <row r="1003" spans="2:18">
      <c r="B1003" s="93"/>
      <c r="C1003" s="93"/>
      <c r="D1003" s="93"/>
      <c r="E1003" s="93"/>
      <c r="F1003" s="94"/>
      <c r="G1003" s="94"/>
      <c r="H1003" s="94"/>
      <c r="I1003" s="94"/>
      <c r="J1003" s="94"/>
      <c r="K1003" s="94"/>
      <c r="L1003" s="94"/>
      <c r="M1003" s="94"/>
      <c r="N1003" s="94"/>
      <c r="O1003" s="94"/>
      <c r="P1003" s="94"/>
      <c r="Q1003" s="94"/>
      <c r="R1003" s="94"/>
    </row>
    <row r="1004" spans="2:18">
      <c r="B1004" s="93"/>
      <c r="C1004" s="93"/>
      <c r="D1004" s="93"/>
      <c r="E1004" s="93"/>
      <c r="F1004" s="94"/>
      <c r="G1004" s="94"/>
      <c r="H1004" s="94"/>
      <c r="I1004" s="94"/>
      <c r="J1004" s="94"/>
      <c r="K1004" s="94"/>
      <c r="L1004" s="94"/>
      <c r="M1004" s="94"/>
      <c r="N1004" s="94"/>
      <c r="O1004" s="94"/>
      <c r="P1004" s="94"/>
      <c r="Q1004" s="94"/>
      <c r="R1004" s="94"/>
    </row>
    <row r="1005" spans="2:18">
      <c r="B1005" s="93"/>
      <c r="C1005" s="93"/>
      <c r="D1005" s="93"/>
      <c r="E1005" s="93"/>
      <c r="F1005" s="94"/>
      <c r="G1005" s="94"/>
      <c r="H1005" s="94"/>
      <c r="I1005" s="94"/>
      <c r="J1005" s="94"/>
      <c r="K1005" s="94"/>
      <c r="L1005" s="94"/>
      <c r="M1005" s="94"/>
      <c r="N1005" s="94"/>
      <c r="O1005" s="94"/>
      <c r="P1005" s="94"/>
      <c r="Q1005" s="94"/>
      <c r="R1005" s="94"/>
    </row>
    <row r="1006" spans="2:18">
      <c r="B1006" s="93"/>
      <c r="C1006" s="93"/>
      <c r="D1006" s="93"/>
      <c r="E1006" s="93"/>
      <c r="F1006" s="94"/>
      <c r="G1006" s="94"/>
      <c r="H1006" s="94"/>
      <c r="I1006" s="94"/>
      <c r="J1006" s="94"/>
      <c r="K1006" s="94"/>
      <c r="L1006" s="94"/>
      <c r="M1006" s="94"/>
      <c r="N1006" s="94"/>
      <c r="O1006" s="94"/>
      <c r="P1006" s="94"/>
      <c r="Q1006" s="94"/>
      <c r="R1006" s="94"/>
    </row>
    <row r="1007" spans="2:18">
      <c r="B1007" s="93"/>
      <c r="C1007" s="93"/>
      <c r="D1007" s="93"/>
      <c r="E1007" s="93"/>
      <c r="F1007" s="94"/>
      <c r="G1007" s="94"/>
      <c r="H1007" s="94"/>
      <c r="I1007" s="94"/>
      <c r="J1007" s="94"/>
      <c r="K1007" s="94"/>
      <c r="L1007" s="94"/>
      <c r="M1007" s="94"/>
      <c r="N1007" s="94"/>
      <c r="O1007" s="94"/>
      <c r="P1007" s="94"/>
      <c r="Q1007" s="94"/>
      <c r="R1007" s="94"/>
    </row>
    <row r="1008" spans="2:18">
      <c r="B1008" s="93"/>
      <c r="C1008" s="93"/>
      <c r="D1008" s="93"/>
      <c r="E1008" s="93"/>
      <c r="F1008" s="94"/>
      <c r="G1008" s="94"/>
      <c r="H1008" s="94"/>
      <c r="I1008" s="94"/>
      <c r="J1008" s="94"/>
      <c r="K1008" s="94"/>
      <c r="L1008" s="94"/>
      <c r="M1008" s="94"/>
      <c r="N1008" s="94"/>
      <c r="O1008" s="94"/>
      <c r="P1008" s="94"/>
      <c r="Q1008" s="94"/>
      <c r="R1008" s="94"/>
    </row>
    <row r="1009" spans="2:18">
      <c r="B1009" s="93"/>
      <c r="C1009" s="93"/>
      <c r="D1009" s="93"/>
      <c r="E1009" s="93"/>
      <c r="F1009" s="94"/>
      <c r="G1009" s="94"/>
      <c r="H1009" s="94"/>
      <c r="I1009" s="94"/>
      <c r="J1009" s="94"/>
      <c r="K1009" s="94"/>
      <c r="L1009" s="94"/>
      <c r="M1009" s="94"/>
      <c r="N1009" s="94"/>
      <c r="O1009" s="94"/>
      <c r="P1009" s="94"/>
      <c r="Q1009" s="94"/>
      <c r="R1009" s="94"/>
    </row>
    <row r="1010" spans="2:18">
      <c r="B1010" s="93"/>
      <c r="C1010" s="93"/>
      <c r="D1010" s="93"/>
      <c r="E1010" s="93"/>
      <c r="F1010" s="94"/>
      <c r="G1010" s="94"/>
      <c r="H1010" s="94"/>
      <c r="I1010" s="94"/>
      <c r="J1010" s="94"/>
      <c r="K1010" s="94"/>
      <c r="L1010" s="94"/>
      <c r="M1010" s="94"/>
      <c r="N1010" s="94"/>
      <c r="O1010" s="94"/>
      <c r="P1010" s="94"/>
      <c r="Q1010" s="94"/>
      <c r="R1010" s="94"/>
    </row>
    <row r="1011" spans="2:18">
      <c r="B1011" s="93"/>
      <c r="C1011" s="93"/>
      <c r="D1011" s="93"/>
      <c r="E1011" s="93"/>
      <c r="F1011" s="94"/>
      <c r="G1011" s="94"/>
      <c r="H1011" s="94"/>
      <c r="I1011" s="94"/>
      <c r="J1011" s="94"/>
      <c r="K1011" s="94"/>
      <c r="L1011" s="94"/>
      <c r="M1011" s="94"/>
      <c r="N1011" s="94"/>
      <c r="O1011" s="94"/>
      <c r="P1011" s="94"/>
      <c r="Q1011" s="94"/>
      <c r="R1011" s="94"/>
    </row>
    <row r="1012" spans="2:18">
      <c r="B1012" s="93"/>
      <c r="C1012" s="93"/>
      <c r="D1012" s="93"/>
      <c r="E1012" s="93"/>
      <c r="F1012" s="94"/>
      <c r="G1012" s="94"/>
      <c r="H1012" s="94"/>
      <c r="I1012" s="94"/>
      <c r="J1012" s="94"/>
      <c r="K1012" s="94"/>
      <c r="L1012" s="94"/>
      <c r="M1012" s="94"/>
      <c r="N1012" s="94"/>
      <c r="O1012" s="94"/>
      <c r="P1012" s="94"/>
      <c r="Q1012" s="94"/>
      <c r="R1012" s="94"/>
    </row>
    <row r="1013" spans="2:18">
      <c r="B1013" s="93"/>
      <c r="C1013" s="93"/>
      <c r="D1013" s="93"/>
      <c r="E1013" s="93"/>
      <c r="F1013" s="94"/>
      <c r="G1013" s="94"/>
      <c r="H1013" s="94"/>
      <c r="I1013" s="94"/>
      <c r="J1013" s="94"/>
      <c r="K1013" s="94"/>
      <c r="L1013" s="94"/>
      <c r="M1013" s="94"/>
      <c r="N1013" s="94"/>
      <c r="O1013" s="94"/>
      <c r="P1013" s="94"/>
      <c r="Q1013" s="94"/>
      <c r="R1013" s="94"/>
    </row>
    <row r="1014" spans="2:18">
      <c r="B1014" s="93"/>
      <c r="C1014" s="93"/>
      <c r="D1014" s="93"/>
      <c r="E1014" s="93"/>
      <c r="F1014" s="94"/>
      <c r="G1014" s="94"/>
      <c r="H1014" s="94"/>
      <c r="I1014" s="94"/>
      <c r="J1014" s="94"/>
      <c r="K1014" s="94"/>
      <c r="L1014" s="94"/>
      <c r="M1014" s="94"/>
      <c r="N1014" s="94"/>
      <c r="O1014" s="94"/>
      <c r="P1014" s="94"/>
      <c r="Q1014" s="94"/>
      <c r="R1014" s="94"/>
    </row>
    <row r="1015" spans="2:18">
      <c r="B1015" s="93"/>
      <c r="C1015" s="93"/>
      <c r="D1015" s="93"/>
      <c r="E1015" s="93"/>
      <c r="F1015" s="94"/>
      <c r="G1015" s="94"/>
      <c r="H1015" s="94"/>
      <c r="I1015" s="94"/>
      <c r="J1015" s="94"/>
      <c r="K1015" s="94"/>
      <c r="L1015" s="94"/>
      <c r="M1015" s="94"/>
      <c r="N1015" s="94"/>
      <c r="O1015" s="94"/>
      <c r="P1015" s="94"/>
      <c r="Q1015" s="94"/>
      <c r="R1015" s="94"/>
    </row>
    <row r="1016" spans="2:18">
      <c r="B1016" s="93"/>
      <c r="C1016" s="93"/>
      <c r="D1016" s="93"/>
      <c r="E1016" s="93"/>
      <c r="F1016" s="94"/>
      <c r="G1016" s="94"/>
      <c r="H1016" s="94"/>
      <c r="I1016" s="94"/>
      <c r="J1016" s="94"/>
      <c r="K1016" s="94"/>
      <c r="L1016" s="94"/>
      <c r="M1016" s="94"/>
      <c r="N1016" s="94"/>
      <c r="O1016" s="94"/>
      <c r="P1016" s="94"/>
      <c r="Q1016" s="94"/>
      <c r="R1016" s="94"/>
    </row>
    <row r="1017" spans="2:18">
      <c r="B1017" s="93"/>
      <c r="C1017" s="93"/>
      <c r="D1017" s="93"/>
      <c r="E1017" s="93"/>
      <c r="F1017" s="94"/>
      <c r="G1017" s="94"/>
      <c r="H1017" s="94"/>
      <c r="I1017" s="94"/>
      <c r="J1017" s="94"/>
      <c r="K1017" s="94"/>
      <c r="L1017" s="94"/>
      <c r="M1017" s="94"/>
      <c r="N1017" s="94"/>
      <c r="O1017" s="94"/>
      <c r="P1017" s="94"/>
      <c r="Q1017" s="94"/>
      <c r="R1017" s="94"/>
    </row>
    <row r="1018" spans="2:18">
      <c r="B1018" s="93"/>
      <c r="C1018" s="93"/>
      <c r="D1018" s="93"/>
      <c r="E1018" s="93"/>
      <c r="F1018" s="94"/>
      <c r="G1018" s="94"/>
      <c r="H1018" s="94"/>
      <c r="I1018" s="94"/>
      <c r="J1018" s="94"/>
      <c r="K1018" s="94"/>
      <c r="L1018" s="94"/>
      <c r="M1018" s="94"/>
      <c r="N1018" s="94"/>
      <c r="O1018" s="94"/>
      <c r="P1018" s="94"/>
      <c r="Q1018" s="94"/>
      <c r="R1018" s="94"/>
    </row>
    <row r="1019" spans="2:18">
      <c r="B1019" s="93"/>
      <c r="C1019" s="93"/>
      <c r="D1019" s="93"/>
      <c r="E1019" s="93"/>
      <c r="F1019" s="94"/>
      <c r="G1019" s="94"/>
      <c r="H1019" s="94"/>
      <c r="I1019" s="94"/>
      <c r="J1019" s="94"/>
      <c r="K1019" s="94"/>
      <c r="L1019" s="94"/>
      <c r="M1019" s="94"/>
      <c r="N1019" s="94"/>
      <c r="O1019" s="94"/>
      <c r="P1019" s="94"/>
      <c r="Q1019" s="94"/>
      <c r="R1019" s="94"/>
    </row>
    <row r="1020" spans="2:18">
      <c r="B1020" s="93"/>
      <c r="C1020" s="93"/>
      <c r="D1020" s="93"/>
      <c r="E1020" s="93"/>
      <c r="F1020" s="94"/>
      <c r="G1020" s="94"/>
      <c r="H1020" s="94"/>
      <c r="I1020" s="94"/>
      <c r="J1020" s="94"/>
      <c r="K1020" s="94"/>
      <c r="L1020" s="94"/>
      <c r="M1020" s="94"/>
      <c r="N1020" s="94"/>
      <c r="O1020" s="94"/>
      <c r="P1020" s="94"/>
      <c r="Q1020" s="94"/>
      <c r="R1020" s="94"/>
    </row>
    <row r="1021" spans="2:18">
      <c r="B1021" s="93"/>
      <c r="C1021" s="93"/>
      <c r="D1021" s="93"/>
      <c r="E1021" s="93"/>
      <c r="F1021" s="94"/>
      <c r="G1021" s="94"/>
      <c r="H1021" s="94"/>
      <c r="I1021" s="94"/>
      <c r="J1021" s="94"/>
      <c r="K1021" s="94"/>
      <c r="L1021" s="94"/>
      <c r="M1021" s="94"/>
      <c r="N1021" s="94"/>
      <c r="O1021" s="94"/>
      <c r="P1021" s="94"/>
      <c r="Q1021" s="94"/>
      <c r="R1021" s="94"/>
    </row>
    <row r="1022" spans="2:18">
      <c r="B1022" s="93"/>
      <c r="C1022" s="93"/>
      <c r="D1022" s="93"/>
      <c r="E1022" s="93"/>
      <c r="F1022" s="94"/>
      <c r="G1022" s="94"/>
      <c r="H1022" s="94"/>
      <c r="I1022" s="94"/>
      <c r="J1022" s="94"/>
      <c r="K1022" s="94"/>
      <c r="L1022" s="94"/>
      <c r="M1022" s="94"/>
      <c r="N1022" s="94"/>
      <c r="O1022" s="94"/>
      <c r="P1022" s="94"/>
      <c r="Q1022" s="94"/>
      <c r="R1022" s="94"/>
    </row>
    <row r="1023" spans="2:18">
      <c r="B1023" s="93"/>
      <c r="C1023" s="93"/>
      <c r="D1023" s="93"/>
      <c r="E1023" s="93"/>
      <c r="F1023" s="94"/>
      <c r="G1023" s="94"/>
      <c r="H1023" s="94"/>
      <c r="I1023" s="94"/>
      <c r="J1023" s="94"/>
      <c r="K1023" s="94"/>
      <c r="L1023" s="94"/>
      <c r="M1023" s="94"/>
      <c r="N1023" s="94"/>
      <c r="O1023" s="94"/>
      <c r="P1023" s="94"/>
      <c r="Q1023" s="94"/>
      <c r="R1023" s="94"/>
    </row>
    <row r="1024" spans="2:18">
      <c r="B1024" s="93"/>
      <c r="C1024" s="93"/>
      <c r="D1024" s="93"/>
      <c r="E1024" s="93"/>
      <c r="F1024" s="94"/>
      <c r="G1024" s="94"/>
      <c r="H1024" s="94"/>
      <c r="I1024" s="94"/>
      <c r="J1024" s="94"/>
      <c r="K1024" s="94"/>
      <c r="L1024" s="94"/>
      <c r="M1024" s="94"/>
      <c r="N1024" s="94"/>
      <c r="O1024" s="94"/>
      <c r="P1024" s="94"/>
      <c r="Q1024" s="94"/>
      <c r="R1024" s="94"/>
    </row>
    <row r="1025" spans="2:18">
      <c r="B1025" s="93"/>
      <c r="C1025" s="93"/>
      <c r="D1025" s="93"/>
      <c r="E1025" s="93"/>
      <c r="F1025" s="94"/>
      <c r="G1025" s="94"/>
      <c r="H1025" s="94"/>
      <c r="I1025" s="94"/>
      <c r="J1025" s="94"/>
      <c r="K1025" s="94"/>
      <c r="L1025" s="94"/>
      <c r="M1025" s="94"/>
      <c r="N1025" s="94"/>
      <c r="O1025" s="94"/>
      <c r="P1025" s="94"/>
      <c r="Q1025" s="94"/>
      <c r="R1025" s="94"/>
    </row>
    <row r="1026" spans="2:18">
      <c r="B1026" s="93"/>
      <c r="C1026" s="93"/>
      <c r="D1026" s="93"/>
      <c r="E1026" s="93"/>
      <c r="F1026" s="94"/>
      <c r="G1026" s="94"/>
      <c r="H1026" s="94"/>
      <c r="I1026" s="94"/>
      <c r="J1026" s="94"/>
      <c r="K1026" s="94"/>
      <c r="L1026" s="94"/>
      <c r="M1026" s="94"/>
      <c r="N1026" s="94"/>
      <c r="O1026" s="94"/>
      <c r="P1026" s="94"/>
      <c r="Q1026" s="94"/>
      <c r="R1026" s="94"/>
    </row>
    <row r="1027" spans="2:18">
      <c r="B1027" s="93"/>
      <c r="C1027" s="93"/>
      <c r="D1027" s="93"/>
      <c r="E1027" s="93"/>
      <c r="F1027" s="94"/>
      <c r="G1027" s="94"/>
      <c r="H1027" s="94"/>
      <c r="I1027" s="94"/>
      <c r="J1027" s="94"/>
      <c r="K1027" s="94"/>
      <c r="L1027" s="94"/>
      <c r="M1027" s="94"/>
      <c r="N1027" s="94"/>
      <c r="O1027" s="94"/>
      <c r="P1027" s="94"/>
      <c r="Q1027" s="94"/>
      <c r="R1027" s="94"/>
    </row>
    <row r="1028" spans="2:18">
      <c r="B1028" s="93"/>
      <c r="C1028" s="93"/>
      <c r="D1028" s="93"/>
      <c r="E1028" s="93"/>
      <c r="F1028" s="94"/>
      <c r="G1028" s="94"/>
      <c r="H1028" s="94"/>
      <c r="I1028" s="94"/>
      <c r="J1028" s="94"/>
      <c r="K1028" s="94"/>
      <c r="L1028" s="94"/>
      <c r="M1028" s="94"/>
      <c r="N1028" s="94"/>
      <c r="O1028" s="94"/>
      <c r="P1028" s="94"/>
      <c r="Q1028" s="94"/>
      <c r="R1028" s="94"/>
    </row>
    <row r="1029" spans="2:18">
      <c r="B1029" s="93"/>
      <c r="C1029" s="93"/>
      <c r="D1029" s="93"/>
      <c r="E1029" s="93"/>
      <c r="F1029" s="94"/>
      <c r="G1029" s="94"/>
      <c r="H1029" s="94"/>
      <c r="I1029" s="94"/>
      <c r="J1029" s="94"/>
      <c r="K1029" s="94"/>
      <c r="L1029" s="94"/>
      <c r="M1029" s="94"/>
      <c r="N1029" s="94"/>
      <c r="O1029" s="94"/>
      <c r="P1029" s="94"/>
      <c r="Q1029" s="94"/>
      <c r="R1029" s="94"/>
    </row>
    <row r="1030" spans="2:18">
      <c r="B1030" s="93"/>
      <c r="C1030" s="93"/>
      <c r="D1030" s="93"/>
      <c r="E1030" s="93"/>
      <c r="F1030" s="94"/>
      <c r="G1030" s="94"/>
      <c r="H1030" s="94"/>
      <c r="I1030" s="94"/>
      <c r="J1030" s="94"/>
      <c r="K1030" s="94"/>
      <c r="L1030" s="94"/>
      <c r="M1030" s="94"/>
      <c r="N1030" s="94"/>
      <c r="O1030" s="94"/>
      <c r="P1030" s="94"/>
      <c r="Q1030" s="94"/>
      <c r="R1030" s="94"/>
    </row>
    <row r="1031" spans="2:18">
      <c r="B1031" s="93"/>
      <c r="C1031" s="93"/>
      <c r="D1031" s="93"/>
      <c r="E1031" s="93"/>
      <c r="F1031" s="94"/>
      <c r="G1031" s="94"/>
      <c r="H1031" s="94"/>
      <c r="I1031" s="94"/>
      <c r="J1031" s="94"/>
      <c r="K1031" s="94"/>
      <c r="L1031" s="94"/>
      <c r="M1031" s="94"/>
      <c r="N1031" s="94"/>
      <c r="O1031" s="94"/>
      <c r="P1031" s="94"/>
      <c r="Q1031" s="94"/>
      <c r="R1031" s="94"/>
    </row>
    <row r="1032" spans="2:18">
      <c r="B1032" s="93"/>
      <c r="C1032" s="93"/>
      <c r="D1032" s="93"/>
      <c r="E1032" s="93"/>
      <c r="F1032" s="94"/>
      <c r="G1032" s="94"/>
      <c r="H1032" s="94"/>
      <c r="I1032" s="94"/>
      <c r="J1032" s="94"/>
      <c r="K1032" s="94"/>
      <c r="L1032" s="94"/>
      <c r="M1032" s="94"/>
      <c r="N1032" s="94"/>
      <c r="O1032" s="94"/>
      <c r="P1032" s="94"/>
      <c r="Q1032" s="94"/>
      <c r="R1032" s="94"/>
    </row>
    <row r="1033" spans="2:18">
      <c r="B1033" s="93"/>
      <c r="C1033" s="93"/>
      <c r="D1033" s="93"/>
      <c r="E1033" s="93"/>
      <c r="F1033" s="94"/>
      <c r="G1033" s="94"/>
      <c r="H1033" s="94"/>
      <c r="I1033" s="94"/>
      <c r="J1033" s="94"/>
      <c r="K1033" s="94"/>
      <c r="L1033" s="94"/>
      <c r="M1033" s="94"/>
      <c r="N1033" s="94"/>
      <c r="O1033" s="94"/>
      <c r="P1033" s="94"/>
      <c r="Q1033" s="94"/>
      <c r="R1033" s="94"/>
    </row>
    <row r="1034" spans="2:18">
      <c r="B1034" s="93"/>
      <c r="C1034" s="93"/>
      <c r="D1034" s="93"/>
      <c r="E1034" s="93"/>
      <c r="F1034" s="94"/>
      <c r="G1034" s="94"/>
      <c r="H1034" s="94"/>
      <c r="I1034" s="94"/>
      <c r="J1034" s="94"/>
      <c r="K1034" s="94"/>
      <c r="L1034" s="94"/>
      <c r="M1034" s="94"/>
      <c r="N1034" s="94"/>
      <c r="O1034" s="94"/>
      <c r="P1034" s="94"/>
      <c r="Q1034" s="94"/>
      <c r="R1034" s="94"/>
    </row>
    <row r="1035" spans="2:18">
      <c r="B1035" s="93"/>
      <c r="C1035" s="93"/>
      <c r="D1035" s="93"/>
      <c r="E1035" s="93"/>
      <c r="F1035" s="94"/>
      <c r="G1035" s="94"/>
      <c r="H1035" s="94"/>
      <c r="I1035" s="94"/>
      <c r="J1035" s="94"/>
      <c r="K1035" s="94"/>
      <c r="L1035" s="94"/>
      <c r="M1035" s="94"/>
      <c r="N1035" s="94"/>
      <c r="O1035" s="94"/>
      <c r="P1035" s="94"/>
      <c r="Q1035" s="94"/>
      <c r="R1035" s="94"/>
    </row>
    <row r="1036" spans="2:18">
      <c r="B1036" s="93"/>
      <c r="C1036" s="93"/>
      <c r="D1036" s="93"/>
      <c r="E1036" s="93"/>
      <c r="F1036" s="94"/>
      <c r="G1036" s="94"/>
      <c r="H1036" s="94"/>
      <c r="I1036" s="94"/>
      <c r="J1036" s="94"/>
      <c r="K1036" s="94"/>
      <c r="L1036" s="94"/>
      <c r="M1036" s="94"/>
      <c r="N1036" s="94"/>
      <c r="O1036" s="94"/>
      <c r="P1036" s="94"/>
      <c r="Q1036" s="94"/>
      <c r="R1036" s="94"/>
    </row>
    <row r="1037" spans="2:18">
      <c r="B1037" s="93"/>
      <c r="C1037" s="93"/>
      <c r="D1037" s="93"/>
      <c r="E1037" s="93"/>
      <c r="F1037" s="94"/>
      <c r="G1037" s="94"/>
      <c r="H1037" s="94"/>
      <c r="I1037" s="94"/>
      <c r="J1037" s="94"/>
      <c r="K1037" s="94"/>
      <c r="L1037" s="94"/>
      <c r="M1037" s="94"/>
      <c r="N1037" s="94"/>
      <c r="O1037" s="94"/>
      <c r="P1037" s="94"/>
      <c r="Q1037" s="94"/>
      <c r="R1037" s="94"/>
    </row>
    <row r="1038" spans="2:18">
      <c r="B1038" s="93"/>
      <c r="C1038" s="93"/>
      <c r="D1038" s="93"/>
      <c r="E1038" s="93"/>
      <c r="F1038" s="94"/>
      <c r="G1038" s="94"/>
      <c r="H1038" s="94"/>
      <c r="I1038" s="94"/>
      <c r="J1038" s="94"/>
      <c r="K1038" s="94"/>
      <c r="L1038" s="94"/>
      <c r="M1038" s="94"/>
      <c r="N1038" s="94"/>
      <c r="O1038" s="94"/>
      <c r="P1038" s="94"/>
      <c r="Q1038" s="94"/>
      <c r="R1038" s="94"/>
    </row>
    <row r="1039" spans="2:18">
      <c r="B1039" s="93"/>
      <c r="C1039" s="93"/>
      <c r="D1039" s="93"/>
      <c r="E1039" s="93"/>
      <c r="F1039" s="94"/>
      <c r="G1039" s="94"/>
      <c r="H1039" s="94"/>
      <c r="I1039" s="94"/>
      <c r="J1039" s="94"/>
      <c r="K1039" s="94"/>
      <c r="L1039" s="94"/>
      <c r="M1039" s="94"/>
      <c r="N1039" s="94"/>
      <c r="O1039" s="94"/>
      <c r="P1039" s="94"/>
      <c r="Q1039" s="94"/>
      <c r="R1039" s="94"/>
    </row>
    <row r="1040" spans="2:18">
      <c r="B1040" s="93"/>
      <c r="C1040" s="93"/>
      <c r="D1040" s="93"/>
      <c r="E1040" s="93"/>
      <c r="F1040" s="94"/>
      <c r="G1040" s="94"/>
      <c r="H1040" s="94"/>
      <c r="I1040" s="94"/>
      <c r="J1040" s="94"/>
      <c r="K1040" s="94"/>
      <c r="L1040" s="94"/>
      <c r="M1040" s="94"/>
      <c r="N1040" s="94"/>
      <c r="O1040" s="94"/>
      <c r="P1040" s="94"/>
      <c r="Q1040" s="94"/>
      <c r="R1040" s="94"/>
    </row>
    <row r="1041" spans="2:18">
      <c r="B1041" s="93"/>
      <c r="C1041" s="93"/>
      <c r="D1041" s="93"/>
      <c r="E1041" s="93"/>
      <c r="F1041" s="94"/>
      <c r="G1041" s="94"/>
      <c r="H1041" s="94"/>
      <c r="I1041" s="94"/>
      <c r="J1041" s="94"/>
      <c r="K1041" s="94"/>
      <c r="L1041" s="94"/>
      <c r="M1041" s="94"/>
      <c r="N1041" s="94"/>
      <c r="O1041" s="94"/>
      <c r="P1041" s="94"/>
      <c r="Q1041" s="94"/>
      <c r="R1041" s="94"/>
    </row>
    <row r="1042" spans="2:18">
      <c r="B1042" s="93"/>
      <c r="C1042" s="93"/>
      <c r="D1042" s="93"/>
      <c r="E1042" s="93"/>
      <c r="F1042" s="94"/>
      <c r="G1042" s="94"/>
      <c r="H1042" s="94"/>
      <c r="I1042" s="94"/>
      <c r="J1042" s="94"/>
      <c r="K1042" s="94"/>
      <c r="L1042" s="94"/>
      <c r="M1042" s="94"/>
      <c r="N1042" s="94"/>
      <c r="O1042" s="94"/>
      <c r="P1042" s="94"/>
      <c r="Q1042" s="94"/>
      <c r="R1042" s="94"/>
    </row>
    <row r="1043" spans="2:18">
      <c r="B1043" s="93"/>
      <c r="C1043" s="93"/>
      <c r="D1043" s="93"/>
      <c r="E1043" s="93"/>
      <c r="F1043" s="94"/>
      <c r="G1043" s="94"/>
      <c r="H1043" s="94"/>
      <c r="I1043" s="94"/>
      <c r="J1043" s="94"/>
      <c r="K1043" s="94"/>
      <c r="L1043" s="94"/>
      <c r="M1043" s="94"/>
      <c r="N1043" s="94"/>
      <c r="O1043" s="94"/>
      <c r="P1043" s="94"/>
      <c r="Q1043" s="94"/>
      <c r="R1043" s="94"/>
    </row>
    <row r="1044" spans="2:18">
      <c r="B1044" s="93"/>
      <c r="C1044" s="93"/>
      <c r="D1044" s="93"/>
      <c r="E1044" s="93"/>
      <c r="F1044" s="94"/>
      <c r="G1044" s="94"/>
      <c r="H1044" s="94"/>
      <c r="I1044" s="94"/>
      <c r="J1044" s="94"/>
      <c r="K1044" s="94"/>
      <c r="L1044" s="94"/>
      <c r="M1044" s="94"/>
      <c r="N1044" s="94"/>
      <c r="O1044" s="94"/>
      <c r="P1044" s="94"/>
      <c r="Q1044" s="94"/>
      <c r="R1044" s="94"/>
    </row>
    <row r="1045" spans="2:18">
      <c r="B1045" s="93"/>
      <c r="C1045" s="93"/>
      <c r="D1045" s="93"/>
      <c r="E1045" s="93"/>
      <c r="F1045" s="94"/>
      <c r="G1045" s="94"/>
      <c r="H1045" s="94"/>
      <c r="I1045" s="94"/>
      <c r="J1045" s="94"/>
      <c r="K1045" s="94"/>
      <c r="L1045" s="94"/>
      <c r="M1045" s="94"/>
      <c r="N1045" s="94"/>
      <c r="O1045" s="94"/>
      <c r="P1045" s="94"/>
      <c r="Q1045" s="94"/>
      <c r="R1045" s="94"/>
    </row>
    <row r="1046" spans="2:18">
      <c r="B1046" s="93"/>
      <c r="C1046" s="93"/>
      <c r="D1046" s="93"/>
      <c r="E1046" s="93"/>
      <c r="F1046" s="94"/>
      <c r="G1046" s="94"/>
      <c r="H1046" s="94"/>
      <c r="I1046" s="94"/>
      <c r="J1046" s="94"/>
      <c r="K1046" s="94"/>
      <c r="L1046" s="94"/>
      <c r="M1046" s="94"/>
      <c r="N1046" s="94"/>
      <c r="O1046" s="94"/>
      <c r="P1046" s="94"/>
      <c r="Q1046" s="94"/>
      <c r="R1046" s="94"/>
    </row>
    <row r="1047" spans="2:18">
      <c r="B1047" s="93"/>
      <c r="C1047" s="93"/>
      <c r="D1047" s="93"/>
      <c r="E1047" s="93"/>
      <c r="F1047" s="94"/>
      <c r="G1047" s="94"/>
      <c r="H1047" s="94"/>
      <c r="I1047" s="94"/>
      <c r="J1047" s="94"/>
      <c r="K1047" s="94"/>
      <c r="L1047" s="94"/>
      <c r="M1047" s="94"/>
      <c r="N1047" s="94"/>
      <c r="O1047" s="94"/>
      <c r="P1047" s="94"/>
      <c r="Q1047" s="94"/>
      <c r="R1047" s="94"/>
    </row>
    <row r="1048" spans="2:18">
      <c r="B1048" s="93"/>
      <c r="C1048" s="93"/>
      <c r="D1048" s="93"/>
      <c r="E1048" s="93"/>
      <c r="F1048" s="94"/>
      <c r="G1048" s="94"/>
      <c r="H1048" s="94"/>
      <c r="I1048" s="94"/>
      <c r="J1048" s="94"/>
      <c r="K1048" s="94"/>
      <c r="L1048" s="94"/>
      <c r="M1048" s="94"/>
      <c r="N1048" s="94"/>
      <c r="O1048" s="94"/>
      <c r="P1048" s="94"/>
      <c r="Q1048" s="94"/>
      <c r="R1048" s="94"/>
    </row>
    <row r="1049" spans="2:18">
      <c r="B1049" s="93"/>
      <c r="C1049" s="93"/>
      <c r="D1049" s="93"/>
      <c r="E1049" s="93"/>
      <c r="F1049" s="94"/>
      <c r="G1049" s="94"/>
      <c r="H1049" s="94"/>
      <c r="I1049" s="94"/>
      <c r="J1049" s="94"/>
      <c r="K1049" s="94"/>
      <c r="L1049" s="94"/>
      <c r="M1049" s="94"/>
      <c r="N1049" s="94"/>
      <c r="O1049" s="94"/>
      <c r="P1049" s="94"/>
      <c r="Q1049" s="94"/>
      <c r="R1049" s="94"/>
    </row>
    <row r="1050" spans="2:18">
      <c r="B1050" s="93"/>
      <c r="C1050" s="93"/>
      <c r="D1050" s="93"/>
      <c r="E1050" s="93"/>
      <c r="F1050" s="94"/>
      <c r="G1050" s="94"/>
      <c r="H1050" s="94"/>
      <c r="I1050" s="94"/>
      <c r="J1050" s="94"/>
      <c r="K1050" s="94"/>
      <c r="L1050" s="94"/>
      <c r="M1050" s="94"/>
      <c r="N1050" s="94"/>
      <c r="O1050" s="94"/>
      <c r="P1050" s="94"/>
      <c r="Q1050" s="94"/>
      <c r="R1050" s="94"/>
    </row>
    <row r="1051" spans="2:18">
      <c r="B1051" s="93"/>
      <c r="C1051" s="93"/>
      <c r="D1051" s="93"/>
      <c r="E1051" s="93"/>
      <c r="F1051" s="94"/>
      <c r="G1051" s="94"/>
      <c r="H1051" s="94"/>
      <c r="I1051" s="94"/>
      <c r="J1051" s="94"/>
      <c r="K1051" s="94"/>
      <c r="L1051" s="94"/>
      <c r="M1051" s="94"/>
      <c r="N1051" s="94"/>
      <c r="O1051" s="94"/>
      <c r="P1051" s="94"/>
      <c r="Q1051" s="94"/>
      <c r="R1051" s="94"/>
    </row>
    <row r="1052" spans="2:18">
      <c r="B1052" s="93"/>
      <c r="C1052" s="93"/>
      <c r="D1052" s="93"/>
      <c r="E1052" s="93"/>
      <c r="F1052" s="94"/>
      <c r="G1052" s="94"/>
      <c r="H1052" s="94"/>
      <c r="I1052" s="94"/>
      <c r="J1052" s="94"/>
      <c r="K1052" s="94"/>
      <c r="L1052" s="94"/>
      <c r="M1052" s="94"/>
      <c r="N1052" s="94"/>
      <c r="O1052" s="94"/>
      <c r="P1052" s="94"/>
      <c r="Q1052" s="94"/>
      <c r="R1052" s="94"/>
    </row>
    <row r="1053" spans="2:18">
      <c r="B1053" s="93"/>
      <c r="C1053" s="93"/>
      <c r="D1053" s="93"/>
      <c r="E1053" s="93"/>
      <c r="F1053" s="94"/>
      <c r="G1053" s="94"/>
      <c r="H1053" s="94"/>
      <c r="I1053" s="94"/>
      <c r="J1053" s="94"/>
      <c r="K1053" s="94"/>
      <c r="L1053" s="94"/>
      <c r="M1053" s="94"/>
      <c r="N1053" s="94"/>
      <c r="O1053" s="94"/>
      <c r="P1053" s="94"/>
      <c r="Q1053" s="94"/>
      <c r="R1053" s="94"/>
    </row>
    <row r="1054" spans="2:18">
      <c r="B1054" s="93"/>
      <c r="C1054" s="93"/>
      <c r="D1054" s="93"/>
      <c r="E1054" s="93"/>
      <c r="F1054" s="94"/>
      <c r="G1054" s="94"/>
      <c r="H1054" s="94"/>
      <c r="I1054" s="94"/>
      <c r="J1054" s="94"/>
      <c r="K1054" s="94"/>
      <c r="L1054" s="94"/>
      <c r="M1054" s="94"/>
      <c r="N1054" s="94"/>
      <c r="O1054" s="94"/>
      <c r="P1054" s="94"/>
      <c r="Q1054" s="94"/>
      <c r="R1054" s="94"/>
    </row>
    <row r="1055" spans="2:18">
      <c r="B1055" s="93"/>
      <c r="C1055" s="93"/>
      <c r="D1055" s="93"/>
      <c r="E1055" s="93"/>
      <c r="F1055" s="94"/>
      <c r="G1055" s="94"/>
      <c r="H1055" s="94"/>
      <c r="I1055" s="94"/>
      <c r="J1055" s="94"/>
      <c r="K1055" s="94"/>
      <c r="L1055" s="94"/>
      <c r="M1055" s="94"/>
      <c r="N1055" s="94"/>
      <c r="O1055" s="94"/>
      <c r="P1055" s="94"/>
      <c r="Q1055" s="94"/>
      <c r="R1055" s="94"/>
    </row>
    <row r="1056" spans="2:18">
      <c r="B1056" s="93"/>
      <c r="C1056" s="93"/>
      <c r="D1056" s="93"/>
      <c r="E1056" s="93"/>
      <c r="F1056" s="94"/>
      <c r="G1056" s="94"/>
      <c r="H1056" s="94"/>
      <c r="I1056" s="94"/>
      <c r="J1056" s="94"/>
      <c r="K1056" s="94"/>
      <c r="L1056" s="94"/>
      <c r="M1056" s="94"/>
      <c r="N1056" s="94"/>
      <c r="O1056" s="94"/>
      <c r="P1056" s="94"/>
      <c r="Q1056" s="94"/>
      <c r="R1056" s="94"/>
    </row>
    <row r="1057" spans="2:18">
      <c r="B1057" s="93"/>
      <c r="C1057" s="93"/>
      <c r="D1057" s="93"/>
      <c r="E1057" s="93"/>
      <c r="F1057" s="94"/>
      <c r="G1057" s="94"/>
      <c r="H1057" s="94"/>
      <c r="I1057" s="94"/>
      <c r="J1057" s="94"/>
      <c r="K1057" s="94"/>
      <c r="L1057" s="94"/>
      <c r="M1057" s="94"/>
      <c r="N1057" s="94"/>
      <c r="O1057" s="94"/>
      <c r="P1057" s="94"/>
      <c r="Q1057" s="94"/>
      <c r="R1057" s="94"/>
    </row>
    <row r="1058" spans="2:18">
      <c r="B1058" s="93"/>
      <c r="C1058" s="93"/>
      <c r="D1058" s="93"/>
      <c r="E1058" s="93"/>
      <c r="F1058" s="94"/>
      <c r="G1058" s="94"/>
      <c r="H1058" s="94"/>
      <c r="I1058" s="94"/>
      <c r="J1058" s="94"/>
      <c r="K1058" s="94"/>
      <c r="L1058" s="94"/>
      <c r="M1058" s="94"/>
      <c r="N1058" s="94"/>
      <c r="O1058" s="94"/>
      <c r="P1058" s="94"/>
      <c r="Q1058" s="94"/>
      <c r="R1058" s="94"/>
    </row>
    <row r="1059" spans="2:18">
      <c r="B1059" s="93"/>
      <c r="C1059" s="93"/>
      <c r="D1059" s="93"/>
      <c r="E1059" s="93"/>
      <c r="F1059" s="94"/>
      <c r="G1059" s="94"/>
      <c r="H1059" s="94"/>
      <c r="I1059" s="94"/>
      <c r="J1059" s="94"/>
      <c r="K1059" s="94"/>
      <c r="L1059" s="94"/>
      <c r="M1059" s="94"/>
      <c r="N1059" s="94"/>
      <c r="O1059" s="94"/>
      <c r="P1059" s="94"/>
      <c r="Q1059" s="94"/>
      <c r="R1059" s="94"/>
    </row>
    <row r="1060" spans="2:18">
      <c r="B1060" s="93"/>
      <c r="C1060" s="93"/>
      <c r="D1060" s="93"/>
      <c r="E1060" s="93"/>
      <c r="F1060" s="94"/>
      <c r="G1060" s="94"/>
      <c r="H1060" s="94"/>
      <c r="I1060" s="94"/>
      <c r="J1060" s="94"/>
      <c r="K1060" s="94"/>
      <c r="L1060" s="94"/>
      <c r="M1060" s="94"/>
      <c r="N1060" s="94"/>
      <c r="O1060" s="94"/>
      <c r="P1060" s="94"/>
      <c r="Q1060" s="94"/>
      <c r="R1060" s="94"/>
    </row>
    <row r="1061" spans="2:18">
      <c r="B1061" s="93"/>
      <c r="C1061" s="93"/>
      <c r="D1061" s="93"/>
      <c r="E1061" s="93"/>
      <c r="F1061" s="94"/>
      <c r="G1061" s="94"/>
      <c r="H1061" s="94"/>
      <c r="I1061" s="94"/>
      <c r="J1061" s="94"/>
      <c r="K1061" s="94"/>
      <c r="L1061" s="94"/>
      <c r="M1061" s="94"/>
      <c r="N1061" s="94"/>
      <c r="O1061" s="94"/>
      <c r="P1061" s="94"/>
      <c r="Q1061" s="94"/>
      <c r="R1061" s="94"/>
    </row>
    <row r="1062" spans="2:18">
      <c r="B1062" s="93"/>
      <c r="C1062" s="93"/>
      <c r="D1062" s="93"/>
      <c r="E1062" s="93"/>
      <c r="F1062" s="94"/>
      <c r="G1062" s="94"/>
      <c r="H1062" s="94"/>
      <c r="I1062" s="94"/>
      <c r="J1062" s="94"/>
      <c r="K1062" s="94"/>
      <c r="L1062" s="94"/>
      <c r="M1062" s="94"/>
      <c r="N1062" s="94"/>
      <c r="O1062" s="94"/>
      <c r="P1062" s="94"/>
      <c r="Q1062" s="94"/>
      <c r="R1062" s="94"/>
    </row>
    <row r="1063" spans="2:18">
      <c r="B1063" s="93"/>
      <c r="C1063" s="93"/>
      <c r="D1063" s="93"/>
      <c r="E1063" s="93"/>
      <c r="F1063" s="94"/>
      <c r="G1063" s="94"/>
      <c r="H1063" s="94"/>
      <c r="I1063" s="94"/>
      <c r="J1063" s="94"/>
      <c r="K1063" s="94"/>
      <c r="L1063" s="94"/>
      <c r="M1063" s="94"/>
      <c r="N1063" s="94"/>
      <c r="O1063" s="94"/>
      <c r="P1063" s="94"/>
      <c r="Q1063" s="94"/>
      <c r="R1063" s="94"/>
    </row>
    <row r="1064" spans="2:18">
      <c r="B1064" s="93"/>
      <c r="C1064" s="93"/>
      <c r="D1064" s="93"/>
      <c r="E1064" s="93"/>
      <c r="F1064" s="94"/>
      <c r="G1064" s="94"/>
      <c r="H1064" s="94"/>
      <c r="I1064" s="94"/>
      <c r="J1064" s="94"/>
      <c r="K1064" s="94"/>
      <c r="L1064" s="94"/>
      <c r="M1064" s="94"/>
      <c r="N1064" s="94"/>
      <c r="O1064" s="94"/>
      <c r="P1064" s="94"/>
      <c r="Q1064" s="94"/>
      <c r="R1064" s="94"/>
    </row>
    <row r="1065" spans="2:18">
      <c r="B1065" s="93"/>
      <c r="C1065" s="93"/>
      <c r="D1065" s="93"/>
      <c r="E1065" s="93"/>
      <c r="F1065" s="94"/>
      <c r="G1065" s="94"/>
      <c r="H1065" s="94"/>
      <c r="I1065" s="94"/>
      <c r="J1065" s="94"/>
      <c r="K1065" s="94"/>
      <c r="L1065" s="94"/>
      <c r="M1065" s="94"/>
      <c r="N1065" s="94"/>
      <c r="O1065" s="94"/>
      <c r="P1065" s="94"/>
      <c r="Q1065" s="94"/>
      <c r="R1065" s="94"/>
    </row>
    <row r="1066" spans="2:18">
      <c r="B1066" s="93"/>
      <c r="C1066" s="93"/>
      <c r="D1066" s="93"/>
      <c r="E1066" s="93"/>
      <c r="F1066" s="94"/>
      <c r="G1066" s="94"/>
      <c r="H1066" s="94"/>
      <c r="I1066" s="94"/>
      <c r="J1066" s="94"/>
      <c r="K1066" s="94"/>
      <c r="L1066" s="94"/>
      <c r="M1066" s="94"/>
      <c r="N1066" s="94"/>
      <c r="O1066" s="94"/>
      <c r="P1066" s="94"/>
      <c r="Q1066" s="94"/>
      <c r="R1066" s="94"/>
    </row>
  </sheetData>
  <sheetProtection sheet="1" objects="1" scenarios="1"/>
  <mergeCells count="1">
    <mergeCell ref="B6:R6"/>
  </mergeCells>
  <phoneticPr fontId="4" type="noConversion"/>
  <conditionalFormatting sqref="B58:B357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357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B1:B9 B358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1406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15">
      <c r="B1" s="46" t="s">
        <v>146</v>
      </c>
      <c r="C1" s="46" t="s" vm="1">
        <v>232</v>
      </c>
    </row>
    <row r="2" spans="2:15">
      <c r="B2" s="46" t="s">
        <v>145</v>
      </c>
      <c r="C2" s="46" t="s">
        <v>233</v>
      </c>
    </row>
    <row r="3" spans="2:15">
      <c r="B3" s="46" t="s">
        <v>147</v>
      </c>
      <c r="C3" s="46" t="s">
        <v>234</v>
      </c>
    </row>
    <row r="4" spans="2:15">
      <c r="B4" s="46" t="s">
        <v>148</v>
      </c>
      <c r="C4" s="46">
        <v>9454</v>
      </c>
    </row>
    <row r="6" spans="2:15" ht="26.25" customHeight="1">
      <c r="B6" s="149" t="s">
        <v>177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1"/>
    </row>
    <row r="7" spans="2:15" s="3" customFormat="1" ht="63">
      <c r="B7" s="47" t="s">
        <v>116</v>
      </c>
      <c r="C7" s="48" t="s">
        <v>46</v>
      </c>
      <c r="D7" s="48" t="s">
        <v>117</v>
      </c>
      <c r="E7" s="48" t="s">
        <v>14</v>
      </c>
      <c r="F7" s="48" t="s">
        <v>68</v>
      </c>
      <c r="G7" s="48" t="s">
        <v>17</v>
      </c>
      <c r="H7" s="48" t="s">
        <v>103</v>
      </c>
      <c r="I7" s="48" t="s">
        <v>55</v>
      </c>
      <c r="J7" s="48" t="s">
        <v>18</v>
      </c>
      <c r="K7" s="48" t="s">
        <v>208</v>
      </c>
      <c r="L7" s="48" t="s">
        <v>207</v>
      </c>
      <c r="M7" s="48" t="s">
        <v>111</v>
      </c>
      <c r="N7" s="48" t="s">
        <v>149</v>
      </c>
      <c r="O7" s="50" t="s">
        <v>151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215</v>
      </c>
      <c r="L8" s="31"/>
      <c r="M8" s="31" t="s">
        <v>211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15" t="s">
        <v>3177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16">
        <v>0</v>
      </c>
      <c r="N10" s="117">
        <v>0</v>
      </c>
      <c r="O10" s="117">
        <v>0</v>
      </c>
    </row>
    <row r="11" spans="2:15" ht="20.25" customHeight="1">
      <c r="B11" s="111" t="s">
        <v>223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</row>
    <row r="12" spans="2:15">
      <c r="B12" s="111" t="s">
        <v>112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</row>
    <row r="13" spans="2:15">
      <c r="B13" s="111" t="s">
        <v>206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2:15">
      <c r="B14" s="111" t="s">
        <v>214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2:15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</row>
    <row r="16" spans="2:15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</row>
    <row r="17" spans="2:15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2:15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2:15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2:15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2:15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2:15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2:15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2:15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2:1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2:1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2:1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2:1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2:1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1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2:1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2:1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2:1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2:1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2:1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2:1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2:1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2:1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1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2:1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1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2:1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2:1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2:1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2:1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2:1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2:1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2:1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2:1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2:15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2:15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2:1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2:15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2:1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2:15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2:1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2:1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2:15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2:15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2:1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2:15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2:15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2:15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2:1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</row>
    <row r="72" spans="2:15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2:1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2:15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  <row r="75" spans="2:15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2:15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2:1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</row>
    <row r="78" spans="2:1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</row>
    <row r="79" spans="2:1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2:1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</row>
    <row r="81" spans="2: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2:1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2:1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</row>
    <row r="84" spans="2:1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2:1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2:15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2:1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2:1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2:1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2:15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2:1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2:1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</row>
    <row r="93" spans="2:15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2:15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2:15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</row>
    <row r="96" spans="2:15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2:15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2:15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2:15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2:15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</row>
    <row r="101" spans="2:15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2" spans="2:15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2:15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2:15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2:15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2:15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2:15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2:1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2:1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2:15">
      <c r="B110" s="93"/>
      <c r="C110" s="93"/>
      <c r="D110" s="93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</row>
    <row r="111" spans="2:15">
      <c r="B111" s="93"/>
      <c r="C111" s="93"/>
      <c r="D111" s="93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</row>
    <row r="112" spans="2:15">
      <c r="B112" s="93"/>
      <c r="C112" s="93"/>
      <c r="D112" s="93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</row>
    <row r="113" spans="2:15">
      <c r="B113" s="93"/>
      <c r="C113" s="93"/>
      <c r="D113" s="93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</row>
    <row r="114" spans="2:15">
      <c r="B114" s="93"/>
      <c r="C114" s="93"/>
      <c r="D114" s="93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</row>
    <row r="115" spans="2:15">
      <c r="B115" s="93"/>
      <c r="C115" s="93"/>
      <c r="D115" s="93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</row>
    <row r="116" spans="2:15">
      <c r="B116" s="93"/>
      <c r="C116" s="93"/>
      <c r="D116" s="93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</row>
    <row r="117" spans="2:15">
      <c r="B117" s="93"/>
      <c r="C117" s="93"/>
      <c r="D117" s="93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</row>
    <row r="118" spans="2:15">
      <c r="B118" s="93"/>
      <c r="C118" s="93"/>
      <c r="D118" s="93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</row>
    <row r="119" spans="2:15">
      <c r="B119" s="93"/>
      <c r="C119" s="93"/>
      <c r="D119" s="93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</row>
    <row r="120" spans="2:15">
      <c r="B120" s="93"/>
      <c r="C120" s="93"/>
      <c r="D120" s="93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</row>
    <row r="121" spans="2:15">
      <c r="B121" s="93"/>
      <c r="C121" s="93"/>
      <c r="D121" s="93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</row>
    <row r="122" spans="2:15">
      <c r="B122" s="93"/>
      <c r="C122" s="93"/>
      <c r="D122" s="93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</row>
    <row r="123" spans="2:15">
      <c r="B123" s="93"/>
      <c r="C123" s="93"/>
      <c r="D123" s="93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</row>
    <row r="124" spans="2:15">
      <c r="B124" s="93"/>
      <c r="C124" s="93"/>
      <c r="D124" s="93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</row>
    <row r="125" spans="2:15">
      <c r="B125" s="93"/>
      <c r="C125" s="93"/>
      <c r="D125" s="93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</row>
    <row r="126" spans="2:15">
      <c r="B126" s="93"/>
      <c r="C126" s="93"/>
      <c r="D126" s="93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</row>
    <row r="127" spans="2:15">
      <c r="B127" s="93"/>
      <c r="C127" s="93"/>
      <c r="D127" s="93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</row>
    <row r="128" spans="2:15">
      <c r="B128" s="93"/>
      <c r="C128" s="93"/>
      <c r="D128" s="93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</row>
    <row r="129" spans="2:15">
      <c r="B129" s="93"/>
      <c r="C129" s="93"/>
      <c r="D129" s="93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</row>
    <row r="130" spans="2:15">
      <c r="B130" s="93"/>
      <c r="C130" s="93"/>
      <c r="D130" s="93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</row>
    <row r="131" spans="2:15">
      <c r="B131" s="93"/>
      <c r="C131" s="93"/>
      <c r="D131" s="93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</row>
    <row r="132" spans="2:15">
      <c r="B132" s="93"/>
      <c r="C132" s="93"/>
      <c r="D132" s="93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</row>
    <row r="133" spans="2:15">
      <c r="B133" s="93"/>
      <c r="C133" s="93"/>
      <c r="D133" s="93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</row>
    <row r="134" spans="2:15">
      <c r="B134" s="93"/>
      <c r="C134" s="93"/>
      <c r="D134" s="93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2:15">
      <c r="B135" s="93"/>
      <c r="C135" s="93"/>
      <c r="D135" s="93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</row>
    <row r="136" spans="2:15">
      <c r="B136" s="93"/>
      <c r="C136" s="93"/>
      <c r="D136" s="93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</row>
    <row r="137" spans="2:15">
      <c r="B137" s="93"/>
      <c r="C137" s="93"/>
      <c r="D137" s="93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</row>
    <row r="138" spans="2:15">
      <c r="B138" s="93"/>
      <c r="C138" s="93"/>
      <c r="D138" s="93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</row>
    <row r="139" spans="2:15">
      <c r="B139" s="93"/>
      <c r="C139" s="93"/>
      <c r="D139" s="93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</row>
    <row r="140" spans="2:15">
      <c r="B140" s="93"/>
      <c r="C140" s="93"/>
      <c r="D140" s="93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</row>
    <row r="141" spans="2:15">
      <c r="B141" s="93"/>
      <c r="C141" s="93"/>
      <c r="D141" s="93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</row>
    <row r="142" spans="2:15">
      <c r="B142" s="93"/>
      <c r="C142" s="93"/>
      <c r="D142" s="93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</row>
    <row r="143" spans="2:15">
      <c r="B143" s="93"/>
      <c r="C143" s="93"/>
      <c r="D143" s="93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</row>
    <row r="144" spans="2:15">
      <c r="B144" s="93"/>
      <c r="C144" s="93"/>
      <c r="D144" s="93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</row>
    <row r="145" spans="2:15">
      <c r="B145" s="93"/>
      <c r="C145" s="93"/>
      <c r="D145" s="93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</row>
    <row r="146" spans="2:15">
      <c r="B146" s="93"/>
      <c r="C146" s="93"/>
      <c r="D146" s="93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</row>
    <row r="147" spans="2:15">
      <c r="B147" s="93"/>
      <c r="C147" s="93"/>
      <c r="D147" s="93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</row>
    <row r="148" spans="2:15">
      <c r="B148" s="93"/>
      <c r="C148" s="93"/>
      <c r="D148" s="93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</row>
    <row r="149" spans="2:15">
      <c r="B149" s="93"/>
      <c r="C149" s="93"/>
      <c r="D149" s="93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</row>
    <row r="150" spans="2:15">
      <c r="B150" s="93"/>
      <c r="C150" s="93"/>
      <c r="D150" s="93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</row>
    <row r="151" spans="2:15">
      <c r="B151" s="93"/>
      <c r="C151" s="93"/>
      <c r="D151" s="93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</row>
    <row r="152" spans="2:15">
      <c r="B152" s="93"/>
      <c r="C152" s="93"/>
      <c r="D152" s="93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</row>
    <row r="153" spans="2:15">
      <c r="B153" s="93"/>
      <c r="C153" s="93"/>
      <c r="D153" s="93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</row>
    <row r="154" spans="2:15">
      <c r="B154" s="93"/>
      <c r="C154" s="93"/>
      <c r="D154" s="93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</row>
    <row r="155" spans="2:15">
      <c r="B155" s="93"/>
      <c r="C155" s="93"/>
      <c r="D155" s="93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</row>
    <row r="156" spans="2:15">
      <c r="B156" s="93"/>
      <c r="C156" s="93"/>
      <c r="D156" s="93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2:15">
      <c r="B157" s="93"/>
      <c r="C157" s="93"/>
      <c r="D157" s="93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</row>
    <row r="158" spans="2:15">
      <c r="B158" s="93"/>
      <c r="C158" s="93"/>
      <c r="D158" s="93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</row>
    <row r="159" spans="2:15">
      <c r="B159" s="93"/>
      <c r="C159" s="93"/>
      <c r="D159" s="93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</row>
    <row r="160" spans="2:15">
      <c r="B160" s="93"/>
      <c r="C160" s="93"/>
      <c r="D160" s="93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</row>
    <row r="161" spans="2:15">
      <c r="B161" s="93"/>
      <c r="C161" s="93"/>
      <c r="D161" s="93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</row>
    <row r="162" spans="2:15">
      <c r="B162" s="93"/>
      <c r="C162" s="93"/>
      <c r="D162" s="93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</row>
    <row r="163" spans="2:15">
      <c r="B163" s="93"/>
      <c r="C163" s="93"/>
      <c r="D163" s="93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</row>
    <row r="164" spans="2:15">
      <c r="B164" s="93"/>
      <c r="C164" s="93"/>
      <c r="D164" s="93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</row>
    <row r="165" spans="2:15">
      <c r="B165" s="93"/>
      <c r="C165" s="93"/>
      <c r="D165" s="93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</row>
    <row r="166" spans="2:15">
      <c r="B166" s="93"/>
      <c r="C166" s="93"/>
      <c r="D166" s="93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</row>
    <row r="167" spans="2:15">
      <c r="B167" s="93"/>
      <c r="C167" s="93"/>
      <c r="D167" s="93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</row>
    <row r="168" spans="2:15">
      <c r="B168" s="93"/>
      <c r="C168" s="93"/>
      <c r="D168" s="93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</row>
    <row r="169" spans="2:15">
      <c r="B169" s="93"/>
      <c r="C169" s="93"/>
      <c r="D169" s="93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</row>
    <row r="170" spans="2:15">
      <c r="B170" s="93"/>
      <c r="C170" s="93"/>
      <c r="D170" s="93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</row>
    <row r="171" spans="2:15">
      <c r="B171" s="93"/>
      <c r="C171" s="93"/>
      <c r="D171" s="93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</row>
    <row r="172" spans="2:15">
      <c r="B172" s="93"/>
      <c r="C172" s="93"/>
      <c r="D172" s="93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</row>
    <row r="173" spans="2:15">
      <c r="B173" s="93"/>
      <c r="C173" s="93"/>
      <c r="D173" s="93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</row>
    <row r="174" spans="2:15">
      <c r="B174" s="93"/>
      <c r="C174" s="93"/>
      <c r="D174" s="93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</row>
    <row r="175" spans="2:15">
      <c r="B175" s="93"/>
      <c r="C175" s="93"/>
      <c r="D175" s="93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</row>
    <row r="176" spans="2:15">
      <c r="B176" s="93"/>
      <c r="C176" s="93"/>
      <c r="D176" s="93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</row>
    <row r="177" spans="2:15">
      <c r="B177" s="93"/>
      <c r="C177" s="93"/>
      <c r="D177" s="93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</row>
    <row r="178" spans="2:15">
      <c r="B178" s="93"/>
      <c r="C178" s="93"/>
      <c r="D178" s="93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2:15">
      <c r="B179" s="93"/>
      <c r="C179" s="93"/>
      <c r="D179" s="93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</row>
    <row r="180" spans="2:15">
      <c r="B180" s="93"/>
      <c r="C180" s="93"/>
      <c r="D180" s="93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</row>
    <row r="181" spans="2:15">
      <c r="B181" s="93"/>
      <c r="C181" s="93"/>
      <c r="D181" s="93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</row>
    <row r="182" spans="2:15">
      <c r="B182" s="93"/>
      <c r="C182" s="93"/>
      <c r="D182" s="93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</row>
    <row r="183" spans="2:15">
      <c r="B183" s="93"/>
      <c r="C183" s="93"/>
      <c r="D183" s="93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</row>
    <row r="184" spans="2:15">
      <c r="B184" s="93"/>
      <c r="C184" s="93"/>
      <c r="D184" s="93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</row>
    <row r="185" spans="2:15">
      <c r="B185" s="93"/>
      <c r="C185" s="93"/>
      <c r="D185" s="93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</row>
    <row r="186" spans="2:15">
      <c r="B186" s="93"/>
      <c r="C186" s="93"/>
      <c r="D186" s="93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</row>
    <row r="187" spans="2:15">
      <c r="B187" s="93"/>
      <c r="C187" s="93"/>
      <c r="D187" s="93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</row>
    <row r="188" spans="2:15">
      <c r="B188" s="93"/>
      <c r="C188" s="93"/>
      <c r="D188" s="93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</row>
    <row r="189" spans="2:15">
      <c r="B189" s="93"/>
      <c r="C189" s="93"/>
      <c r="D189" s="93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</row>
    <row r="190" spans="2:15">
      <c r="B190" s="93"/>
      <c r="C190" s="93"/>
      <c r="D190" s="93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</row>
    <row r="191" spans="2:15">
      <c r="B191" s="93"/>
      <c r="C191" s="93"/>
      <c r="D191" s="93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</row>
    <row r="192" spans="2:15">
      <c r="B192" s="93"/>
      <c r="C192" s="93"/>
      <c r="D192" s="93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</row>
    <row r="193" spans="2:15">
      <c r="B193" s="93"/>
      <c r="C193" s="93"/>
      <c r="D193" s="93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</row>
    <row r="194" spans="2:15">
      <c r="B194" s="93"/>
      <c r="C194" s="93"/>
      <c r="D194" s="93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</row>
    <row r="195" spans="2:15">
      <c r="B195" s="93"/>
      <c r="C195" s="93"/>
      <c r="D195" s="93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</row>
    <row r="196" spans="2:15">
      <c r="B196" s="93"/>
      <c r="C196" s="93"/>
      <c r="D196" s="93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</row>
    <row r="197" spans="2:15">
      <c r="B197" s="93"/>
      <c r="C197" s="93"/>
      <c r="D197" s="93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</row>
    <row r="198" spans="2:15">
      <c r="B198" s="93"/>
      <c r="C198" s="93"/>
      <c r="D198" s="93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</row>
    <row r="199" spans="2:15">
      <c r="B199" s="93"/>
      <c r="C199" s="93"/>
      <c r="D199" s="93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</row>
    <row r="200" spans="2:15">
      <c r="B200" s="93"/>
      <c r="C200" s="93"/>
      <c r="D200" s="93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</row>
    <row r="201" spans="2:15">
      <c r="B201" s="93"/>
      <c r="C201" s="93"/>
      <c r="D201" s="93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</row>
    <row r="202" spans="2:15">
      <c r="B202" s="93"/>
      <c r="C202" s="93"/>
      <c r="D202" s="93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</row>
    <row r="203" spans="2:15">
      <c r="B203" s="93"/>
      <c r="C203" s="93"/>
      <c r="D203" s="93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</row>
    <row r="204" spans="2:15">
      <c r="B204" s="93"/>
      <c r="C204" s="93"/>
      <c r="D204" s="93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</row>
    <row r="205" spans="2:15">
      <c r="B205" s="93"/>
      <c r="C205" s="93"/>
      <c r="D205" s="93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</row>
    <row r="206" spans="2:15">
      <c r="B206" s="93"/>
      <c r="C206" s="93"/>
      <c r="D206" s="93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</row>
    <row r="207" spans="2:15">
      <c r="B207" s="93"/>
      <c r="C207" s="93"/>
      <c r="D207" s="93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</row>
    <row r="208" spans="2:15">
      <c r="B208" s="93"/>
      <c r="C208" s="93"/>
      <c r="D208" s="93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</row>
    <row r="209" spans="2:15">
      <c r="B209" s="93"/>
      <c r="C209" s="93"/>
      <c r="D209" s="93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</row>
    <row r="210" spans="2:15">
      <c r="B210" s="93"/>
      <c r="C210" s="93"/>
      <c r="D210" s="93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</row>
    <row r="211" spans="2:15">
      <c r="B211" s="93"/>
      <c r="C211" s="93"/>
      <c r="D211" s="93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</row>
    <row r="212" spans="2:15">
      <c r="B212" s="93"/>
      <c r="C212" s="93"/>
      <c r="D212" s="93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</row>
    <row r="213" spans="2:15">
      <c r="B213" s="93"/>
      <c r="C213" s="93"/>
      <c r="D213" s="93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</row>
    <row r="214" spans="2:15">
      <c r="B214" s="93"/>
      <c r="C214" s="93"/>
      <c r="D214" s="93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</row>
    <row r="215" spans="2:15">
      <c r="B215" s="93"/>
      <c r="C215" s="93"/>
      <c r="D215" s="93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</row>
    <row r="216" spans="2:15">
      <c r="B216" s="93"/>
      <c r="C216" s="93"/>
      <c r="D216" s="93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</row>
    <row r="217" spans="2:15">
      <c r="B217" s="93"/>
      <c r="C217" s="93"/>
      <c r="D217" s="93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</row>
    <row r="218" spans="2:15">
      <c r="B218" s="93"/>
      <c r="C218" s="93"/>
      <c r="D218" s="93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</row>
    <row r="219" spans="2:15">
      <c r="B219" s="93"/>
      <c r="C219" s="93"/>
      <c r="D219" s="93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</row>
    <row r="220" spans="2:15">
      <c r="B220" s="93"/>
      <c r="C220" s="93"/>
      <c r="D220" s="93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</row>
    <row r="221" spans="2:15">
      <c r="B221" s="93"/>
      <c r="C221" s="93"/>
      <c r="D221" s="93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</row>
    <row r="222" spans="2:15">
      <c r="B222" s="93"/>
      <c r="C222" s="93"/>
      <c r="D222" s="93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</row>
    <row r="223" spans="2:15">
      <c r="B223" s="93"/>
      <c r="C223" s="93"/>
      <c r="D223" s="93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</row>
    <row r="224" spans="2:15">
      <c r="B224" s="93"/>
      <c r="C224" s="93"/>
      <c r="D224" s="93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</row>
    <row r="225" spans="2:15">
      <c r="B225" s="93"/>
      <c r="C225" s="93"/>
      <c r="D225" s="93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</row>
    <row r="226" spans="2:15">
      <c r="B226" s="93"/>
      <c r="C226" s="93"/>
      <c r="D226" s="93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</row>
    <row r="227" spans="2:15">
      <c r="B227" s="93"/>
      <c r="C227" s="93"/>
      <c r="D227" s="93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</row>
    <row r="228" spans="2:15">
      <c r="B228" s="93"/>
      <c r="C228" s="93"/>
      <c r="D228" s="93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</row>
    <row r="229" spans="2:15">
      <c r="B229" s="93"/>
      <c r="C229" s="93"/>
      <c r="D229" s="93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</row>
    <row r="230" spans="2:15">
      <c r="B230" s="93"/>
      <c r="C230" s="93"/>
      <c r="D230" s="93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</row>
    <row r="231" spans="2:15">
      <c r="B231" s="93"/>
      <c r="C231" s="93"/>
      <c r="D231" s="93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</row>
    <row r="232" spans="2:15">
      <c r="B232" s="93"/>
      <c r="C232" s="93"/>
      <c r="D232" s="93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</row>
    <row r="233" spans="2:15">
      <c r="B233" s="93"/>
      <c r="C233" s="93"/>
      <c r="D233" s="93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</row>
    <row r="234" spans="2:15">
      <c r="B234" s="93"/>
      <c r="C234" s="93"/>
      <c r="D234" s="93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</row>
    <row r="235" spans="2:15">
      <c r="B235" s="93"/>
      <c r="C235" s="93"/>
      <c r="D235" s="93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</row>
    <row r="236" spans="2:15">
      <c r="B236" s="93"/>
      <c r="C236" s="93"/>
      <c r="D236" s="93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</row>
    <row r="237" spans="2:15">
      <c r="B237" s="93"/>
      <c r="C237" s="93"/>
      <c r="D237" s="93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</row>
    <row r="238" spans="2:15">
      <c r="B238" s="93"/>
      <c r="C238" s="93"/>
      <c r="D238" s="93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</row>
    <row r="239" spans="2:15">
      <c r="B239" s="93"/>
      <c r="C239" s="93"/>
      <c r="D239" s="93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</row>
    <row r="240" spans="2:15">
      <c r="B240" s="93"/>
      <c r="C240" s="93"/>
      <c r="D240" s="93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</row>
    <row r="241" spans="2:15">
      <c r="B241" s="93"/>
      <c r="C241" s="93"/>
      <c r="D241" s="93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</row>
    <row r="242" spans="2:15">
      <c r="B242" s="93"/>
      <c r="C242" s="93"/>
      <c r="D242" s="93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</row>
    <row r="243" spans="2:15">
      <c r="B243" s="93"/>
      <c r="C243" s="93"/>
      <c r="D243" s="93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</row>
    <row r="244" spans="2:15">
      <c r="B244" s="93"/>
      <c r="C244" s="93"/>
      <c r="D244" s="93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</row>
    <row r="245" spans="2:15">
      <c r="B245" s="93"/>
      <c r="C245" s="93"/>
      <c r="D245" s="93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</row>
    <row r="246" spans="2:15">
      <c r="B246" s="93"/>
      <c r="C246" s="93"/>
      <c r="D246" s="93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</row>
    <row r="247" spans="2:15">
      <c r="B247" s="93"/>
      <c r="C247" s="93"/>
      <c r="D247" s="93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</row>
    <row r="248" spans="2:15">
      <c r="B248" s="93"/>
      <c r="C248" s="93"/>
      <c r="D248" s="93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</row>
    <row r="249" spans="2:15">
      <c r="B249" s="93"/>
      <c r="C249" s="93"/>
      <c r="D249" s="93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2:15">
      <c r="B250" s="93"/>
      <c r="C250" s="93"/>
      <c r="D250" s="93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</row>
    <row r="251" spans="2:15">
      <c r="B251" s="93"/>
      <c r="C251" s="93"/>
      <c r="D251" s="93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2:15">
      <c r="B252" s="93"/>
      <c r="C252" s="93"/>
      <c r="D252" s="93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2:15">
      <c r="B253" s="93"/>
      <c r="C253" s="93"/>
      <c r="D253" s="93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</row>
    <row r="254" spans="2:15">
      <c r="B254" s="93"/>
      <c r="C254" s="93"/>
      <c r="D254" s="93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</row>
    <row r="255" spans="2:15">
      <c r="B255" s="93"/>
      <c r="C255" s="93"/>
      <c r="D255" s="93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2:15">
      <c r="B256" s="93"/>
      <c r="C256" s="93"/>
      <c r="D256" s="93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2:15">
      <c r="B257" s="93"/>
      <c r="C257" s="93"/>
      <c r="D257" s="93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2:15">
      <c r="B258" s="93"/>
      <c r="C258" s="93"/>
      <c r="D258" s="93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2:15">
      <c r="B259" s="93"/>
      <c r="C259" s="93"/>
      <c r="D259" s="93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2:15">
      <c r="B260" s="93"/>
      <c r="C260" s="93"/>
      <c r="D260" s="93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2:15">
      <c r="B261" s="93"/>
      <c r="C261" s="93"/>
      <c r="D261" s="93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2:15">
      <c r="B262" s="93"/>
      <c r="C262" s="93"/>
      <c r="D262" s="93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2:15">
      <c r="B263" s="93"/>
      <c r="C263" s="93"/>
      <c r="D263" s="93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2:15">
      <c r="B264" s="93"/>
      <c r="C264" s="93"/>
      <c r="D264" s="93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2:15">
      <c r="B265" s="93"/>
      <c r="C265" s="93"/>
      <c r="D265" s="93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2:15">
      <c r="B266" s="93"/>
      <c r="C266" s="93"/>
      <c r="D266" s="93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7" spans="2:15">
      <c r="B267" s="93"/>
      <c r="C267" s="93"/>
      <c r="D267" s="93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</row>
    <row r="268" spans="2:15">
      <c r="B268" s="93"/>
      <c r="C268" s="93"/>
      <c r="D268" s="93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</row>
    <row r="269" spans="2:15">
      <c r="B269" s="93"/>
      <c r="C269" s="93"/>
      <c r="D269" s="93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93"/>
      <c r="C270" s="93"/>
      <c r="D270" s="93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93"/>
      <c r="C271" s="93"/>
      <c r="D271" s="93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93"/>
      <c r="C272" s="93"/>
      <c r="D272" s="93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93"/>
      <c r="C273" s="93"/>
      <c r="D273" s="93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93"/>
      <c r="C274" s="93"/>
      <c r="D274" s="93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93"/>
      <c r="C275" s="93"/>
      <c r="D275" s="93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93"/>
      <c r="C276" s="93"/>
      <c r="D276" s="93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3"/>
      <c r="C277" s="93"/>
      <c r="D277" s="93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3"/>
      <c r="C278" s="93"/>
      <c r="D278" s="93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3"/>
      <c r="C279" s="93"/>
      <c r="D279" s="93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3"/>
      <c r="C280" s="93"/>
      <c r="D280" s="93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3"/>
      <c r="C281" s="93"/>
      <c r="D281" s="93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3"/>
      <c r="C282" s="93"/>
      <c r="D282" s="93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3"/>
      <c r="C283" s="93"/>
      <c r="D283" s="93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3"/>
      <c r="C284" s="93"/>
      <c r="D284" s="93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3"/>
      <c r="C285" s="93"/>
      <c r="D285" s="93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3"/>
      <c r="C286" s="93"/>
      <c r="D286" s="93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3"/>
      <c r="C287" s="93"/>
      <c r="D287" s="93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3"/>
      <c r="C288" s="93"/>
      <c r="D288" s="93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3"/>
      <c r="C289" s="93"/>
      <c r="D289" s="93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3"/>
      <c r="C290" s="93"/>
      <c r="D290" s="93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93"/>
      <c r="C291" s="93"/>
      <c r="D291" s="93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93"/>
      <c r="C292" s="93"/>
      <c r="D292" s="93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93"/>
      <c r="C293" s="93"/>
      <c r="D293" s="93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93"/>
      <c r="C294" s="93"/>
      <c r="D294" s="93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93"/>
      <c r="C295" s="93"/>
      <c r="D295" s="93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93"/>
      <c r="C296" s="93"/>
      <c r="D296" s="93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3"/>
      <c r="C297" s="93"/>
      <c r="D297" s="93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3"/>
      <c r="C298" s="93"/>
      <c r="D298" s="93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3"/>
      <c r="C299" s="93"/>
      <c r="D299" s="93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3"/>
      <c r="C300" s="93"/>
      <c r="D300" s="93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</sheetData>
  <sheetProtection sheet="1" objects="1" scenarios="1"/>
  <mergeCells count="1">
    <mergeCell ref="B6:O6"/>
  </mergeCells>
  <phoneticPr fontId="4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3"/>
  <sheetViews>
    <sheetView rightToLeft="1" workbookViewId="0"/>
  </sheetViews>
  <sheetFormatPr defaultColWidth="9.140625" defaultRowHeight="18"/>
  <cols>
    <col min="1" max="1" width="6.28515625" style="1" customWidth="1"/>
    <col min="2" max="2" width="33.28515625" style="2" bestFit="1" customWidth="1"/>
    <col min="3" max="3" width="60.140625" style="2" bestFit="1" customWidth="1"/>
    <col min="4" max="4" width="7.140625" style="1" bestFit="1" customWidth="1"/>
    <col min="5" max="5" width="7.85546875" style="1" bestFit="1" customWidth="1"/>
    <col min="6" max="6" width="9.7109375" style="1" bestFit="1" customWidth="1"/>
    <col min="7" max="7" width="9" style="1" bestFit="1" customWidth="1"/>
    <col min="8" max="8" width="9.140625" style="1" bestFit="1" customWidth="1"/>
    <col min="9" max="9" width="7.5703125" style="1" bestFit="1" customWidth="1"/>
    <col min="10" max="10" width="46.7109375" style="1" bestFit="1" customWidth="1"/>
    <col min="11" max="16384" width="9.140625" style="1"/>
  </cols>
  <sheetData>
    <row r="1" spans="2:10">
      <c r="B1" s="46" t="s">
        <v>146</v>
      </c>
      <c r="C1" s="46" t="s" vm="1">
        <v>232</v>
      </c>
    </row>
    <row r="2" spans="2:10">
      <c r="B2" s="46" t="s">
        <v>145</v>
      </c>
      <c r="C2" s="46" t="s">
        <v>233</v>
      </c>
    </row>
    <row r="3" spans="2:10">
      <c r="B3" s="46" t="s">
        <v>147</v>
      </c>
      <c r="C3" s="46" t="s">
        <v>234</v>
      </c>
    </row>
    <row r="4" spans="2:10">
      <c r="B4" s="46" t="s">
        <v>148</v>
      </c>
      <c r="C4" s="46">
        <v>9454</v>
      </c>
    </row>
    <row r="6" spans="2:10" ht="26.25" customHeight="1">
      <c r="B6" s="149" t="s">
        <v>178</v>
      </c>
      <c r="C6" s="150"/>
      <c r="D6" s="150"/>
      <c r="E6" s="150"/>
      <c r="F6" s="150"/>
      <c r="G6" s="150"/>
      <c r="H6" s="150"/>
      <c r="I6" s="150"/>
      <c r="J6" s="151"/>
    </row>
    <row r="7" spans="2:10" s="3" customFormat="1" ht="63">
      <c r="B7" s="47" t="s">
        <v>116</v>
      </c>
      <c r="C7" s="49" t="s">
        <v>57</v>
      </c>
      <c r="D7" s="49" t="s">
        <v>86</v>
      </c>
      <c r="E7" s="49" t="s">
        <v>58</v>
      </c>
      <c r="F7" s="49" t="s">
        <v>103</v>
      </c>
      <c r="G7" s="49" t="s">
        <v>189</v>
      </c>
      <c r="H7" s="49" t="s">
        <v>149</v>
      </c>
      <c r="I7" s="49" t="s">
        <v>150</v>
      </c>
      <c r="J7" s="64" t="s">
        <v>218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212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67" t="s">
        <v>42</v>
      </c>
      <c r="C10" s="134"/>
      <c r="D10" s="67"/>
      <c r="E10" s="129">
        <v>9.337900741358731E-3</v>
      </c>
      <c r="F10" s="135"/>
      <c r="G10" s="136">
        <f>G11</f>
        <v>1081.3753100000001</v>
      </c>
      <c r="H10" s="91">
        <f>IFERROR(G10/$G$10,0)</f>
        <v>1</v>
      </c>
      <c r="I10" s="91">
        <f>G10/'סכום נכסי הקרן'!$C$42</f>
        <v>4.2551076250697947E-3</v>
      </c>
      <c r="J10" s="87"/>
    </row>
    <row r="11" spans="2:10" ht="22.5" customHeight="1">
      <c r="B11" s="137" t="s">
        <v>205</v>
      </c>
      <c r="C11" s="134"/>
      <c r="D11" s="67"/>
      <c r="E11" s="129">
        <v>9.337900741358731E-3</v>
      </c>
      <c r="F11" s="135"/>
      <c r="G11" s="136">
        <f>G12+G17</f>
        <v>1081.3753100000001</v>
      </c>
      <c r="H11" s="91">
        <f t="shared" ref="H11:H20" si="0">IFERROR(G11/$G$10,0)</f>
        <v>1</v>
      </c>
      <c r="I11" s="91">
        <f>G11/'סכום נכסי הקרן'!$C$42</f>
        <v>4.2551076250697947E-3</v>
      </c>
      <c r="J11" s="87"/>
    </row>
    <row r="12" spans="2:10">
      <c r="B12" s="138" t="s">
        <v>87</v>
      </c>
      <c r="C12" s="139"/>
      <c r="D12" s="140"/>
      <c r="E12" s="130">
        <v>1.0153661059407005E-2</v>
      </c>
      <c r="F12" s="141"/>
      <c r="G12" s="142">
        <f>SUM(G13:G15)</f>
        <v>994.49600000000009</v>
      </c>
      <c r="H12" s="84">
        <f t="shared" si="0"/>
        <v>0.91965850413211303</v>
      </c>
      <c r="I12" s="84">
        <f>G12/'סכום נכסי הקרן'!$C$42</f>
        <v>3.9132459133928354E-3</v>
      </c>
      <c r="J12" s="80"/>
    </row>
    <row r="13" spans="2:10">
      <c r="B13" s="143" t="s">
        <v>3164</v>
      </c>
      <c r="C13" s="134">
        <v>44834</v>
      </c>
      <c r="D13" s="67" t="s">
        <v>3165</v>
      </c>
      <c r="E13" s="129">
        <v>9.2883575254452705E-4</v>
      </c>
      <c r="F13" s="135" t="s">
        <v>133</v>
      </c>
      <c r="G13" s="136">
        <v>162.59300000000002</v>
      </c>
      <c r="H13" s="91">
        <f t="shared" si="0"/>
        <v>0.15035760341152971</v>
      </c>
      <c r="I13" s="91">
        <f>G13/'סכום נכסי הקרן'!$C$42</f>
        <v>6.3978778476362025E-4</v>
      </c>
      <c r="J13" s="87" t="s">
        <v>3166</v>
      </c>
    </row>
    <row r="14" spans="2:10">
      <c r="B14" s="143" t="s">
        <v>3167</v>
      </c>
      <c r="C14" s="134">
        <v>44977</v>
      </c>
      <c r="D14" s="67" t="s">
        <v>3165</v>
      </c>
      <c r="E14" s="129">
        <v>1.5207678865906626E-2</v>
      </c>
      <c r="F14" s="135" t="s">
        <v>133</v>
      </c>
      <c r="G14" s="136">
        <v>460.41800000000006</v>
      </c>
      <c r="H14" s="91">
        <f t="shared" si="0"/>
        <v>0.4257707714817347</v>
      </c>
      <c r="I14" s="91">
        <f>G14/'סכום נכסי הקרן'!$C$42</f>
        <v>1.8117004562637786E-3</v>
      </c>
      <c r="J14" s="87" t="s">
        <v>3168</v>
      </c>
    </row>
    <row r="15" spans="2:10">
      <c r="B15" s="143" t="s">
        <v>3174</v>
      </c>
      <c r="C15" s="134">
        <v>45077</v>
      </c>
      <c r="D15" s="67" t="s">
        <v>3165</v>
      </c>
      <c r="E15" s="129">
        <v>7.9272757428686461E-3</v>
      </c>
      <c r="F15" s="135" t="s">
        <v>133</v>
      </c>
      <c r="G15" s="136">
        <v>371.48500000000007</v>
      </c>
      <c r="H15" s="91">
        <f>IFERROR(G15/$G$10,0)</f>
        <v>0.34353012923884868</v>
      </c>
      <c r="I15" s="91">
        <f>G15/'סכום נכסי הקרן'!$C$42</f>
        <v>1.4617576723654371E-3</v>
      </c>
      <c r="J15" s="87" t="s">
        <v>3175</v>
      </c>
    </row>
    <row r="16" spans="2:10">
      <c r="B16" s="137"/>
      <c r="C16" s="134"/>
      <c r="D16" s="67"/>
      <c r="E16" s="129"/>
      <c r="F16" s="67"/>
      <c r="G16" s="67"/>
      <c r="H16" s="91"/>
      <c r="I16" s="87"/>
      <c r="J16" s="87"/>
    </row>
    <row r="17" spans="2:10">
      <c r="B17" s="138" t="s">
        <v>88</v>
      </c>
      <c r="C17" s="139"/>
      <c r="D17" s="140"/>
      <c r="E17" s="130">
        <v>0</v>
      </c>
      <c r="F17" s="141"/>
      <c r="G17" s="142">
        <f>SUM(G18:G20)</f>
        <v>86.879310000000004</v>
      </c>
      <c r="H17" s="84">
        <f t="shared" si="0"/>
        <v>8.034149586788697E-2</v>
      </c>
      <c r="I17" s="84">
        <f>G17/'סכום נכסי הקרן'!$C$42</f>
        <v>3.4186171167695928E-4</v>
      </c>
      <c r="J17" s="80"/>
    </row>
    <row r="18" spans="2:10">
      <c r="B18" s="143" t="s">
        <v>3169</v>
      </c>
      <c r="C18" s="134">
        <v>44377</v>
      </c>
      <c r="D18" s="67" t="s">
        <v>28</v>
      </c>
      <c r="E18" s="129">
        <v>0</v>
      </c>
      <c r="F18" s="135" t="s">
        <v>133</v>
      </c>
      <c r="G18" s="136">
        <v>14.714830000000001</v>
      </c>
      <c r="H18" s="91">
        <f t="shared" si="0"/>
        <v>1.3607514305093575E-2</v>
      </c>
      <c r="I18" s="91">
        <f>G18/'סכום נכסי הקרן'!$C$42</f>
        <v>5.7901437877849987E-5</v>
      </c>
      <c r="J18" s="87" t="s">
        <v>3170</v>
      </c>
    </row>
    <row r="19" spans="2:10">
      <c r="B19" s="143" t="s">
        <v>3171</v>
      </c>
      <c r="C19" s="134">
        <v>44377</v>
      </c>
      <c r="D19" s="67" t="s">
        <v>28</v>
      </c>
      <c r="E19" s="129">
        <v>0</v>
      </c>
      <c r="F19" s="135" t="s">
        <v>133</v>
      </c>
      <c r="G19" s="136">
        <v>20.089480000000002</v>
      </c>
      <c r="H19" s="91">
        <f t="shared" si="0"/>
        <v>1.8577712857157799E-2</v>
      </c>
      <c r="I19" s="91">
        <f>G19/'סכום נכסי הקרן'!$C$42</f>
        <v>7.9050167634849317E-5</v>
      </c>
      <c r="J19" s="87" t="s">
        <v>3170</v>
      </c>
    </row>
    <row r="20" spans="2:10">
      <c r="B20" s="143" t="s">
        <v>3172</v>
      </c>
      <c r="C20" s="134">
        <v>44834</v>
      </c>
      <c r="D20" s="67" t="s">
        <v>28</v>
      </c>
      <c r="E20" s="129">
        <v>0</v>
      </c>
      <c r="F20" s="135" t="s">
        <v>133</v>
      </c>
      <c r="G20" s="136">
        <v>52.07500000000001</v>
      </c>
      <c r="H20" s="91">
        <f t="shared" si="0"/>
        <v>4.8156268705635608E-2</v>
      </c>
      <c r="I20" s="91">
        <f>G20/'סכום נכסי הקרן'!$C$42</f>
        <v>2.0491010616426002E-4</v>
      </c>
      <c r="J20" s="87" t="s">
        <v>3173</v>
      </c>
    </row>
    <row r="21" spans="2:10">
      <c r="C21" s="144"/>
      <c r="E21" s="131"/>
      <c r="H21" s="94"/>
      <c r="I21" s="94"/>
      <c r="J21" s="94"/>
    </row>
    <row r="22" spans="2:10">
      <c r="B22" s="137"/>
      <c r="C22" s="134"/>
      <c r="D22" s="67"/>
      <c r="E22" s="129"/>
      <c r="F22" s="67"/>
      <c r="G22" s="67"/>
      <c r="H22" s="91"/>
      <c r="I22" s="87"/>
      <c r="J22" s="87"/>
    </row>
    <row r="23" spans="2:10">
      <c r="B23" s="67"/>
      <c r="C23" s="134"/>
      <c r="D23" s="67"/>
      <c r="E23" s="129"/>
      <c r="F23" s="67"/>
      <c r="G23" s="67"/>
      <c r="H23" s="87"/>
      <c r="I23" s="87"/>
      <c r="J23" s="87"/>
    </row>
    <row r="24" spans="2:10">
      <c r="B24" s="67"/>
      <c r="C24" s="134"/>
      <c r="D24" s="67"/>
      <c r="E24" s="129"/>
      <c r="F24" s="67"/>
      <c r="G24" s="67"/>
      <c r="H24" s="87"/>
      <c r="I24" s="87"/>
      <c r="J24" s="87"/>
    </row>
    <row r="25" spans="2:10">
      <c r="B25" s="145"/>
      <c r="C25" s="134"/>
      <c r="D25" s="67"/>
      <c r="E25" s="129"/>
      <c r="F25" s="67"/>
      <c r="G25" s="67"/>
      <c r="H25" s="87"/>
      <c r="I25" s="87"/>
      <c r="J25" s="87"/>
    </row>
    <row r="26" spans="2:10">
      <c r="B26" s="145"/>
      <c r="C26" s="134"/>
      <c r="D26" s="67"/>
      <c r="E26" s="129"/>
      <c r="F26" s="67"/>
      <c r="G26" s="67"/>
      <c r="H26" s="87"/>
      <c r="I26" s="87"/>
      <c r="J26" s="87"/>
    </row>
    <row r="27" spans="2:10">
      <c r="B27" s="67"/>
      <c r="C27" s="134"/>
      <c r="D27" s="67"/>
      <c r="E27" s="129"/>
      <c r="F27" s="67"/>
      <c r="G27" s="67"/>
      <c r="H27" s="87"/>
      <c r="I27" s="87"/>
      <c r="J27" s="87"/>
    </row>
    <row r="28" spans="2:10">
      <c r="B28" s="67"/>
      <c r="C28" s="134"/>
      <c r="D28" s="67"/>
      <c r="E28" s="129"/>
      <c r="F28" s="67"/>
      <c r="G28" s="67"/>
      <c r="H28" s="87"/>
      <c r="I28" s="87"/>
      <c r="J28" s="87"/>
    </row>
    <row r="29" spans="2:10">
      <c r="B29" s="67"/>
      <c r="C29" s="134"/>
      <c r="D29" s="67"/>
      <c r="E29" s="129"/>
      <c r="F29" s="67"/>
      <c r="G29" s="67"/>
      <c r="H29" s="87"/>
      <c r="I29" s="87"/>
      <c r="J29" s="87"/>
    </row>
    <row r="30" spans="2:10">
      <c r="B30" s="67"/>
      <c r="C30" s="134"/>
      <c r="D30" s="67"/>
      <c r="E30" s="129"/>
      <c r="F30" s="67"/>
      <c r="G30" s="67"/>
      <c r="H30" s="87"/>
      <c r="I30" s="87"/>
      <c r="J30" s="87"/>
    </row>
    <row r="31" spans="2:10">
      <c r="B31" s="67"/>
      <c r="C31" s="134"/>
      <c r="D31" s="67"/>
      <c r="E31" s="129"/>
      <c r="F31" s="67"/>
      <c r="G31" s="67"/>
      <c r="H31" s="87"/>
      <c r="I31" s="87"/>
      <c r="J31" s="87"/>
    </row>
    <row r="32" spans="2:10">
      <c r="B32" s="67"/>
      <c r="C32" s="134"/>
      <c r="D32" s="67"/>
      <c r="E32" s="129"/>
      <c r="F32" s="67"/>
      <c r="G32" s="67"/>
      <c r="H32" s="87"/>
      <c r="I32" s="87"/>
      <c r="J32" s="87"/>
    </row>
    <row r="33" spans="2:10">
      <c r="B33" s="67"/>
      <c r="C33" s="134"/>
      <c r="D33" s="67"/>
      <c r="E33" s="129"/>
      <c r="F33" s="67"/>
      <c r="G33" s="67"/>
      <c r="H33" s="87"/>
      <c r="I33" s="87"/>
      <c r="J33" s="87"/>
    </row>
    <row r="34" spans="2:10">
      <c r="B34" s="67"/>
      <c r="C34" s="134"/>
      <c r="D34" s="67"/>
      <c r="E34" s="129"/>
      <c r="F34" s="67"/>
      <c r="G34" s="67"/>
      <c r="H34" s="87"/>
      <c r="I34" s="87"/>
      <c r="J34" s="87"/>
    </row>
    <row r="35" spans="2:10">
      <c r="B35" s="67"/>
      <c r="C35" s="134"/>
      <c r="D35" s="67"/>
      <c r="E35" s="129"/>
      <c r="F35" s="67"/>
      <c r="G35" s="67"/>
      <c r="H35" s="87"/>
      <c r="I35" s="87"/>
      <c r="J35" s="87"/>
    </row>
    <row r="36" spans="2:10">
      <c r="B36" s="67"/>
      <c r="C36" s="134"/>
      <c r="D36" s="67"/>
      <c r="E36" s="129"/>
      <c r="F36" s="67"/>
      <c r="G36" s="67"/>
      <c r="H36" s="87"/>
      <c r="I36" s="87"/>
      <c r="J36" s="87"/>
    </row>
    <row r="37" spans="2:10">
      <c r="B37" s="67"/>
      <c r="C37" s="134"/>
      <c r="D37" s="67"/>
      <c r="E37" s="129"/>
      <c r="F37" s="67"/>
      <c r="G37" s="67"/>
      <c r="H37" s="87"/>
      <c r="I37" s="87"/>
      <c r="J37" s="87"/>
    </row>
    <row r="38" spans="2:10">
      <c r="B38" s="67"/>
      <c r="C38" s="134"/>
      <c r="D38" s="67"/>
      <c r="E38" s="129"/>
      <c r="F38" s="67"/>
      <c r="G38" s="67"/>
      <c r="H38" s="87"/>
      <c r="I38" s="87"/>
      <c r="J38" s="87"/>
    </row>
    <row r="39" spans="2:10">
      <c r="B39" s="67"/>
      <c r="C39" s="134"/>
      <c r="D39" s="67"/>
      <c r="E39" s="129"/>
      <c r="F39" s="67"/>
      <c r="G39" s="67"/>
      <c r="H39" s="87"/>
      <c r="I39" s="87"/>
      <c r="J39" s="87"/>
    </row>
    <row r="40" spans="2:10">
      <c r="B40" s="67"/>
      <c r="C40" s="134"/>
      <c r="D40" s="67"/>
      <c r="E40" s="129"/>
      <c r="F40" s="67"/>
      <c r="G40" s="67"/>
      <c r="H40" s="87"/>
      <c r="I40" s="87"/>
      <c r="J40" s="87"/>
    </row>
    <row r="41" spans="2:10">
      <c r="B41" s="67"/>
      <c r="C41" s="134"/>
      <c r="D41" s="67"/>
      <c r="E41" s="129"/>
      <c r="F41" s="67"/>
      <c r="G41" s="67"/>
      <c r="H41" s="87"/>
      <c r="I41" s="87"/>
      <c r="J41" s="87"/>
    </row>
    <row r="42" spans="2:10">
      <c r="B42" s="67"/>
      <c r="C42" s="134"/>
      <c r="D42" s="67"/>
      <c r="E42" s="129"/>
      <c r="F42" s="67"/>
      <c r="G42" s="67"/>
      <c r="H42" s="87"/>
      <c r="I42" s="87"/>
      <c r="J42" s="87"/>
    </row>
    <row r="43" spans="2:10">
      <c r="B43" s="67"/>
      <c r="C43" s="134"/>
      <c r="D43" s="67"/>
      <c r="E43" s="129"/>
      <c r="F43" s="67"/>
      <c r="G43" s="67"/>
      <c r="H43" s="87"/>
      <c r="I43" s="87"/>
      <c r="J43" s="87"/>
    </row>
    <row r="44" spans="2:10">
      <c r="B44" s="67"/>
      <c r="C44" s="134"/>
      <c r="D44" s="67"/>
      <c r="E44" s="129"/>
      <c r="F44" s="67"/>
      <c r="G44" s="67"/>
      <c r="H44" s="87"/>
      <c r="I44" s="87"/>
      <c r="J44" s="87"/>
    </row>
    <row r="45" spans="2:10">
      <c r="B45" s="67"/>
      <c r="C45" s="134"/>
      <c r="D45" s="67"/>
      <c r="E45" s="129"/>
      <c r="F45" s="67"/>
      <c r="G45" s="67"/>
      <c r="H45" s="87"/>
      <c r="I45" s="87"/>
      <c r="J45" s="87"/>
    </row>
    <row r="46" spans="2:10">
      <c r="B46" s="67"/>
      <c r="C46" s="134"/>
      <c r="D46" s="67"/>
      <c r="E46" s="129"/>
      <c r="F46" s="67"/>
      <c r="G46" s="67"/>
      <c r="H46" s="87"/>
      <c r="I46" s="87"/>
      <c r="J46" s="87"/>
    </row>
    <row r="47" spans="2:10">
      <c r="B47" s="67"/>
      <c r="C47" s="134"/>
      <c r="D47" s="67"/>
      <c r="E47" s="129"/>
      <c r="F47" s="67"/>
      <c r="G47" s="67"/>
      <c r="H47" s="87"/>
      <c r="I47" s="87"/>
      <c r="J47" s="87"/>
    </row>
    <row r="48" spans="2:10">
      <c r="B48" s="67"/>
      <c r="C48" s="134"/>
      <c r="D48" s="67"/>
      <c r="E48" s="129"/>
      <c r="F48" s="67"/>
      <c r="G48" s="67"/>
      <c r="H48" s="87"/>
      <c r="I48" s="87"/>
      <c r="J48" s="87"/>
    </row>
    <row r="49" spans="2:10">
      <c r="B49" s="67"/>
      <c r="C49" s="134"/>
      <c r="D49" s="67"/>
      <c r="E49" s="129"/>
      <c r="F49" s="67"/>
      <c r="G49" s="67"/>
      <c r="H49" s="87"/>
      <c r="I49" s="87"/>
      <c r="J49" s="87"/>
    </row>
    <row r="50" spans="2:10">
      <c r="B50" s="67"/>
      <c r="C50" s="134"/>
      <c r="D50" s="67"/>
      <c r="E50" s="129"/>
      <c r="F50" s="67"/>
      <c r="G50" s="67"/>
      <c r="H50" s="87"/>
      <c r="I50" s="87"/>
      <c r="J50" s="87"/>
    </row>
    <row r="51" spans="2:10">
      <c r="B51" s="67"/>
      <c r="C51" s="134"/>
      <c r="D51" s="67"/>
      <c r="E51" s="129"/>
      <c r="F51" s="67"/>
      <c r="G51" s="67"/>
      <c r="H51" s="87"/>
      <c r="I51" s="87"/>
      <c r="J51" s="87"/>
    </row>
    <row r="52" spans="2:10">
      <c r="B52" s="67"/>
      <c r="C52" s="134"/>
      <c r="D52" s="67"/>
      <c r="E52" s="129"/>
      <c r="F52" s="67"/>
      <c r="G52" s="67"/>
      <c r="H52" s="87"/>
      <c r="I52" s="87"/>
      <c r="J52" s="87"/>
    </row>
    <row r="53" spans="2:10">
      <c r="B53" s="67"/>
      <c r="C53" s="134"/>
      <c r="D53" s="67"/>
      <c r="E53" s="129"/>
      <c r="F53" s="67"/>
      <c r="G53" s="67"/>
      <c r="H53" s="87"/>
      <c r="I53" s="87"/>
      <c r="J53" s="87"/>
    </row>
    <row r="54" spans="2:10">
      <c r="B54" s="67"/>
      <c r="C54" s="134"/>
      <c r="D54" s="67"/>
      <c r="E54" s="129"/>
      <c r="F54" s="67"/>
      <c r="G54" s="67"/>
      <c r="H54" s="87"/>
      <c r="I54" s="87"/>
      <c r="J54" s="87"/>
    </row>
    <row r="55" spans="2:10">
      <c r="B55" s="67"/>
      <c r="C55" s="134"/>
      <c r="D55" s="67"/>
      <c r="E55" s="129"/>
      <c r="F55" s="67"/>
      <c r="G55" s="67"/>
      <c r="H55" s="87"/>
      <c r="I55" s="87"/>
      <c r="J55" s="87"/>
    </row>
    <row r="56" spans="2:10">
      <c r="B56" s="67"/>
      <c r="C56" s="134"/>
      <c r="D56" s="67"/>
      <c r="E56" s="129"/>
      <c r="F56" s="67"/>
      <c r="G56" s="67"/>
      <c r="H56" s="87"/>
      <c r="I56" s="87"/>
      <c r="J56" s="87"/>
    </row>
    <row r="57" spans="2:10">
      <c r="B57" s="67"/>
      <c r="C57" s="134"/>
      <c r="D57" s="67"/>
      <c r="E57" s="129"/>
      <c r="F57" s="67"/>
      <c r="G57" s="67"/>
      <c r="H57" s="87"/>
      <c r="I57" s="87"/>
      <c r="J57" s="87"/>
    </row>
    <row r="58" spans="2:10">
      <c r="B58" s="67"/>
      <c r="C58" s="134"/>
      <c r="D58" s="67"/>
      <c r="E58" s="129"/>
      <c r="F58" s="67"/>
      <c r="G58" s="67"/>
      <c r="H58" s="87"/>
      <c r="I58" s="87"/>
      <c r="J58" s="87"/>
    </row>
    <row r="59" spans="2:10">
      <c r="B59" s="67"/>
      <c r="C59" s="134"/>
      <c r="D59" s="67"/>
      <c r="E59" s="129"/>
      <c r="F59" s="67"/>
      <c r="G59" s="67"/>
      <c r="H59" s="87"/>
      <c r="I59" s="87"/>
      <c r="J59" s="87"/>
    </row>
    <row r="60" spans="2:10">
      <c r="B60" s="67"/>
      <c r="C60" s="134"/>
      <c r="D60" s="67"/>
      <c r="E60" s="129"/>
      <c r="F60" s="67"/>
      <c r="G60" s="67"/>
      <c r="H60" s="87"/>
      <c r="I60" s="87"/>
      <c r="J60" s="87"/>
    </row>
    <row r="61" spans="2:10">
      <c r="B61" s="67"/>
      <c r="C61" s="134"/>
      <c r="D61" s="67"/>
      <c r="E61" s="129"/>
      <c r="F61" s="67"/>
      <c r="G61" s="67"/>
      <c r="H61" s="87"/>
      <c r="I61" s="87"/>
      <c r="J61" s="87"/>
    </row>
    <row r="62" spans="2:10">
      <c r="B62" s="67"/>
      <c r="C62" s="134"/>
      <c r="D62" s="67"/>
      <c r="E62" s="129"/>
      <c r="F62" s="67"/>
      <c r="G62" s="67"/>
      <c r="H62" s="87"/>
      <c r="I62" s="87"/>
      <c r="J62" s="87"/>
    </row>
    <row r="63" spans="2:10">
      <c r="B63" s="67"/>
      <c r="C63" s="134"/>
      <c r="D63" s="67"/>
      <c r="E63" s="129"/>
      <c r="F63" s="67"/>
      <c r="G63" s="67"/>
      <c r="H63" s="87"/>
      <c r="I63" s="87"/>
      <c r="J63" s="87"/>
    </row>
    <row r="64" spans="2:10">
      <c r="B64" s="67"/>
      <c r="C64" s="134"/>
      <c r="D64" s="67"/>
      <c r="E64" s="129"/>
      <c r="F64" s="67"/>
      <c r="G64" s="67"/>
      <c r="H64" s="87"/>
      <c r="I64" s="87"/>
      <c r="J64" s="87"/>
    </row>
    <row r="65" spans="2:10">
      <c r="B65" s="67"/>
      <c r="C65" s="134"/>
      <c r="D65" s="67"/>
      <c r="E65" s="129"/>
      <c r="F65" s="67"/>
      <c r="G65" s="67"/>
      <c r="H65" s="87"/>
      <c r="I65" s="87"/>
      <c r="J65" s="87"/>
    </row>
    <row r="66" spans="2:10">
      <c r="B66" s="67"/>
      <c r="C66" s="134"/>
      <c r="D66" s="67"/>
      <c r="E66" s="129"/>
      <c r="F66" s="67"/>
      <c r="G66" s="67"/>
      <c r="H66" s="87"/>
      <c r="I66" s="87"/>
      <c r="J66" s="87"/>
    </row>
    <row r="67" spans="2:10">
      <c r="B67" s="67"/>
      <c r="C67" s="134"/>
      <c r="D67" s="67"/>
      <c r="E67" s="129"/>
      <c r="F67" s="67"/>
      <c r="G67" s="67"/>
      <c r="H67" s="87"/>
      <c r="I67" s="87"/>
      <c r="J67" s="87"/>
    </row>
    <row r="68" spans="2:10">
      <c r="B68" s="67"/>
      <c r="C68" s="134"/>
      <c r="D68" s="67"/>
      <c r="E68" s="129"/>
      <c r="F68" s="67"/>
      <c r="G68" s="67"/>
      <c r="H68" s="87"/>
      <c r="I68" s="87"/>
      <c r="J68" s="87"/>
    </row>
    <row r="69" spans="2:10">
      <c r="B69" s="67"/>
      <c r="C69" s="134"/>
      <c r="D69" s="67"/>
      <c r="E69" s="129"/>
      <c r="F69" s="67"/>
      <c r="G69" s="67"/>
      <c r="H69" s="87"/>
      <c r="I69" s="87"/>
      <c r="J69" s="87"/>
    </row>
    <row r="70" spans="2:10">
      <c r="B70" s="67"/>
      <c r="C70" s="134"/>
      <c r="D70" s="67"/>
      <c r="E70" s="129"/>
      <c r="F70" s="67"/>
      <c r="G70" s="67"/>
      <c r="H70" s="87"/>
      <c r="I70" s="87"/>
      <c r="J70" s="87"/>
    </row>
    <row r="71" spans="2:10">
      <c r="B71" s="67"/>
      <c r="C71" s="134"/>
      <c r="D71" s="67"/>
      <c r="E71" s="129"/>
      <c r="F71" s="67"/>
      <c r="G71" s="67"/>
      <c r="H71" s="87"/>
      <c r="I71" s="87"/>
      <c r="J71" s="87"/>
    </row>
    <row r="72" spans="2:10">
      <c r="B72" s="67"/>
      <c r="C72" s="134"/>
      <c r="D72" s="67"/>
      <c r="E72" s="129"/>
      <c r="F72" s="67"/>
      <c r="G72" s="67"/>
      <c r="H72" s="87"/>
      <c r="I72" s="87"/>
      <c r="J72" s="87"/>
    </row>
    <row r="73" spans="2:10">
      <c r="B73" s="67"/>
      <c r="C73" s="134"/>
      <c r="D73" s="67"/>
      <c r="E73" s="129"/>
      <c r="F73" s="67"/>
      <c r="G73" s="67"/>
      <c r="H73" s="87"/>
      <c r="I73" s="87"/>
      <c r="J73" s="87"/>
    </row>
    <row r="74" spans="2:10">
      <c r="B74" s="67"/>
      <c r="C74" s="134"/>
      <c r="D74" s="67"/>
      <c r="E74" s="129"/>
      <c r="F74" s="67"/>
      <c r="G74" s="67"/>
      <c r="H74" s="87"/>
      <c r="I74" s="87"/>
      <c r="J74" s="87"/>
    </row>
    <row r="75" spans="2:10">
      <c r="B75" s="67"/>
      <c r="C75" s="134"/>
      <c r="D75" s="67"/>
      <c r="E75" s="129"/>
      <c r="F75" s="67"/>
      <c r="G75" s="67"/>
      <c r="H75" s="87"/>
      <c r="I75" s="87"/>
      <c r="J75" s="87"/>
    </row>
    <row r="76" spans="2:10">
      <c r="B76" s="67"/>
      <c r="C76" s="134"/>
      <c r="D76" s="67"/>
      <c r="E76" s="129"/>
      <c r="F76" s="67"/>
      <c r="G76" s="67"/>
      <c r="H76" s="87"/>
      <c r="I76" s="87"/>
      <c r="J76" s="87"/>
    </row>
    <row r="77" spans="2:10">
      <c r="B77" s="67"/>
      <c r="C77" s="134"/>
      <c r="D77" s="67"/>
      <c r="E77" s="129"/>
      <c r="F77" s="67"/>
      <c r="G77" s="67"/>
      <c r="H77" s="87"/>
      <c r="I77" s="87"/>
      <c r="J77" s="87"/>
    </row>
    <row r="78" spans="2:10">
      <c r="B78" s="67"/>
      <c r="C78" s="134"/>
      <c r="D78" s="67"/>
      <c r="E78" s="129"/>
      <c r="F78" s="67"/>
      <c r="G78" s="67"/>
      <c r="H78" s="87"/>
      <c r="I78" s="87"/>
      <c r="J78" s="87"/>
    </row>
    <row r="79" spans="2:10">
      <c r="B79" s="67"/>
      <c r="C79" s="134"/>
      <c r="D79" s="67"/>
      <c r="E79" s="129"/>
      <c r="F79" s="67"/>
      <c r="G79" s="67"/>
      <c r="H79" s="87"/>
      <c r="I79" s="87"/>
      <c r="J79" s="87"/>
    </row>
    <row r="80" spans="2:10">
      <c r="B80" s="67"/>
      <c r="C80" s="134"/>
      <c r="D80" s="67"/>
      <c r="E80" s="129"/>
      <c r="F80" s="67"/>
      <c r="G80" s="67"/>
      <c r="H80" s="87"/>
      <c r="I80" s="87"/>
      <c r="J80" s="87"/>
    </row>
    <row r="81" spans="2:10">
      <c r="B81" s="67"/>
      <c r="C81" s="134"/>
      <c r="D81" s="67"/>
      <c r="E81" s="129"/>
      <c r="F81" s="67"/>
      <c r="G81" s="67"/>
      <c r="H81" s="87"/>
      <c r="I81" s="87"/>
      <c r="J81" s="87"/>
    </row>
    <row r="82" spans="2:10">
      <c r="B82" s="67"/>
      <c r="C82" s="134"/>
      <c r="D82" s="67"/>
      <c r="E82" s="129"/>
      <c r="F82" s="67"/>
      <c r="G82" s="67"/>
      <c r="H82" s="87"/>
      <c r="I82" s="87"/>
      <c r="J82" s="87"/>
    </row>
    <row r="83" spans="2:10">
      <c r="B83" s="67"/>
      <c r="C83" s="134"/>
      <c r="D83" s="67"/>
      <c r="E83" s="129"/>
      <c r="F83" s="67"/>
      <c r="G83" s="67"/>
      <c r="H83" s="87"/>
      <c r="I83" s="87"/>
      <c r="J83" s="87"/>
    </row>
    <row r="84" spans="2:10">
      <c r="B84" s="67"/>
      <c r="C84" s="134"/>
      <c r="D84" s="67"/>
      <c r="E84" s="129"/>
      <c r="F84" s="67"/>
      <c r="G84" s="67"/>
      <c r="H84" s="87"/>
      <c r="I84" s="87"/>
      <c r="J84" s="87"/>
    </row>
    <row r="85" spans="2:10">
      <c r="B85" s="67"/>
      <c r="C85" s="134"/>
      <c r="D85" s="67"/>
      <c r="E85" s="129"/>
      <c r="F85" s="67"/>
      <c r="G85" s="67"/>
      <c r="H85" s="87"/>
      <c r="I85" s="87"/>
      <c r="J85" s="87"/>
    </row>
    <row r="86" spans="2:10">
      <c r="B86" s="67"/>
      <c r="C86" s="134"/>
      <c r="D86" s="67"/>
      <c r="E86" s="129"/>
      <c r="F86" s="67"/>
      <c r="G86" s="67"/>
      <c r="H86" s="87"/>
      <c r="I86" s="87"/>
      <c r="J86" s="87"/>
    </row>
    <row r="87" spans="2:10">
      <c r="B87" s="67"/>
      <c r="C87" s="134"/>
      <c r="D87" s="67"/>
      <c r="E87" s="129"/>
      <c r="F87" s="67"/>
      <c r="G87" s="67"/>
      <c r="H87" s="87"/>
      <c r="I87" s="87"/>
      <c r="J87" s="87"/>
    </row>
    <row r="88" spans="2:10">
      <c r="B88" s="67"/>
      <c r="C88" s="134"/>
      <c r="D88" s="67"/>
      <c r="E88" s="129"/>
      <c r="F88" s="67"/>
      <c r="G88" s="67"/>
      <c r="H88" s="87"/>
      <c r="I88" s="87"/>
      <c r="J88" s="87"/>
    </row>
    <row r="89" spans="2:10">
      <c r="B89" s="67"/>
      <c r="C89" s="134"/>
      <c r="D89" s="67"/>
      <c r="E89" s="129"/>
      <c r="F89" s="67"/>
      <c r="G89" s="67"/>
      <c r="H89" s="87"/>
      <c r="I89" s="87"/>
      <c r="J89" s="87"/>
    </row>
    <row r="90" spans="2:10">
      <c r="B90" s="67"/>
      <c r="C90" s="134"/>
      <c r="D90" s="67"/>
      <c r="E90" s="129"/>
      <c r="F90" s="67"/>
      <c r="G90" s="67"/>
      <c r="H90" s="87"/>
      <c r="I90" s="87"/>
      <c r="J90" s="87"/>
    </row>
    <row r="91" spans="2:10">
      <c r="B91" s="67"/>
      <c r="C91" s="134"/>
      <c r="D91" s="67"/>
      <c r="E91" s="129"/>
      <c r="F91" s="67"/>
      <c r="G91" s="67"/>
      <c r="H91" s="87"/>
      <c r="I91" s="87"/>
      <c r="J91" s="87"/>
    </row>
    <row r="92" spans="2:10">
      <c r="B92" s="67"/>
      <c r="C92" s="134"/>
      <c r="D92" s="67"/>
      <c r="E92" s="129"/>
      <c r="F92" s="67"/>
      <c r="G92" s="67"/>
      <c r="H92" s="87"/>
      <c r="I92" s="87"/>
      <c r="J92" s="87"/>
    </row>
    <row r="93" spans="2:10">
      <c r="B93" s="67"/>
      <c r="C93" s="134"/>
      <c r="D93" s="67"/>
      <c r="E93" s="129"/>
      <c r="F93" s="67"/>
      <c r="G93" s="67"/>
      <c r="H93" s="87"/>
      <c r="I93" s="87"/>
      <c r="J93" s="87"/>
    </row>
    <row r="94" spans="2:10">
      <c r="B94" s="67"/>
      <c r="C94" s="134"/>
      <c r="D94" s="67"/>
      <c r="E94" s="129"/>
      <c r="F94" s="67"/>
      <c r="G94" s="67"/>
      <c r="H94" s="87"/>
      <c r="I94" s="87"/>
      <c r="J94" s="87"/>
    </row>
    <row r="95" spans="2:10">
      <c r="B95" s="67"/>
      <c r="C95" s="134"/>
      <c r="D95" s="67"/>
      <c r="E95" s="129"/>
      <c r="F95" s="67"/>
      <c r="G95" s="67"/>
      <c r="H95" s="87"/>
      <c r="I95" s="87"/>
      <c r="J95" s="87"/>
    </row>
    <row r="96" spans="2:10">
      <c r="B96" s="67"/>
      <c r="C96" s="134"/>
      <c r="D96" s="67"/>
      <c r="E96" s="129"/>
      <c r="F96" s="67"/>
      <c r="G96" s="67"/>
      <c r="H96" s="87"/>
      <c r="I96" s="87"/>
      <c r="J96" s="87"/>
    </row>
    <row r="97" spans="2:10">
      <c r="B97" s="67"/>
      <c r="C97" s="134"/>
      <c r="D97" s="67"/>
      <c r="E97" s="129"/>
      <c r="F97" s="67"/>
      <c r="G97" s="67"/>
      <c r="H97" s="87"/>
      <c r="I97" s="87"/>
      <c r="J97" s="87"/>
    </row>
    <row r="98" spans="2:10">
      <c r="B98" s="67"/>
      <c r="C98" s="134"/>
      <c r="D98" s="67"/>
      <c r="E98" s="129"/>
      <c r="F98" s="67"/>
      <c r="G98" s="67"/>
      <c r="H98" s="87"/>
      <c r="I98" s="87"/>
      <c r="J98" s="87"/>
    </row>
    <row r="99" spans="2:10">
      <c r="B99" s="67"/>
      <c r="C99" s="134"/>
      <c r="D99" s="67"/>
      <c r="E99" s="129"/>
      <c r="F99" s="67"/>
      <c r="G99" s="67"/>
      <c r="H99" s="87"/>
      <c r="I99" s="87"/>
      <c r="J99" s="87"/>
    </row>
    <row r="100" spans="2:10">
      <c r="B100" s="67"/>
      <c r="C100" s="134"/>
      <c r="D100" s="67"/>
      <c r="E100" s="129"/>
      <c r="F100" s="67"/>
      <c r="G100" s="67"/>
      <c r="H100" s="87"/>
      <c r="I100" s="87"/>
      <c r="J100" s="87"/>
    </row>
    <row r="101" spans="2:10">
      <c r="B101" s="87"/>
      <c r="C101" s="87"/>
      <c r="D101" s="87"/>
      <c r="E101" s="87"/>
      <c r="F101" s="87"/>
      <c r="G101" s="87"/>
      <c r="H101" s="87"/>
      <c r="I101" s="87"/>
      <c r="J101" s="87"/>
    </row>
    <row r="102" spans="2:10">
      <c r="B102" s="87"/>
      <c r="C102" s="87"/>
      <c r="D102" s="87"/>
      <c r="E102" s="87"/>
      <c r="F102" s="87"/>
      <c r="G102" s="87"/>
      <c r="H102" s="87"/>
      <c r="I102" s="87"/>
      <c r="J102" s="87"/>
    </row>
    <row r="103" spans="2:10">
      <c r="B103" s="87"/>
      <c r="C103" s="87"/>
      <c r="D103" s="87"/>
      <c r="E103" s="87"/>
      <c r="F103" s="87"/>
      <c r="G103" s="87"/>
      <c r="H103" s="87"/>
      <c r="I103" s="87"/>
      <c r="J103" s="87"/>
    </row>
    <row r="104" spans="2:10">
      <c r="B104" s="87"/>
      <c r="C104" s="87"/>
      <c r="D104" s="87"/>
      <c r="E104" s="87"/>
      <c r="F104" s="87"/>
      <c r="G104" s="87"/>
      <c r="H104" s="87"/>
      <c r="I104" s="87"/>
      <c r="J104" s="87"/>
    </row>
    <row r="105" spans="2:10">
      <c r="B105" s="87"/>
      <c r="C105" s="87"/>
      <c r="D105" s="87"/>
      <c r="E105" s="87"/>
      <c r="F105" s="87"/>
      <c r="G105" s="87"/>
      <c r="H105" s="87"/>
      <c r="I105" s="87"/>
      <c r="J105" s="87"/>
    </row>
    <row r="106" spans="2:10">
      <c r="B106" s="87"/>
      <c r="C106" s="87"/>
      <c r="D106" s="87"/>
      <c r="E106" s="87"/>
      <c r="F106" s="87"/>
      <c r="G106" s="87"/>
      <c r="H106" s="87"/>
      <c r="I106" s="87"/>
      <c r="J106" s="87"/>
    </row>
    <row r="107" spans="2:10">
      <c r="B107" s="87"/>
      <c r="C107" s="87"/>
      <c r="D107" s="87"/>
      <c r="E107" s="87"/>
      <c r="F107" s="87"/>
      <c r="G107" s="87"/>
      <c r="H107" s="87"/>
      <c r="I107" s="87"/>
      <c r="J107" s="87"/>
    </row>
    <row r="108" spans="2:10">
      <c r="B108" s="87"/>
      <c r="C108" s="87"/>
      <c r="D108" s="87"/>
      <c r="E108" s="87"/>
      <c r="F108" s="87"/>
      <c r="G108" s="87"/>
      <c r="H108" s="87"/>
      <c r="I108" s="87"/>
      <c r="J108" s="87"/>
    </row>
    <row r="109" spans="2:10">
      <c r="B109" s="87"/>
      <c r="C109" s="87"/>
      <c r="D109" s="87"/>
      <c r="E109" s="87"/>
      <c r="F109" s="87"/>
      <c r="G109" s="87"/>
      <c r="H109" s="87"/>
      <c r="I109" s="87"/>
      <c r="J109" s="87"/>
    </row>
    <row r="110" spans="2:10">
      <c r="B110" s="87"/>
      <c r="C110" s="87"/>
      <c r="D110" s="87"/>
      <c r="E110" s="87"/>
      <c r="F110" s="87"/>
      <c r="G110" s="87"/>
      <c r="H110" s="87"/>
      <c r="I110" s="87"/>
      <c r="J110" s="87"/>
    </row>
    <row r="111" spans="2:10">
      <c r="B111" s="87"/>
      <c r="C111" s="87"/>
      <c r="D111" s="87"/>
      <c r="E111" s="87"/>
      <c r="F111" s="87"/>
      <c r="G111" s="87"/>
      <c r="H111" s="87"/>
      <c r="I111" s="87"/>
      <c r="J111" s="87"/>
    </row>
    <row r="112" spans="2:10">
      <c r="B112" s="87"/>
      <c r="C112" s="87"/>
      <c r="D112" s="87"/>
      <c r="E112" s="87"/>
      <c r="F112" s="87"/>
      <c r="G112" s="87"/>
      <c r="H112" s="87"/>
      <c r="I112" s="87"/>
      <c r="J112" s="87"/>
    </row>
    <row r="113" spans="2:10">
      <c r="B113" s="87"/>
      <c r="C113" s="87"/>
      <c r="D113" s="87"/>
      <c r="E113" s="87"/>
      <c r="F113" s="87"/>
      <c r="G113" s="87"/>
      <c r="H113" s="87"/>
      <c r="I113" s="87"/>
      <c r="J113" s="87"/>
    </row>
    <row r="114" spans="2:10">
      <c r="B114" s="87"/>
      <c r="C114" s="87"/>
      <c r="D114" s="87"/>
      <c r="E114" s="87"/>
      <c r="F114" s="87"/>
      <c r="G114" s="87"/>
      <c r="H114" s="87"/>
      <c r="I114" s="87"/>
      <c r="J114" s="87"/>
    </row>
    <row r="115" spans="2:10">
      <c r="B115" s="87"/>
      <c r="C115" s="87"/>
      <c r="D115" s="87"/>
      <c r="E115" s="87"/>
      <c r="F115" s="87"/>
      <c r="G115" s="87"/>
      <c r="H115" s="87"/>
      <c r="I115" s="87"/>
      <c r="J115" s="87"/>
    </row>
    <row r="116" spans="2:10">
      <c r="B116" s="87"/>
      <c r="C116" s="87"/>
      <c r="D116" s="87"/>
      <c r="E116" s="87"/>
      <c r="F116" s="87"/>
      <c r="G116" s="87"/>
      <c r="H116" s="87"/>
      <c r="I116" s="87"/>
      <c r="J116" s="87"/>
    </row>
    <row r="117" spans="2:10">
      <c r="B117" s="87"/>
      <c r="C117" s="87"/>
      <c r="D117" s="87"/>
      <c r="E117" s="87"/>
      <c r="F117" s="87"/>
      <c r="G117" s="87"/>
      <c r="H117" s="87"/>
      <c r="I117" s="87"/>
      <c r="J117" s="87"/>
    </row>
    <row r="118" spans="2:10">
      <c r="B118" s="87"/>
      <c r="C118" s="87"/>
      <c r="D118" s="87"/>
      <c r="E118" s="87"/>
      <c r="F118" s="87"/>
      <c r="G118" s="87"/>
      <c r="H118" s="87"/>
      <c r="I118" s="87"/>
      <c r="J118" s="87"/>
    </row>
    <row r="119" spans="2:10">
      <c r="B119" s="87"/>
      <c r="C119" s="87"/>
      <c r="D119" s="87"/>
      <c r="E119" s="87"/>
      <c r="F119" s="87"/>
      <c r="G119" s="87"/>
      <c r="H119" s="87"/>
      <c r="I119" s="87"/>
      <c r="J119" s="87"/>
    </row>
    <row r="120" spans="2:10">
      <c r="B120" s="87"/>
      <c r="C120" s="87"/>
      <c r="D120" s="87"/>
      <c r="E120" s="87"/>
      <c r="F120" s="87"/>
      <c r="G120" s="87"/>
      <c r="H120" s="87"/>
      <c r="I120" s="87"/>
      <c r="J120" s="87"/>
    </row>
    <row r="121" spans="2:10">
      <c r="B121" s="87"/>
      <c r="C121" s="87"/>
      <c r="D121" s="87"/>
      <c r="E121" s="87"/>
      <c r="F121" s="87"/>
      <c r="G121" s="87"/>
      <c r="H121" s="87"/>
      <c r="I121" s="87"/>
      <c r="J121" s="87"/>
    </row>
    <row r="122" spans="2:10">
      <c r="B122" s="93"/>
      <c r="C122" s="93"/>
      <c r="D122" s="94"/>
      <c r="E122" s="94"/>
      <c r="F122" s="114"/>
      <c r="G122" s="114"/>
      <c r="H122" s="114"/>
      <c r="I122" s="114"/>
      <c r="J122" s="94"/>
    </row>
    <row r="123" spans="2:10">
      <c r="B123" s="93"/>
      <c r="C123" s="93"/>
      <c r="D123" s="94"/>
      <c r="E123" s="94"/>
      <c r="F123" s="114"/>
      <c r="G123" s="114"/>
      <c r="H123" s="114"/>
      <c r="I123" s="114"/>
      <c r="J123" s="94"/>
    </row>
    <row r="124" spans="2:10">
      <c r="B124" s="93"/>
      <c r="C124" s="93"/>
      <c r="D124" s="94"/>
      <c r="E124" s="94"/>
      <c r="F124" s="114"/>
      <c r="G124" s="114"/>
      <c r="H124" s="114"/>
      <c r="I124" s="114"/>
      <c r="J124" s="94"/>
    </row>
    <row r="125" spans="2:10">
      <c r="B125" s="93"/>
      <c r="C125" s="93"/>
      <c r="D125" s="94"/>
      <c r="E125" s="94"/>
      <c r="F125" s="114"/>
      <c r="G125" s="114"/>
      <c r="H125" s="114"/>
      <c r="I125" s="114"/>
      <c r="J125" s="94"/>
    </row>
    <row r="126" spans="2:10">
      <c r="B126" s="93"/>
      <c r="C126" s="93"/>
      <c r="D126" s="94"/>
      <c r="E126" s="94"/>
      <c r="F126" s="114"/>
      <c r="G126" s="114"/>
      <c r="H126" s="114"/>
      <c r="I126" s="114"/>
      <c r="J126" s="94"/>
    </row>
    <row r="127" spans="2:10">
      <c r="B127" s="93"/>
      <c r="C127" s="93"/>
      <c r="D127" s="94"/>
      <c r="E127" s="94"/>
      <c r="F127" s="114"/>
      <c r="G127" s="114"/>
      <c r="H127" s="114"/>
      <c r="I127" s="114"/>
      <c r="J127" s="94"/>
    </row>
    <row r="128" spans="2:10">
      <c r="B128" s="93"/>
      <c r="C128" s="93"/>
      <c r="D128" s="94"/>
      <c r="E128" s="94"/>
      <c r="F128" s="114"/>
      <c r="G128" s="114"/>
      <c r="H128" s="114"/>
      <c r="I128" s="114"/>
      <c r="J128" s="94"/>
    </row>
    <row r="129" spans="2:10">
      <c r="B129" s="93"/>
      <c r="C129" s="93"/>
      <c r="D129" s="94"/>
      <c r="E129" s="94"/>
      <c r="F129" s="114"/>
      <c r="G129" s="114"/>
      <c r="H129" s="114"/>
      <c r="I129" s="114"/>
      <c r="J129" s="94"/>
    </row>
    <row r="130" spans="2:10">
      <c r="B130" s="93"/>
      <c r="C130" s="93"/>
      <c r="D130" s="94"/>
      <c r="E130" s="94"/>
      <c r="F130" s="114"/>
      <c r="G130" s="114"/>
      <c r="H130" s="114"/>
      <c r="I130" s="114"/>
      <c r="J130" s="94"/>
    </row>
    <row r="131" spans="2:10">
      <c r="B131" s="93"/>
      <c r="C131" s="93"/>
      <c r="D131" s="94"/>
      <c r="E131" s="94"/>
      <c r="F131" s="114"/>
      <c r="G131" s="114"/>
      <c r="H131" s="114"/>
      <c r="I131" s="114"/>
      <c r="J131" s="94"/>
    </row>
    <row r="132" spans="2:10">
      <c r="B132" s="93"/>
      <c r="C132" s="93"/>
      <c r="D132" s="94"/>
      <c r="E132" s="94"/>
      <c r="F132" s="114"/>
      <c r="G132" s="114"/>
      <c r="H132" s="114"/>
      <c r="I132" s="114"/>
      <c r="J132" s="94"/>
    </row>
    <row r="133" spans="2:10">
      <c r="B133" s="93"/>
      <c r="C133" s="93"/>
      <c r="D133" s="94"/>
      <c r="E133" s="94"/>
      <c r="F133" s="114"/>
      <c r="G133" s="114"/>
      <c r="H133" s="114"/>
      <c r="I133" s="114"/>
      <c r="J133" s="94"/>
    </row>
    <row r="134" spans="2:10">
      <c r="B134" s="93"/>
      <c r="C134" s="93"/>
      <c r="D134" s="94"/>
      <c r="E134" s="94"/>
      <c r="F134" s="114"/>
      <c r="G134" s="114"/>
      <c r="H134" s="114"/>
      <c r="I134" s="114"/>
      <c r="J134" s="94"/>
    </row>
    <row r="135" spans="2:10">
      <c r="B135" s="93"/>
      <c r="C135" s="93"/>
      <c r="D135" s="94"/>
      <c r="E135" s="94"/>
      <c r="F135" s="114"/>
      <c r="G135" s="114"/>
      <c r="H135" s="114"/>
      <c r="I135" s="114"/>
      <c r="J135" s="94"/>
    </row>
    <row r="136" spans="2:10">
      <c r="B136" s="93"/>
      <c r="C136" s="93"/>
      <c r="D136" s="94"/>
      <c r="E136" s="94"/>
      <c r="F136" s="114"/>
      <c r="G136" s="114"/>
      <c r="H136" s="114"/>
      <c r="I136" s="114"/>
      <c r="J136" s="94"/>
    </row>
    <row r="137" spans="2:10">
      <c r="B137" s="93"/>
      <c r="C137" s="93"/>
      <c r="D137" s="94"/>
      <c r="E137" s="94"/>
      <c r="F137" s="114"/>
      <c r="G137" s="114"/>
      <c r="H137" s="114"/>
      <c r="I137" s="114"/>
      <c r="J137" s="94"/>
    </row>
    <row r="138" spans="2:10">
      <c r="B138" s="93"/>
      <c r="C138" s="93"/>
      <c r="D138" s="94"/>
      <c r="E138" s="94"/>
      <c r="F138" s="114"/>
      <c r="G138" s="114"/>
      <c r="H138" s="114"/>
      <c r="I138" s="114"/>
      <c r="J138" s="94"/>
    </row>
    <row r="139" spans="2:10">
      <c r="B139" s="93"/>
      <c r="C139" s="93"/>
      <c r="D139" s="94"/>
      <c r="E139" s="94"/>
      <c r="F139" s="114"/>
      <c r="G139" s="114"/>
      <c r="H139" s="114"/>
      <c r="I139" s="114"/>
      <c r="J139" s="94"/>
    </row>
    <row r="140" spans="2:10">
      <c r="B140" s="93"/>
      <c r="C140" s="93"/>
      <c r="D140" s="94"/>
      <c r="E140" s="94"/>
      <c r="F140" s="114"/>
      <c r="G140" s="114"/>
      <c r="H140" s="114"/>
      <c r="I140" s="114"/>
      <c r="J140" s="94"/>
    </row>
    <row r="141" spans="2:10">
      <c r="B141" s="93"/>
      <c r="C141" s="93"/>
      <c r="D141" s="94"/>
      <c r="E141" s="94"/>
      <c r="F141" s="114"/>
      <c r="G141" s="114"/>
      <c r="H141" s="114"/>
      <c r="I141" s="114"/>
      <c r="J141" s="94"/>
    </row>
    <row r="142" spans="2:10">
      <c r="B142" s="93"/>
      <c r="C142" s="93"/>
      <c r="D142" s="94"/>
      <c r="E142" s="94"/>
      <c r="F142" s="114"/>
      <c r="G142" s="114"/>
      <c r="H142" s="114"/>
      <c r="I142" s="114"/>
      <c r="J142" s="94"/>
    </row>
    <row r="143" spans="2:10">
      <c r="B143" s="93"/>
      <c r="C143" s="93"/>
      <c r="D143" s="94"/>
      <c r="E143" s="94"/>
      <c r="F143" s="114"/>
      <c r="G143" s="114"/>
      <c r="H143" s="114"/>
      <c r="I143" s="114"/>
      <c r="J143" s="94"/>
    </row>
    <row r="144" spans="2:10">
      <c r="B144" s="93"/>
      <c r="C144" s="93"/>
      <c r="D144" s="94"/>
      <c r="E144" s="94"/>
      <c r="F144" s="114"/>
      <c r="G144" s="114"/>
      <c r="H144" s="114"/>
      <c r="I144" s="114"/>
      <c r="J144" s="94"/>
    </row>
    <row r="145" spans="2:10">
      <c r="B145" s="93"/>
      <c r="C145" s="93"/>
      <c r="D145" s="94"/>
      <c r="E145" s="94"/>
      <c r="F145" s="114"/>
      <c r="G145" s="114"/>
      <c r="H145" s="114"/>
      <c r="I145" s="114"/>
      <c r="J145" s="94"/>
    </row>
    <row r="146" spans="2:10">
      <c r="B146" s="93"/>
      <c r="C146" s="93"/>
      <c r="D146" s="94"/>
      <c r="E146" s="94"/>
      <c r="F146" s="114"/>
      <c r="G146" s="114"/>
      <c r="H146" s="114"/>
      <c r="I146" s="114"/>
      <c r="J146" s="94"/>
    </row>
    <row r="147" spans="2:10">
      <c r="B147" s="93"/>
      <c r="C147" s="93"/>
      <c r="D147" s="94"/>
      <c r="E147" s="94"/>
      <c r="F147" s="114"/>
      <c r="G147" s="114"/>
      <c r="H147" s="114"/>
      <c r="I147" s="114"/>
      <c r="J147" s="94"/>
    </row>
    <row r="148" spans="2:10">
      <c r="B148" s="93"/>
      <c r="C148" s="93"/>
      <c r="D148" s="94"/>
      <c r="E148" s="94"/>
      <c r="F148" s="114"/>
      <c r="G148" s="114"/>
      <c r="H148" s="114"/>
      <c r="I148" s="114"/>
      <c r="J148" s="94"/>
    </row>
    <row r="149" spans="2:10">
      <c r="B149" s="93"/>
      <c r="C149" s="93"/>
      <c r="D149" s="94"/>
      <c r="E149" s="94"/>
      <c r="F149" s="114"/>
      <c r="G149" s="114"/>
      <c r="H149" s="114"/>
      <c r="I149" s="114"/>
      <c r="J149" s="94"/>
    </row>
    <row r="150" spans="2:10">
      <c r="B150" s="93"/>
      <c r="C150" s="93"/>
      <c r="D150" s="94"/>
      <c r="E150" s="94"/>
      <c r="F150" s="114"/>
      <c r="G150" s="114"/>
      <c r="H150" s="114"/>
      <c r="I150" s="114"/>
      <c r="J150" s="94"/>
    </row>
    <row r="151" spans="2:10">
      <c r="B151" s="93"/>
      <c r="C151" s="93"/>
      <c r="D151" s="94"/>
      <c r="E151" s="94"/>
      <c r="F151" s="114"/>
      <c r="G151" s="114"/>
      <c r="H151" s="114"/>
      <c r="I151" s="114"/>
      <c r="J151" s="94"/>
    </row>
    <row r="152" spans="2:10">
      <c r="B152" s="93"/>
      <c r="C152" s="93"/>
      <c r="D152" s="94"/>
      <c r="E152" s="94"/>
      <c r="F152" s="114"/>
      <c r="G152" s="114"/>
      <c r="H152" s="114"/>
      <c r="I152" s="114"/>
      <c r="J152" s="94"/>
    </row>
    <row r="153" spans="2:10">
      <c r="B153" s="93"/>
      <c r="C153" s="93"/>
      <c r="D153" s="94"/>
      <c r="E153" s="94"/>
      <c r="F153" s="114"/>
      <c r="G153" s="114"/>
      <c r="H153" s="114"/>
      <c r="I153" s="114"/>
      <c r="J153" s="94"/>
    </row>
    <row r="154" spans="2:10">
      <c r="B154" s="93"/>
      <c r="C154" s="93"/>
      <c r="D154" s="94"/>
      <c r="E154" s="94"/>
      <c r="F154" s="114"/>
      <c r="G154" s="114"/>
      <c r="H154" s="114"/>
      <c r="I154" s="114"/>
      <c r="J154" s="94"/>
    </row>
    <row r="155" spans="2:10">
      <c r="B155" s="93"/>
      <c r="C155" s="93"/>
      <c r="D155" s="94"/>
      <c r="E155" s="94"/>
      <c r="F155" s="114"/>
      <c r="G155" s="114"/>
      <c r="H155" s="114"/>
      <c r="I155" s="114"/>
      <c r="J155" s="94"/>
    </row>
    <row r="156" spans="2:10">
      <c r="B156" s="93"/>
      <c r="C156" s="93"/>
      <c r="D156" s="94"/>
      <c r="E156" s="94"/>
      <c r="F156" s="114"/>
      <c r="G156" s="114"/>
      <c r="H156" s="114"/>
      <c r="I156" s="114"/>
      <c r="J156" s="94"/>
    </row>
    <row r="157" spans="2:10">
      <c r="B157" s="93"/>
      <c r="C157" s="93"/>
      <c r="D157" s="94"/>
      <c r="E157" s="94"/>
      <c r="F157" s="114"/>
      <c r="G157" s="114"/>
      <c r="H157" s="114"/>
      <c r="I157" s="114"/>
      <c r="J157" s="94"/>
    </row>
    <row r="158" spans="2:10">
      <c r="B158" s="93"/>
      <c r="C158" s="93"/>
      <c r="D158" s="94"/>
      <c r="E158" s="94"/>
      <c r="F158" s="114"/>
      <c r="G158" s="114"/>
      <c r="H158" s="114"/>
      <c r="I158" s="114"/>
      <c r="J158" s="94"/>
    </row>
    <row r="159" spans="2:10">
      <c r="B159" s="93"/>
      <c r="C159" s="93"/>
      <c r="D159" s="94"/>
      <c r="E159" s="94"/>
      <c r="F159" s="114"/>
      <c r="G159" s="114"/>
      <c r="H159" s="114"/>
      <c r="I159" s="114"/>
      <c r="J159" s="94"/>
    </row>
    <row r="160" spans="2:10">
      <c r="B160" s="93"/>
      <c r="C160" s="93"/>
      <c r="D160" s="94"/>
      <c r="E160" s="94"/>
      <c r="F160" s="114"/>
      <c r="G160" s="114"/>
      <c r="H160" s="114"/>
      <c r="I160" s="114"/>
      <c r="J160" s="94"/>
    </row>
    <row r="161" spans="2:10">
      <c r="B161" s="93"/>
      <c r="C161" s="93"/>
      <c r="D161" s="94"/>
      <c r="E161" s="94"/>
      <c r="F161" s="114"/>
      <c r="G161" s="114"/>
      <c r="H161" s="114"/>
      <c r="I161" s="114"/>
      <c r="J161" s="94"/>
    </row>
    <row r="162" spans="2:10">
      <c r="B162" s="93"/>
      <c r="C162" s="93"/>
      <c r="D162" s="94"/>
      <c r="E162" s="94"/>
      <c r="F162" s="114"/>
      <c r="G162" s="114"/>
      <c r="H162" s="114"/>
      <c r="I162" s="114"/>
      <c r="J162" s="94"/>
    </row>
    <row r="163" spans="2:10">
      <c r="B163" s="93"/>
      <c r="C163" s="93"/>
      <c r="D163" s="94"/>
      <c r="E163" s="94"/>
      <c r="F163" s="114"/>
      <c r="G163" s="114"/>
      <c r="H163" s="114"/>
      <c r="I163" s="114"/>
      <c r="J163" s="94"/>
    </row>
    <row r="164" spans="2:10">
      <c r="B164" s="93"/>
      <c r="C164" s="93"/>
      <c r="D164" s="94"/>
      <c r="E164" s="94"/>
      <c r="F164" s="114"/>
      <c r="G164" s="114"/>
      <c r="H164" s="114"/>
      <c r="I164" s="114"/>
      <c r="J164" s="94"/>
    </row>
    <row r="165" spans="2:10">
      <c r="B165" s="93"/>
      <c r="C165" s="93"/>
      <c r="D165" s="94"/>
      <c r="E165" s="94"/>
      <c r="F165" s="114"/>
      <c r="G165" s="114"/>
      <c r="H165" s="114"/>
      <c r="I165" s="114"/>
      <c r="J165" s="94"/>
    </row>
    <row r="166" spans="2:10">
      <c r="B166" s="93"/>
      <c r="C166" s="93"/>
      <c r="D166" s="94"/>
      <c r="E166" s="94"/>
      <c r="F166" s="114"/>
      <c r="G166" s="114"/>
      <c r="H166" s="114"/>
      <c r="I166" s="114"/>
      <c r="J166" s="94"/>
    </row>
    <row r="167" spans="2:10">
      <c r="B167" s="93"/>
      <c r="C167" s="93"/>
      <c r="D167" s="94"/>
      <c r="E167" s="94"/>
      <c r="F167" s="114"/>
      <c r="G167" s="114"/>
      <c r="H167" s="114"/>
      <c r="I167" s="114"/>
      <c r="J167" s="94"/>
    </row>
    <row r="168" spans="2:10">
      <c r="B168" s="93"/>
      <c r="C168" s="93"/>
      <c r="D168" s="94"/>
      <c r="E168" s="94"/>
      <c r="F168" s="114"/>
      <c r="G168" s="114"/>
      <c r="H168" s="114"/>
      <c r="I168" s="114"/>
      <c r="J168" s="94"/>
    </row>
    <row r="169" spans="2:10">
      <c r="B169" s="93"/>
      <c r="C169" s="93"/>
      <c r="D169" s="94"/>
      <c r="E169" s="94"/>
      <c r="F169" s="114"/>
      <c r="G169" s="114"/>
      <c r="H169" s="114"/>
      <c r="I169" s="114"/>
      <c r="J169" s="94"/>
    </row>
    <row r="170" spans="2:10">
      <c r="B170" s="93"/>
      <c r="C170" s="93"/>
      <c r="D170" s="94"/>
      <c r="E170" s="94"/>
      <c r="F170" s="114"/>
      <c r="G170" s="114"/>
      <c r="H170" s="114"/>
      <c r="I170" s="114"/>
      <c r="J170" s="94"/>
    </row>
    <row r="171" spans="2:10">
      <c r="B171" s="93"/>
      <c r="C171" s="93"/>
      <c r="D171" s="94"/>
      <c r="E171" s="94"/>
      <c r="F171" s="114"/>
      <c r="G171" s="114"/>
      <c r="H171" s="114"/>
      <c r="I171" s="114"/>
      <c r="J171" s="94"/>
    </row>
    <row r="172" spans="2:10">
      <c r="B172" s="93"/>
      <c r="C172" s="93"/>
      <c r="D172" s="94"/>
      <c r="E172" s="94"/>
      <c r="F172" s="114"/>
      <c r="G172" s="114"/>
      <c r="H172" s="114"/>
      <c r="I172" s="114"/>
      <c r="J172" s="94"/>
    </row>
    <row r="173" spans="2:10">
      <c r="B173" s="93"/>
      <c r="C173" s="93"/>
      <c r="D173" s="94"/>
      <c r="E173" s="94"/>
      <c r="F173" s="114"/>
      <c r="G173" s="114"/>
      <c r="H173" s="114"/>
      <c r="I173" s="114"/>
      <c r="J173" s="94"/>
    </row>
    <row r="174" spans="2:10">
      <c r="B174" s="93"/>
      <c r="C174" s="93"/>
      <c r="D174" s="94"/>
      <c r="E174" s="94"/>
      <c r="F174" s="114"/>
      <c r="G174" s="114"/>
      <c r="H174" s="114"/>
      <c r="I174" s="114"/>
      <c r="J174" s="94"/>
    </row>
    <row r="175" spans="2:10">
      <c r="B175" s="93"/>
      <c r="C175" s="93"/>
      <c r="D175" s="94"/>
      <c r="E175" s="94"/>
      <c r="F175" s="114"/>
      <c r="G175" s="114"/>
      <c r="H175" s="114"/>
      <c r="I175" s="114"/>
      <c r="J175" s="94"/>
    </row>
    <row r="176" spans="2:10">
      <c r="B176" s="93"/>
      <c r="C176" s="93"/>
      <c r="D176" s="94"/>
      <c r="E176" s="94"/>
      <c r="F176" s="114"/>
      <c r="G176" s="114"/>
      <c r="H176" s="114"/>
      <c r="I176" s="114"/>
      <c r="J176" s="94"/>
    </row>
    <row r="177" spans="2:10">
      <c r="B177" s="93"/>
      <c r="C177" s="93"/>
      <c r="D177" s="94"/>
      <c r="E177" s="94"/>
      <c r="F177" s="114"/>
      <c r="G177" s="114"/>
      <c r="H177" s="114"/>
      <c r="I177" s="114"/>
      <c r="J177" s="94"/>
    </row>
    <row r="178" spans="2:10">
      <c r="B178" s="93"/>
      <c r="C178" s="93"/>
      <c r="D178" s="94"/>
      <c r="E178" s="94"/>
      <c r="F178" s="114"/>
      <c r="G178" s="114"/>
      <c r="H178" s="114"/>
      <c r="I178" s="114"/>
      <c r="J178" s="94"/>
    </row>
    <row r="179" spans="2:10">
      <c r="B179" s="93"/>
      <c r="C179" s="93"/>
      <c r="D179" s="94"/>
      <c r="E179" s="94"/>
      <c r="F179" s="114"/>
      <c r="G179" s="114"/>
      <c r="H179" s="114"/>
      <c r="I179" s="114"/>
      <c r="J179" s="94"/>
    </row>
    <row r="180" spans="2:10">
      <c r="B180" s="93"/>
      <c r="C180" s="93"/>
      <c r="D180" s="94"/>
      <c r="E180" s="94"/>
      <c r="F180" s="114"/>
      <c r="G180" s="114"/>
      <c r="H180" s="114"/>
      <c r="I180" s="114"/>
      <c r="J180" s="94"/>
    </row>
    <row r="181" spans="2:10">
      <c r="B181" s="93"/>
      <c r="C181" s="93"/>
      <c r="D181" s="94"/>
      <c r="E181" s="94"/>
      <c r="F181" s="114"/>
      <c r="G181" s="114"/>
      <c r="H181" s="114"/>
      <c r="I181" s="114"/>
      <c r="J181" s="94"/>
    </row>
    <row r="182" spans="2:10">
      <c r="B182" s="93"/>
      <c r="C182" s="93"/>
      <c r="D182" s="94"/>
      <c r="E182" s="94"/>
      <c r="F182" s="114"/>
      <c r="G182" s="114"/>
      <c r="H182" s="114"/>
      <c r="I182" s="114"/>
      <c r="J182" s="94"/>
    </row>
    <row r="183" spans="2:10">
      <c r="B183" s="93"/>
      <c r="C183" s="93"/>
      <c r="D183" s="94"/>
      <c r="E183" s="94"/>
      <c r="F183" s="114"/>
      <c r="G183" s="114"/>
      <c r="H183" s="114"/>
      <c r="I183" s="114"/>
      <c r="J183" s="94"/>
    </row>
    <row r="184" spans="2:10">
      <c r="B184" s="93"/>
      <c r="C184" s="93"/>
      <c r="D184" s="94"/>
      <c r="E184" s="94"/>
      <c r="F184" s="114"/>
      <c r="G184" s="114"/>
      <c r="H184" s="114"/>
      <c r="I184" s="114"/>
      <c r="J184" s="94"/>
    </row>
    <row r="185" spans="2:10">
      <c r="B185" s="93"/>
      <c r="C185" s="93"/>
      <c r="D185" s="94"/>
      <c r="E185" s="94"/>
      <c r="F185" s="114"/>
      <c r="G185" s="114"/>
      <c r="H185" s="114"/>
      <c r="I185" s="114"/>
      <c r="J185" s="94"/>
    </row>
    <row r="186" spans="2:10">
      <c r="B186" s="93"/>
      <c r="C186" s="93"/>
      <c r="D186" s="94"/>
      <c r="E186" s="94"/>
      <c r="F186" s="114"/>
      <c r="G186" s="114"/>
      <c r="H186" s="114"/>
      <c r="I186" s="114"/>
      <c r="J186" s="94"/>
    </row>
    <row r="187" spans="2:10">
      <c r="B187" s="93"/>
      <c r="C187" s="93"/>
      <c r="D187" s="94"/>
      <c r="E187" s="94"/>
      <c r="F187" s="114"/>
      <c r="G187" s="114"/>
      <c r="H187" s="114"/>
      <c r="I187" s="114"/>
      <c r="J187" s="94"/>
    </row>
    <row r="188" spans="2:10">
      <c r="B188" s="93"/>
      <c r="C188" s="93"/>
      <c r="D188" s="94"/>
      <c r="E188" s="94"/>
      <c r="F188" s="114"/>
      <c r="G188" s="114"/>
      <c r="H188" s="114"/>
      <c r="I188" s="114"/>
      <c r="J188" s="94"/>
    </row>
    <row r="189" spans="2:10">
      <c r="B189" s="93"/>
      <c r="C189" s="93"/>
      <c r="D189" s="94"/>
      <c r="E189" s="94"/>
      <c r="F189" s="114"/>
      <c r="G189" s="114"/>
      <c r="H189" s="114"/>
      <c r="I189" s="114"/>
      <c r="J189" s="94"/>
    </row>
    <row r="190" spans="2:10">
      <c r="B190" s="93"/>
      <c r="C190" s="93"/>
      <c r="D190" s="94"/>
      <c r="E190" s="94"/>
      <c r="F190" s="114"/>
      <c r="G190" s="114"/>
      <c r="H190" s="114"/>
      <c r="I190" s="114"/>
      <c r="J190" s="94"/>
    </row>
    <row r="191" spans="2:10">
      <c r="B191" s="93"/>
      <c r="C191" s="93"/>
      <c r="D191" s="94"/>
      <c r="E191" s="94"/>
      <c r="F191" s="114"/>
      <c r="G191" s="114"/>
      <c r="H191" s="114"/>
      <c r="I191" s="114"/>
      <c r="J191" s="94"/>
    </row>
    <row r="192" spans="2:10">
      <c r="B192" s="93"/>
      <c r="C192" s="93"/>
      <c r="D192" s="94"/>
      <c r="E192" s="94"/>
      <c r="F192" s="114"/>
      <c r="G192" s="114"/>
      <c r="H192" s="114"/>
      <c r="I192" s="114"/>
      <c r="J192" s="94"/>
    </row>
    <row r="193" spans="2:10">
      <c r="B193" s="93"/>
      <c r="C193" s="93"/>
      <c r="D193" s="94"/>
      <c r="E193" s="94"/>
      <c r="F193" s="114"/>
      <c r="G193" s="114"/>
      <c r="H193" s="114"/>
      <c r="I193" s="114"/>
      <c r="J193" s="94"/>
    </row>
    <row r="194" spans="2:10">
      <c r="B194" s="93"/>
      <c r="C194" s="93"/>
      <c r="D194" s="94"/>
      <c r="E194" s="94"/>
      <c r="F194" s="114"/>
      <c r="G194" s="114"/>
      <c r="H194" s="114"/>
      <c r="I194" s="114"/>
      <c r="J194" s="94"/>
    </row>
    <row r="195" spans="2:10">
      <c r="B195" s="93"/>
      <c r="C195" s="93"/>
      <c r="D195" s="94"/>
      <c r="E195" s="94"/>
      <c r="F195" s="114"/>
      <c r="G195" s="114"/>
      <c r="H195" s="114"/>
      <c r="I195" s="114"/>
      <c r="J195" s="94"/>
    </row>
    <row r="196" spans="2:10">
      <c r="B196" s="93"/>
      <c r="C196" s="93"/>
      <c r="D196" s="94"/>
      <c r="E196" s="94"/>
      <c r="F196" s="114"/>
      <c r="G196" s="114"/>
      <c r="H196" s="114"/>
      <c r="I196" s="114"/>
      <c r="J196" s="94"/>
    </row>
    <row r="197" spans="2:10">
      <c r="B197" s="93"/>
      <c r="C197" s="93"/>
      <c r="D197" s="94"/>
      <c r="E197" s="94"/>
      <c r="F197" s="114"/>
      <c r="G197" s="114"/>
      <c r="H197" s="114"/>
      <c r="I197" s="114"/>
      <c r="J197" s="94"/>
    </row>
    <row r="198" spans="2:10">
      <c r="B198" s="93"/>
      <c r="C198" s="93"/>
      <c r="D198" s="94"/>
      <c r="E198" s="94"/>
      <c r="F198" s="114"/>
      <c r="G198" s="114"/>
      <c r="H198" s="114"/>
      <c r="I198" s="114"/>
      <c r="J198" s="94"/>
    </row>
    <row r="199" spans="2:10">
      <c r="B199" s="93"/>
      <c r="C199" s="93"/>
      <c r="D199" s="94"/>
      <c r="E199" s="94"/>
      <c r="F199" s="114"/>
      <c r="G199" s="114"/>
      <c r="H199" s="114"/>
      <c r="I199" s="114"/>
      <c r="J199" s="94"/>
    </row>
    <row r="200" spans="2:10">
      <c r="B200" s="93"/>
      <c r="C200" s="93"/>
      <c r="D200" s="94"/>
      <c r="E200" s="94"/>
      <c r="F200" s="114"/>
      <c r="G200" s="114"/>
      <c r="H200" s="114"/>
      <c r="I200" s="114"/>
      <c r="J200" s="94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  <row r="863" spans="6:9">
      <c r="F863" s="3"/>
      <c r="G863" s="3"/>
      <c r="H863" s="3"/>
      <c r="I863" s="3"/>
    </row>
  </sheetData>
  <sheetProtection sheet="1" objects="1" scenarios="1"/>
  <mergeCells count="1">
    <mergeCell ref="B6:J6"/>
  </mergeCells>
  <phoneticPr fontId="4" type="noConversion"/>
  <dataValidations count="1">
    <dataValidation allowBlank="1" showInputMessage="1" showErrorMessage="1" sqref="D1:J9 C5:C9 B1:B9 B122:J1048576 A1:A20 A22:A1048576 K22:XFD1048576 K1:XFD20 B25:B2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1406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6384" width="9.140625" style="1"/>
  </cols>
  <sheetData>
    <row r="1" spans="2:11">
      <c r="B1" s="46" t="s">
        <v>146</v>
      </c>
      <c r="C1" s="46" t="s" vm="1">
        <v>232</v>
      </c>
    </row>
    <row r="2" spans="2:11">
      <c r="B2" s="46" t="s">
        <v>145</v>
      </c>
      <c r="C2" s="46" t="s">
        <v>233</v>
      </c>
    </row>
    <row r="3" spans="2:11">
      <c r="B3" s="46" t="s">
        <v>147</v>
      </c>
      <c r="C3" s="46" t="s">
        <v>234</v>
      </c>
    </row>
    <row r="4" spans="2:11">
      <c r="B4" s="46" t="s">
        <v>148</v>
      </c>
      <c r="C4" s="46">
        <v>9454</v>
      </c>
    </row>
    <row r="6" spans="2:11" ht="26.25" customHeight="1">
      <c r="B6" s="149" t="s">
        <v>179</v>
      </c>
      <c r="C6" s="150"/>
      <c r="D6" s="150"/>
      <c r="E6" s="150"/>
      <c r="F6" s="150"/>
      <c r="G6" s="150"/>
      <c r="H6" s="150"/>
      <c r="I6" s="150"/>
      <c r="J6" s="150"/>
      <c r="K6" s="151"/>
    </row>
    <row r="7" spans="2:11" s="3" customFormat="1" ht="63">
      <c r="B7" s="47" t="s">
        <v>116</v>
      </c>
      <c r="C7" s="49" t="s">
        <v>117</v>
      </c>
      <c r="D7" s="49" t="s">
        <v>14</v>
      </c>
      <c r="E7" s="49" t="s">
        <v>15</v>
      </c>
      <c r="F7" s="49" t="s">
        <v>59</v>
      </c>
      <c r="G7" s="49" t="s">
        <v>103</v>
      </c>
      <c r="H7" s="49" t="s">
        <v>56</v>
      </c>
      <c r="I7" s="49" t="s">
        <v>111</v>
      </c>
      <c r="J7" s="49" t="s">
        <v>149</v>
      </c>
      <c r="K7" s="64" t="s">
        <v>150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211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15" t="s">
        <v>3178</v>
      </c>
      <c r="C10" s="87"/>
      <c r="D10" s="87"/>
      <c r="E10" s="87"/>
      <c r="F10" s="87"/>
      <c r="G10" s="87"/>
      <c r="H10" s="87"/>
      <c r="I10" s="116">
        <v>0</v>
      </c>
      <c r="J10" s="117">
        <v>0</v>
      </c>
      <c r="K10" s="117">
        <v>0</v>
      </c>
    </row>
    <row r="11" spans="2:11" ht="21" customHeight="1">
      <c r="B11" s="128"/>
      <c r="C11" s="87"/>
      <c r="D11" s="87"/>
      <c r="E11" s="87"/>
      <c r="F11" s="87"/>
      <c r="G11" s="87"/>
      <c r="H11" s="87"/>
      <c r="I11" s="87"/>
      <c r="J11" s="87"/>
      <c r="K11" s="87"/>
    </row>
    <row r="12" spans="2:11">
      <c r="B12" s="128"/>
      <c r="C12" s="87"/>
      <c r="D12" s="87"/>
      <c r="E12" s="87"/>
      <c r="F12" s="87"/>
      <c r="G12" s="87"/>
      <c r="H12" s="87"/>
      <c r="I12" s="87"/>
      <c r="J12" s="87"/>
      <c r="K12" s="87"/>
    </row>
    <row r="13" spans="2:11"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2:11"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2:11"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2:11"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2:11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93"/>
      <c r="C110" s="93"/>
      <c r="D110" s="114"/>
      <c r="E110" s="114"/>
      <c r="F110" s="114"/>
      <c r="G110" s="114"/>
      <c r="H110" s="114"/>
      <c r="I110" s="94"/>
      <c r="J110" s="94"/>
      <c r="K110" s="94"/>
    </row>
    <row r="111" spans="2:11">
      <c r="B111" s="93"/>
      <c r="C111" s="93"/>
      <c r="D111" s="114"/>
      <c r="E111" s="114"/>
      <c r="F111" s="114"/>
      <c r="G111" s="114"/>
      <c r="H111" s="114"/>
      <c r="I111" s="94"/>
      <c r="J111" s="94"/>
      <c r="K111" s="94"/>
    </row>
    <row r="112" spans="2:11">
      <c r="B112" s="93"/>
      <c r="C112" s="93"/>
      <c r="D112" s="114"/>
      <c r="E112" s="114"/>
      <c r="F112" s="114"/>
      <c r="G112" s="114"/>
      <c r="H112" s="114"/>
      <c r="I112" s="94"/>
      <c r="J112" s="94"/>
      <c r="K112" s="94"/>
    </row>
    <row r="113" spans="2:11">
      <c r="B113" s="93"/>
      <c r="C113" s="93"/>
      <c r="D113" s="114"/>
      <c r="E113" s="114"/>
      <c r="F113" s="114"/>
      <c r="G113" s="114"/>
      <c r="H113" s="114"/>
      <c r="I113" s="94"/>
      <c r="J113" s="94"/>
      <c r="K113" s="94"/>
    </row>
    <row r="114" spans="2:11">
      <c r="B114" s="93"/>
      <c r="C114" s="93"/>
      <c r="D114" s="114"/>
      <c r="E114" s="114"/>
      <c r="F114" s="114"/>
      <c r="G114" s="114"/>
      <c r="H114" s="114"/>
      <c r="I114" s="94"/>
      <c r="J114" s="94"/>
      <c r="K114" s="94"/>
    </row>
    <row r="115" spans="2:11">
      <c r="B115" s="93"/>
      <c r="C115" s="93"/>
      <c r="D115" s="114"/>
      <c r="E115" s="114"/>
      <c r="F115" s="114"/>
      <c r="G115" s="114"/>
      <c r="H115" s="114"/>
      <c r="I115" s="94"/>
      <c r="J115" s="94"/>
      <c r="K115" s="94"/>
    </row>
    <row r="116" spans="2:11">
      <c r="B116" s="93"/>
      <c r="C116" s="93"/>
      <c r="D116" s="114"/>
      <c r="E116" s="114"/>
      <c r="F116" s="114"/>
      <c r="G116" s="114"/>
      <c r="H116" s="114"/>
      <c r="I116" s="94"/>
      <c r="J116" s="94"/>
      <c r="K116" s="94"/>
    </row>
    <row r="117" spans="2:11">
      <c r="B117" s="93"/>
      <c r="C117" s="93"/>
      <c r="D117" s="114"/>
      <c r="E117" s="114"/>
      <c r="F117" s="114"/>
      <c r="G117" s="114"/>
      <c r="H117" s="114"/>
      <c r="I117" s="94"/>
      <c r="J117" s="94"/>
      <c r="K117" s="94"/>
    </row>
    <row r="118" spans="2:11">
      <c r="B118" s="93"/>
      <c r="C118" s="93"/>
      <c r="D118" s="114"/>
      <c r="E118" s="114"/>
      <c r="F118" s="114"/>
      <c r="G118" s="114"/>
      <c r="H118" s="114"/>
      <c r="I118" s="94"/>
      <c r="J118" s="94"/>
      <c r="K118" s="94"/>
    </row>
    <row r="119" spans="2:11">
      <c r="B119" s="93"/>
      <c r="C119" s="93"/>
      <c r="D119" s="114"/>
      <c r="E119" s="114"/>
      <c r="F119" s="114"/>
      <c r="G119" s="114"/>
      <c r="H119" s="114"/>
      <c r="I119" s="94"/>
      <c r="J119" s="94"/>
      <c r="K119" s="94"/>
    </row>
    <row r="120" spans="2:11">
      <c r="B120" s="93"/>
      <c r="C120" s="93"/>
      <c r="D120" s="114"/>
      <c r="E120" s="114"/>
      <c r="F120" s="114"/>
      <c r="G120" s="114"/>
      <c r="H120" s="114"/>
      <c r="I120" s="94"/>
      <c r="J120" s="94"/>
      <c r="K120" s="94"/>
    </row>
    <row r="121" spans="2:11">
      <c r="B121" s="93"/>
      <c r="C121" s="93"/>
      <c r="D121" s="114"/>
      <c r="E121" s="114"/>
      <c r="F121" s="114"/>
      <c r="G121" s="114"/>
      <c r="H121" s="114"/>
      <c r="I121" s="94"/>
      <c r="J121" s="94"/>
      <c r="K121" s="94"/>
    </row>
    <row r="122" spans="2:11">
      <c r="B122" s="93"/>
      <c r="C122" s="93"/>
      <c r="D122" s="114"/>
      <c r="E122" s="114"/>
      <c r="F122" s="114"/>
      <c r="G122" s="114"/>
      <c r="H122" s="114"/>
      <c r="I122" s="94"/>
      <c r="J122" s="94"/>
      <c r="K122" s="94"/>
    </row>
    <row r="123" spans="2:11">
      <c r="B123" s="93"/>
      <c r="C123" s="93"/>
      <c r="D123" s="114"/>
      <c r="E123" s="114"/>
      <c r="F123" s="114"/>
      <c r="G123" s="114"/>
      <c r="H123" s="114"/>
      <c r="I123" s="94"/>
      <c r="J123" s="94"/>
      <c r="K123" s="94"/>
    </row>
    <row r="124" spans="2:11">
      <c r="B124" s="93"/>
      <c r="C124" s="93"/>
      <c r="D124" s="114"/>
      <c r="E124" s="114"/>
      <c r="F124" s="114"/>
      <c r="G124" s="114"/>
      <c r="H124" s="114"/>
      <c r="I124" s="94"/>
      <c r="J124" s="94"/>
      <c r="K124" s="94"/>
    </row>
    <row r="125" spans="2:11">
      <c r="B125" s="93"/>
      <c r="C125" s="93"/>
      <c r="D125" s="114"/>
      <c r="E125" s="114"/>
      <c r="F125" s="114"/>
      <c r="G125" s="114"/>
      <c r="H125" s="114"/>
      <c r="I125" s="94"/>
      <c r="J125" s="94"/>
      <c r="K125" s="94"/>
    </row>
    <row r="126" spans="2:11">
      <c r="B126" s="93"/>
      <c r="C126" s="93"/>
      <c r="D126" s="114"/>
      <c r="E126" s="114"/>
      <c r="F126" s="114"/>
      <c r="G126" s="114"/>
      <c r="H126" s="114"/>
      <c r="I126" s="94"/>
      <c r="J126" s="94"/>
      <c r="K126" s="94"/>
    </row>
    <row r="127" spans="2:11">
      <c r="B127" s="93"/>
      <c r="C127" s="93"/>
      <c r="D127" s="114"/>
      <c r="E127" s="114"/>
      <c r="F127" s="114"/>
      <c r="G127" s="114"/>
      <c r="H127" s="114"/>
      <c r="I127" s="94"/>
      <c r="J127" s="94"/>
      <c r="K127" s="94"/>
    </row>
    <row r="128" spans="2:11">
      <c r="B128" s="93"/>
      <c r="C128" s="93"/>
      <c r="D128" s="114"/>
      <c r="E128" s="114"/>
      <c r="F128" s="114"/>
      <c r="G128" s="114"/>
      <c r="H128" s="114"/>
      <c r="I128" s="94"/>
      <c r="J128" s="94"/>
      <c r="K128" s="94"/>
    </row>
    <row r="129" spans="2:11">
      <c r="B129" s="93"/>
      <c r="C129" s="93"/>
      <c r="D129" s="114"/>
      <c r="E129" s="114"/>
      <c r="F129" s="114"/>
      <c r="G129" s="114"/>
      <c r="H129" s="114"/>
      <c r="I129" s="94"/>
      <c r="J129" s="94"/>
      <c r="K129" s="94"/>
    </row>
    <row r="130" spans="2:11">
      <c r="B130" s="93"/>
      <c r="C130" s="93"/>
      <c r="D130" s="114"/>
      <c r="E130" s="114"/>
      <c r="F130" s="114"/>
      <c r="G130" s="114"/>
      <c r="H130" s="114"/>
      <c r="I130" s="94"/>
      <c r="J130" s="94"/>
      <c r="K130" s="94"/>
    </row>
    <row r="131" spans="2:11">
      <c r="B131" s="93"/>
      <c r="C131" s="93"/>
      <c r="D131" s="114"/>
      <c r="E131" s="114"/>
      <c r="F131" s="114"/>
      <c r="G131" s="114"/>
      <c r="H131" s="114"/>
      <c r="I131" s="94"/>
      <c r="J131" s="94"/>
      <c r="K131" s="94"/>
    </row>
    <row r="132" spans="2:11">
      <c r="B132" s="93"/>
      <c r="C132" s="93"/>
      <c r="D132" s="114"/>
      <c r="E132" s="114"/>
      <c r="F132" s="114"/>
      <c r="G132" s="114"/>
      <c r="H132" s="114"/>
      <c r="I132" s="94"/>
      <c r="J132" s="94"/>
      <c r="K132" s="94"/>
    </row>
    <row r="133" spans="2:11">
      <c r="B133" s="93"/>
      <c r="C133" s="93"/>
      <c r="D133" s="114"/>
      <c r="E133" s="114"/>
      <c r="F133" s="114"/>
      <c r="G133" s="114"/>
      <c r="H133" s="114"/>
      <c r="I133" s="94"/>
      <c r="J133" s="94"/>
      <c r="K133" s="94"/>
    </row>
    <row r="134" spans="2:11">
      <c r="B134" s="93"/>
      <c r="C134" s="93"/>
      <c r="D134" s="114"/>
      <c r="E134" s="114"/>
      <c r="F134" s="114"/>
      <c r="G134" s="114"/>
      <c r="H134" s="114"/>
      <c r="I134" s="94"/>
      <c r="J134" s="94"/>
      <c r="K134" s="94"/>
    </row>
    <row r="135" spans="2:11">
      <c r="B135" s="93"/>
      <c r="C135" s="93"/>
      <c r="D135" s="114"/>
      <c r="E135" s="114"/>
      <c r="F135" s="114"/>
      <c r="G135" s="114"/>
      <c r="H135" s="114"/>
      <c r="I135" s="94"/>
      <c r="J135" s="94"/>
      <c r="K135" s="94"/>
    </row>
    <row r="136" spans="2:11">
      <c r="B136" s="93"/>
      <c r="C136" s="93"/>
      <c r="D136" s="114"/>
      <c r="E136" s="114"/>
      <c r="F136" s="114"/>
      <c r="G136" s="114"/>
      <c r="H136" s="114"/>
      <c r="I136" s="94"/>
      <c r="J136" s="94"/>
      <c r="K136" s="94"/>
    </row>
    <row r="137" spans="2:11">
      <c r="B137" s="93"/>
      <c r="C137" s="93"/>
      <c r="D137" s="114"/>
      <c r="E137" s="114"/>
      <c r="F137" s="114"/>
      <c r="G137" s="114"/>
      <c r="H137" s="114"/>
      <c r="I137" s="94"/>
      <c r="J137" s="94"/>
      <c r="K137" s="94"/>
    </row>
    <row r="138" spans="2:11">
      <c r="B138" s="93"/>
      <c r="C138" s="93"/>
      <c r="D138" s="114"/>
      <c r="E138" s="114"/>
      <c r="F138" s="114"/>
      <c r="G138" s="114"/>
      <c r="H138" s="114"/>
      <c r="I138" s="94"/>
      <c r="J138" s="94"/>
      <c r="K138" s="94"/>
    </row>
    <row r="139" spans="2:11">
      <c r="B139" s="93"/>
      <c r="C139" s="93"/>
      <c r="D139" s="114"/>
      <c r="E139" s="114"/>
      <c r="F139" s="114"/>
      <c r="G139" s="114"/>
      <c r="H139" s="114"/>
      <c r="I139" s="94"/>
      <c r="J139" s="94"/>
      <c r="K139" s="94"/>
    </row>
    <row r="140" spans="2:11">
      <c r="B140" s="93"/>
      <c r="C140" s="93"/>
      <c r="D140" s="114"/>
      <c r="E140" s="114"/>
      <c r="F140" s="114"/>
      <c r="G140" s="114"/>
      <c r="H140" s="114"/>
      <c r="I140" s="94"/>
      <c r="J140" s="94"/>
      <c r="K140" s="94"/>
    </row>
    <row r="141" spans="2:11">
      <c r="B141" s="93"/>
      <c r="C141" s="93"/>
      <c r="D141" s="114"/>
      <c r="E141" s="114"/>
      <c r="F141" s="114"/>
      <c r="G141" s="114"/>
      <c r="H141" s="114"/>
      <c r="I141" s="94"/>
      <c r="J141" s="94"/>
      <c r="K141" s="94"/>
    </row>
    <row r="142" spans="2:11">
      <c r="B142" s="93"/>
      <c r="C142" s="93"/>
      <c r="D142" s="114"/>
      <c r="E142" s="114"/>
      <c r="F142" s="114"/>
      <c r="G142" s="114"/>
      <c r="H142" s="114"/>
      <c r="I142" s="94"/>
      <c r="J142" s="94"/>
      <c r="K142" s="94"/>
    </row>
    <row r="143" spans="2:11">
      <c r="B143" s="93"/>
      <c r="C143" s="93"/>
      <c r="D143" s="114"/>
      <c r="E143" s="114"/>
      <c r="F143" s="114"/>
      <c r="G143" s="114"/>
      <c r="H143" s="114"/>
      <c r="I143" s="94"/>
      <c r="J143" s="94"/>
      <c r="K143" s="94"/>
    </row>
    <row r="144" spans="2:11">
      <c r="B144" s="93"/>
      <c r="C144" s="93"/>
      <c r="D144" s="114"/>
      <c r="E144" s="114"/>
      <c r="F144" s="114"/>
      <c r="G144" s="114"/>
      <c r="H144" s="114"/>
      <c r="I144" s="94"/>
      <c r="J144" s="94"/>
      <c r="K144" s="94"/>
    </row>
    <row r="145" spans="2:11">
      <c r="B145" s="93"/>
      <c r="C145" s="93"/>
      <c r="D145" s="114"/>
      <c r="E145" s="114"/>
      <c r="F145" s="114"/>
      <c r="G145" s="114"/>
      <c r="H145" s="114"/>
      <c r="I145" s="94"/>
      <c r="J145" s="94"/>
      <c r="K145" s="94"/>
    </row>
    <row r="146" spans="2:11">
      <c r="B146" s="93"/>
      <c r="C146" s="93"/>
      <c r="D146" s="114"/>
      <c r="E146" s="114"/>
      <c r="F146" s="114"/>
      <c r="G146" s="114"/>
      <c r="H146" s="114"/>
      <c r="I146" s="94"/>
      <c r="J146" s="94"/>
      <c r="K146" s="94"/>
    </row>
    <row r="147" spans="2:11">
      <c r="B147" s="93"/>
      <c r="C147" s="93"/>
      <c r="D147" s="114"/>
      <c r="E147" s="114"/>
      <c r="F147" s="114"/>
      <c r="G147" s="114"/>
      <c r="H147" s="114"/>
      <c r="I147" s="94"/>
      <c r="J147" s="94"/>
      <c r="K147" s="94"/>
    </row>
    <row r="148" spans="2:11">
      <c r="B148" s="93"/>
      <c r="C148" s="93"/>
      <c r="D148" s="114"/>
      <c r="E148" s="114"/>
      <c r="F148" s="114"/>
      <c r="G148" s="114"/>
      <c r="H148" s="114"/>
      <c r="I148" s="94"/>
      <c r="J148" s="94"/>
      <c r="K148" s="94"/>
    </row>
    <row r="149" spans="2:11">
      <c r="B149" s="93"/>
      <c r="C149" s="93"/>
      <c r="D149" s="114"/>
      <c r="E149" s="114"/>
      <c r="F149" s="114"/>
      <c r="G149" s="114"/>
      <c r="H149" s="114"/>
      <c r="I149" s="94"/>
      <c r="J149" s="94"/>
      <c r="K149" s="94"/>
    </row>
    <row r="150" spans="2:11">
      <c r="B150" s="93"/>
      <c r="C150" s="93"/>
      <c r="D150" s="114"/>
      <c r="E150" s="114"/>
      <c r="F150" s="114"/>
      <c r="G150" s="114"/>
      <c r="H150" s="114"/>
      <c r="I150" s="94"/>
      <c r="J150" s="94"/>
      <c r="K150" s="94"/>
    </row>
    <row r="151" spans="2:11">
      <c r="B151" s="93"/>
      <c r="C151" s="93"/>
      <c r="D151" s="114"/>
      <c r="E151" s="114"/>
      <c r="F151" s="114"/>
      <c r="G151" s="114"/>
      <c r="H151" s="114"/>
      <c r="I151" s="94"/>
      <c r="J151" s="94"/>
      <c r="K151" s="94"/>
    </row>
    <row r="152" spans="2:11">
      <c r="B152" s="93"/>
      <c r="C152" s="93"/>
      <c r="D152" s="114"/>
      <c r="E152" s="114"/>
      <c r="F152" s="114"/>
      <c r="G152" s="114"/>
      <c r="H152" s="114"/>
      <c r="I152" s="94"/>
      <c r="J152" s="94"/>
      <c r="K152" s="94"/>
    </row>
    <row r="153" spans="2:11">
      <c r="B153" s="93"/>
      <c r="C153" s="93"/>
      <c r="D153" s="114"/>
      <c r="E153" s="114"/>
      <c r="F153" s="114"/>
      <c r="G153" s="114"/>
      <c r="H153" s="114"/>
      <c r="I153" s="94"/>
      <c r="J153" s="94"/>
      <c r="K153" s="94"/>
    </row>
    <row r="154" spans="2:11">
      <c r="B154" s="93"/>
      <c r="C154" s="93"/>
      <c r="D154" s="114"/>
      <c r="E154" s="114"/>
      <c r="F154" s="114"/>
      <c r="G154" s="114"/>
      <c r="H154" s="114"/>
      <c r="I154" s="94"/>
      <c r="J154" s="94"/>
      <c r="K154" s="94"/>
    </row>
    <row r="155" spans="2:11">
      <c r="B155" s="93"/>
      <c r="C155" s="93"/>
      <c r="D155" s="114"/>
      <c r="E155" s="114"/>
      <c r="F155" s="114"/>
      <c r="G155" s="114"/>
      <c r="H155" s="114"/>
      <c r="I155" s="94"/>
      <c r="J155" s="94"/>
      <c r="K155" s="94"/>
    </row>
    <row r="156" spans="2:11">
      <c r="B156" s="93"/>
      <c r="C156" s="93"/>
      <c r="D156" s="114"/>
      <c r="E156" s="114"/>
      <c r="F156" s="114"/>
      <c r="G156" s="114"/>
      <c r="H156" s="114"/>
      <c r="I156" s="94"/>
      <c r="J156" s="94"/>
      <c r="K156" s="94"/>
    </row>
    <row r="157" spans="2:11">
      <c r="B157" s="93"/>
      <c r="C157" s="93"/>
      <c r="D157" s="114"/>
      <c r="E157" s="114"/>
      <c r="F157" s="114"/>
      <c r="G157" s="114"/>
      <c r="H157" s="114"/>
      <c r="I157" s="94"/>
      <c r="J157" s="94"/>
      <c r="K157" s="94"/>
    </row>
    <row r="158" spans="2:11">
      <c r="B158" s="93"/>
      <c r="C158" s="93"/>
      <c r="D158" s="114"/>
      <c r="E158" s="114"/>
      <c r="F158" s="114"/>
      <c r="G158" s="114"/>
      <c r="H158" s="114"/>
      <c r="I158" s="94"/>
      <c r="J158" s="94"/>
      <c r="K158" s="94"/>
    </row>
    <row r="159" spans="2:11">
      <c r="B159" s="93"/>
      <c r="C159" s="93"/>
      <c r="D159" s="114"/>
      <c r="E159" s="114"/>
      <c r="F159" s="114"/>
      <c r="G159" s="114"/>
      <c r="H159" s="114"/>
      <c r="I159" s="94"/>
      <c r="J159" s="94"/>
      <c r="K159" s="94"/>
    </row>
    <row r="160" spans="2:11">
      <c r="B160" s="93"/>
      <c r="C160" s="93"/>
      <c r="D160" s="114"/>
      <c r="E160" s="114"/>
      <c r="F160" s="114"/>
      <c r="G160" s="114"/>
      <c r="H160" s="114"/>
      <c r="I160" s="94"/>
      <c r="J160" s="94"/>
      <c r="K160" s="94"/>
    </row>
    <row r="161" spans="2:11">
      <c r="B161" s="93"/>
      <c r="C161" s="93"/>
      <c r="D161" s="114"/>
      <c r="E161" s="114"/>
      <c r="F161" s="114"/>
      <c r="G161" s="114"/>
      <c r="H161" s="114"/>
      <c r="I161" s="94"/>
      <c r="J161" s="94"/>
      <c r="K161" s="94"/>
    </row>
    <row r="162" spans="2:11">
      <c r="B162" s="93"/>
      <c r="C162" s="93"/>
      <c r="D162" s="114"/>
      <c r="E162" s="114"/>
      <c r="F162" s="114"/>
      <c r="G162" s="114"/>
      <c r="H162" s="114"/>
      <c r="I162" s="94"/>
      <c r="J162" s="94"/>
      <c r="K162" s="94"/>
    </row>
    <row r="163" spans="2:11">
      <c r="B163" s="93"/>
      <c r="C163" s="93"/>
      <c r="D163" s="114"/>
      <c r="E163" s="114"/>
      <c r="F163" s="114"/>
      <c r="G163" s="114"/>
      <c r="H163" s="114"/>
      <c r="I163" s="94"/>
      <c r="J163" s="94"/>
      <c r="K163" s="94"/>
    </row>
    <row r="164" spans="2:11">
      <c r="B164" s="93"/>
      <c r="C164" s="93"/>
      <c r="D164" s="114"/>
      <c r="E164" s="114"/>
      <c r="F164" s="114"/>
      <c r="G164" s="114"/>
      <c r="H164" s="114"/>
      <c r="I164" s="94"/>
      <c r="J164" s="94"/>
      <c r="K164" s="94"/>
    </row>
    <row r="165" spans="2:11">
      <c r="B165" s="93"/>
      <c r="C165" s="93"/>
      <c r="D165" s="114"/>
      <c r="E165" s="114"/>
      <c r="F165" s="114"/>
      <c r="G165" s="114"/>
      <c r="H165" s="114"/>
      <c r="I165" s="94"/>
      <c r="J165" s="94"/>
      <c r="K165" s="94"/>
    </row>
    <row r="166" spans="2:11">
      <c r="B166" s="93"/>
      <c r="C166" s="93"/>
      <c r="D166" s="114"/>
      <c r="E166" s="114"/>
      <c r="F166" s="114"/>
      <c r="G166" s="114"/>
      <c r="H166" s="114"/>
      <c r="I166" s="94"/>
      <c r="J166" s="94"/>
      <c r="K166" s="94"/>
    </row>
    <row r="167" spans="2:11">
      <c r="B167" s="93"/>
      <c r="C167" s="93"/>
      <c r="D167" s="114"/>
      <c r="E167" s="114"/>
      <c r="F167" s="114"/>
      <c r="G167" s="114"/>
      <c r="H167" s="114"/>
      <c r="I167" s="94"/>
      <c r="J167" s="94"/>
      <c r="K167" s="94"/>
    </row>
    <row r="168" spans="2:11">
      <c r="B168" s="93"/>
      <c r="C168" s="93"/>
      <c r="D168" s="114"/>
      <c r="E168" s="114"/>
      <c r="F168" s="114"/>
      <c r="G168" s="114"/>
      <c r="H168" s="114"/>
      <c r="I168" s="94"/>
      <c r="J168" s="94"/>
      <c r="K168" s="94"/>
    </row>
    <row r="169" spans="2:11">
      <c r="B169" s="93"/>
      <c r="C169" s="93"/>
      <c r="D169" s="114"/>
      <c r="E169" s="114"/>
      <c r="F169" s="114"/>
      <c r="G169" s="114"/>
      <c r="H169" s="114"/>
      <c r="I169" s="94"/>
      <c r="J169" s="94"/>
      <c r="K169" s="94"/>
    </row>
    <row r="170" spans="2:11">
      <c r="B170" s="93"/>
      <c r="C170" s="93"/>
      <c r="D170" s="114"/>
      <c r="E170" s="114"/>
      <c r="F170" s="114"/>
      <c r="G170" s="114"/>
      <c r="H170" s="114"/>
      <c r="I170" s="94"/>
      <c r="J170" s="94"/>
      <c r="K170" s="94"/>
    </row>
    <row r="171" spans="2:11">
      <c r="B171" s="93"/>
      <c r="C171" s="93"/>
      <c r="D171" s="114"/>
      <c r="E171" s="114"/>
      <c r="F171" s="114"/>
      <c r="G171" s="114"/>
      <c r="H171" s="114"/>
      <c r="I171" s="94"/>
      <c r="J171" s="94"/>
      <c r="K171" s="94"/>
    </row>
    <row r="172" spans="2:11">
      <c r="B172" s="93"/>
      <c r="C172" s="93"/>
      <c r="D172" s="114"/>
      <c r="E172" s="114"/>
      <c r="F172" s="114"/>
      <c r="G172" s="114"/>
      <c r="H172" s="114"/>
      <c r="I172" s="94"/>
      <c r="J172" s="94"/>
      <c r="K172" s="94"/>
    </row>
    <row r="173" spans="2:11">
      <c r="B173" s="93"/>
      <c r="C173" s="93"/>
      <c r="D173" s="114"/>
      <c r="E173" s="114"/>
      <c r="F173" s="114"/>
      <c r="G173" s="114"/>
      <c r="H173" s="114"/>
      <c r="I173" s="94"/>
      <c r="J173" s="94"/>
      <c r="K173" s="94"/>
    </row>
    <row r="174" spans="2:11">
      <c r="B174" s="93"/>
      <c r="C174" s="93"/>
      <c r="D174" s="114"/>
      <c r="E174" s="114"/>
      <c r="F174" s="114"/>
      <c r="G174" s="114"/>
      <c r="H174" s="114"/>
      <c r="I174" s="94"/>
      <c r="J174" s="94"/>
      <c r="K174" s="94"/>
    </row>
    <row r="175" spans="2:11">
      <c r="B175" s="93"/>
      <c r="C175" s="93"/>
      <c r="D175" s="114"/>
      <c r="E175" s="114"/>
      <c r="F175" s="114"/>
      <c r="G175" s="114"/>
      <c r="H175" s="114"/>
      <c r="I175" s="94"/>
      <c r="J175" s="94"/>
      <c r="K175" s="94"/>
    </row>
    <row r="176" spans="2:11">
      <c r="B176" s="93"/>
      <c r="C176" s="93"/>
      <c r="D176" s="114"/>
      <c r="E176" s="114"/>
      <c r="F176" s="114"/>
      <c r="G176" s="114"/>
      <c r="H176" s="114"/>
      <c r="I176" s="94"/>
      <c r="J176" s="94"/>
      <c r="K176" s="94"/>
    </row>
    <row r="177" spans="2:11">
      <c r="B177" s="93"/>
      <c r="C177" s="93"/>
      <c r="D177" s="114"/>
      <c r="E177" s="114"/>
      <c r="F177" s="114"/>
      <c r="G177" s="114"/>
      <c r="H177" s="114"/>
      <c r="I177" s="94"/>
      <c r="J177" s="94"/>
      <c r="K177" s="94"/>
    </row>
    <row r="178" spans="2:11">
      <c r="B178" s="93"/>
      <c r="C178" s="93"/>
      <c r="D178" s="114"/>
      <c r="E178" s="114"/>
      <c r="F178" s="114"/>
      <c r="G178" s="114"/>
      <c r="H178" s="114"/>
      <c r="I178" s="94"/>
      <c r="J178" s="94"/>
      <c r="K178" s="94"/>
    </row>
    <row r="179" spans="2:11">
      <c r="B179" s="93"/>
      <c r="C179" s="93"/>
      <c r="D179" s="114"/>
      <c r="E179" s="114"/>
      <c r="F179" s="114"/>
      <c r="G179" s="114"/>
      <c r="H179" s="114"/>
      <c r="I179" s="94"/>
      <c r="J179" s="94"/>
      <c r="K179" s="94"/>
    </row>
    <row r="180" spans="2:11">
      <c r="B180" s="93"/>
      <c r="C180" s="93"/>
      <c r="D180" s="114"/>
      <c r="E180" s="114"/>
      <c r="F180" s="114"/>
      <c r="G180" s="114"/>
      <c r="H180" s="114"/>
      <c r="I180" s="94"/>
      <c r="J180" s="94"/>
      <c r="K180" s="94"/>
    </row>
    <row r="181" spans="2:11">
      <c r="B181" s="93"/>
      <c r="C181" s="93"/>
      <c r="D181" s="114"/>
      <c r="E181" s="114"/>
      <c r="F181" s="114"/>
      <c r="G181" s="114"/>
      <c r="H181" s="114"/>
      <c r="I181" s="94"/>
      <c r="J181" s="94"/>
      <c r="K181" s="94"/>
    </row>
    <row r="182" spans="2:11">
      <c r="B182" s="93"/>
      <c r="C182" s="93"/>
      <c r="D182" s="114"/>
      <c r="E182" s="114"/>
      <c r="F182" s="114"/>
      <c r="G182" s="114"/>
      <c r="H182" s="114"/>
      <c r="I182" s="94"/>
      <c r="J182" s="94"/>
      <c r="K182" s="94"/>
    </row>
    <row r="183" spans="2:11">
      <c r="B183" s="93"/>
      <c r="C183" s="93"/>
      <c r="D183" s="114"/>
      <c r="E183" s="114"/>
      <c r="F183" s="114"/>
      <c r="G183" s="114"/>
      <c r="H183" s="114"/>
      <c r="I183" s="94"/>
      <c r="J183" s="94"/>
      <c r="K183" s="94"/>
    </row>
    <row r="184" spans="2:11">
      <c r="B184" s="93"/>
      <c r="C184" s="93"/>
      <c r="D184" s="114"/>
      <c r="E184" s="114"/>
      <c r="F184" s="114"/>
      <c r="G184" s="114"/>
      <c r="H184" s="114"/>
      <c r="I184" s="94"/>
      <c r="J184" s="94"/>
      <c r="K184" s="94"/>
    </row>
    <row r="185" spans="2:11">
      <c r="B185" s="93"/>
      <c r="C185" s="93"/>
      <c r="D185" s="114"/>
      <c r="E185" s="114"/>
      <c r="F185" s="114"/>
      <c r="G185" s="114"/>
      <c r="H185" s="114"/>
      <c r="I185" s="94"/>
      <c r="J185" s="94"/>
      <c r="K185" s="94"/>
    </row>
    <row r="186" spans="2:11">
      <c r="B186" s="93"/>
      <c r="C186" s="93"/>
      <c r="D186" s="114"/>
      <c r="E186" s="114"/>
      <c r="F186" s="114"/>
      <c r="G186" s="114"/>
      <c r="H186" s="114"/>
      <c r="I186" s="94"/>
      <c r="J186" s="94"/>
      <c r="K186" s="94"/>
    </row>
    <row r="187" spans="2:11">
      <c r="B187" s="93"/>
      <c r="C187" s="93"/>
      <c r="D187" s="114"/>
      <c r="E187" s="114"/>
      <c r="F187" s="114"/>
      <c r="G187" s="114"/>
      <c r="H187" s="114"/>
      <c r="I187" s="94"/>
      <c r="J187" s="94"/>
      <c r="K187" s="94"/>
    </row>
    <row r="188" spans="2:11">
      <c r="B188" s="93"/>
      <c r="C188" s="93"/>
      <c r="D188" s="114"/>
      <c r="E188" s="114"/>
      <c r="F188" s="114"/>
      <c r="G188" s="114"/>
      <c r="H188" s="114"/>
      <c r="I188" s="94"/>
      <c r="J188" s="94"/>
      <c r="K188" s="94"/>
    </row>
    <row r="189" spans="2:11">
      <c r="B189" s="93"/>
      <c r="C189" s="93"/>
      <c r="D189" s="114"/>
      <c r="E189" s="114"/>
      <c r="F189" s="114"/>
      <c r="G189" s="114"/>
      <c r="H189" s="114"/>
      <c r="I189" s="94"/>
      <c r="J189" s="94"/>
      <c r="K189" s="94"/>
    </row>
    <row r="190" spans="2:11">
      <c r="B190" s="93"/>
      <c r="C190" s="93"/>
      <c r="D190" s="114"/>
      <c r="E190" s="114"/>
      <c r="F190" s="114"/>
      <c r="G190" s="114"/>
      <c r="H190" s="114"/>
      <c r="I190" s="94"/>
      <c r="J190" s="94"/>
      <c r="K190" s="94"/>
    </row>
    <row r="191" spans="2:11">
      <c r="B191" s="93"/>
      <c r="C191" s="93"/>
      <c r="D191" s="114"/>
      <c r="E191" s="114"/>
      <c r="F191" s="114"/>
      <c r="G191" s="114"/>
      <c r="H191" s="114"/>
      <c r="I191" s="94"/>
      <c r="J191" s="94"/>
      <c r="K191" s="94"/>
    </row>
    <row r="192" spans="2:11">
      <c r="B192" s="93"/>
      <c r="C192" s="93"/>
      <c r="D192" s="114"/>
      <c r="E192" s="114"/>
      <c r="F192" s="114"/>
      <c r="G192" s="114"/>
      <c r="H192" s="114"/>
      <c r="I192" s="94"/>
      <c r="J192" s="94"/>
      <c r="K192" s="94"/>
    </row>
    <row r="193" spans="2:11">
      <c r="B193" s="93"/>
      <c r="C193" s="93"/>
      <c r="D193" s="114"/>
      <c r="E193" s="114"/>
      <c r="F193" s="114"/>
      <c r="G193" s="114"/>
      <c r="H193" s="114"/>
      <c r="I193" s="94"/>
      <c r="J193" s="94"/>
      <c r="K193" s="94"/>
    </row>
    <row r="194" spans="2:11">
      <c r="B194" s="93"/>
      <c r="C194" s="93"/>
      <c r="D194" s="114"/>
      <c r="E194" s="114"/>
      <c r="F194" s="114"/>
      <c r="G194" s="114"/>
      <c r="H194" s="114"/>
      <c r="I194" s="94"/>
      <c r="J194" s="94"/>
      <c r="K194" s="94"/>
    </row>
    <row r="195" spans="2:11">
      <c r="B195" s="93"/>
      <c r="C195" s="93"/>
      <c r="D195" s="114"/>
      <c r="E195" s="114"/>
      <c r="F195" s="114"/>
      <c r="G195" s="114"/>
      <c r="H195" s="114"/>
      <c r="I195" s="94"/>
      <c r="J195" s="94"/>
      <c r="K195" s="94"/>
    </row>
    <row r="196" spans="2:11">
      <c r="B196" s="93"/>
      <c r="C196" s="93"/>
      <c r="D196" s="114"/>
      <c r="E196" s="114"/>
      <c r="F196" s="114"/>
      <c r="G196" s="114"/>
      <c r="H196" s="114"/>
      <c r="I196" s="94"/>
      <c r="J196" s="94"/>
      <c r="K196" s="94"/>
    </row>
    <row r="197" spans="2:11">
      <c r="B197" s="93"/>
      <c r="C197" s="93"/>
      <c r="D197" s="114"/>
      <c r="E197" s="114"/>
      <c r="F197" s="114"/>
      <c r="G197" s="114"/>
      <c r="H197" s="114"/>
      <c r="I197" s="94"/>
      <c r="J197" s="94"/>
      <c r="K197" s="94"/>
    </row>
    <row r="198" spans="2:11">
      <c r="B198" s="93"/>
      <c r="C198" s="93"/>
      <c r="D198" s="114"/>
      <c r="E198" s="114"/>
      <c r="F198" s="114"/>
      <c r="G198" s="114"/>
      <c r="H198" s="114"/>
      <c r="I198" s="94"/>
      <c r="J198" s="94"/>
      <c r="K198" s="94"/>
    </row>
    <row r="199" spans="2:11">
      <c r="B199" s="93"/>
      <c r="C199" s="93"/>
      <c r="D199" s="114"/>
      <c r="E199" s="114"/>
      <c r="F199" s="114"/>
      <c r="G199" s="114"/>
      <c r="H199" s="114"/>
      <c r="I199" s="94"/>
      <c r="J199" s="94"/>
      <c r="K199" s="94"/>
    </row>
    <row r="200" spans="2:11">
      <c r="B200" s="93"/>
      <c r="C200" s="93"/>
      <c r="D200" s="114"/>
      <c r="E200" s="114"/>
      <c r="F200" s="114"/>
      <c r="G200" s="114"/>
      <c r="H200" s="114"/>
      <c r="I200" s="94"/>
      <c r="J200" s="94"/>
      <c r="K200" s="94"/>
    </row>
    <row r="201" spans="2:11">
      <c r="B201" s="93"/>
      <c r="C201" s="93"/>
      <c r="D201" s="114"/>
      <c r="E201" s="114"/>
      <c r="F201" s="114"/>
      <c r="G201" s="114"/>
      <c r="H201" s="114"/>
      <c r="I201" s="94"/>
      <c r="J201" s="94"/>
      <c r="K201" s="94"/>
    </row>
    <row r="202" spans="2:11">
      <c r="B202" s="93"/>
      <c r="C202" s="93"/>
      <c r="D202" s="114"/>
      <c r="E202" s="114"/>
      <c r="F202" s="114"/>
      <c r="G202" s="114"/>
      <c r="H202" s="114"/>
      <c r="I202" s="94"/>
      <c r="J202" s="94"/>
      <c r="K202" s="94"/>
    </row>
    <row r="203" spans="2:11">
      <c r="B203" s="93"/>
      <c r="C203" s="93"/>
      <c r="D203" s="114"/>
      <c r="E203" s="114"/>
      <c r="F203" s="114"/>
      <c r="G203" s="114"/>
      <c r="H203" s="114"/>
      <c r="I203" s="94"/>
      <c r="J203" s="94"/>
      <c r="K203" s="94"/>
    </row>
    <row r="204" spans="2:11">
      <c r="B204" s="93"/>
      <c r="C204" s="93"/>
      <c r="D204" s="114"/>
      <c r="E204" s="114"/>
      <c r="F204" s="114"/>
      <c r="G204" s="114"/>
      <c r="H204" s="114"/>
      <c r="I204" s="94"/>
      <c r="J204" s="94"/>
      <c r="K204" s="94"/>
    </row>
    <row r="205" spans="2:11">
      <c r="B205" s="93"/>
      <c r="C205" s="93"/>
      <c r="D205" s="114"/>
      <c r="E205" s="114"/>
      <c r="F205" s="114"/>
      <c r="G205" s="114"/>
      <c r="H205" s="114"/>
      <c r="I205" s="94"/>
      <c r="J205" s="94"/>
      <c r="K205" s="94"/>
    </row>
    <row r="206" spans="2:11">
      <c r="B206" s="93"/>
      <c r="C206" s="93"/>
      <c r="D206" s="114"/>
      <c r="E206" s="114"/>
      <c r="F206" s="114"/>
      <c r="G206" s="114"/>
      <c r="H206" s="114"/>
      <c r="I206" s="94"/>
      <c r="J206" s="94"/>
      <c r="K206" s="94"/>
    </row>
    <row r="207" spans="2:11">
      <c r="B207" s="93"/>
      <c r="C207" s="93"/>
      <c r="D207" s="114"/>
      <c r="E207" s="114"/>
      <c r="F207" s="114"/>
      <c r="G207" s="114"/>
      <c r="H207" s="114"/>
      <c r="I207" s="94"/>
      <c r="J207" s="94"/>
      <c r="K207" s="94"/>
    </row>
    <row r="208" spans="2:11">
      <c r="B208" s="93"/>
      <c r="C208" s="93"/>
      <c r="D208" s="114"/>
      <c r="E208" s="114"/>
      <c r="F208" s="114"/>
      <c r="G208" s="114"/>
      <c r="H208" s="114"/>
      <c r="I208" s="94"/>
      <c r="J208" s="94"/>
      <c r="K208" s="94"/>
    </row>
    <row r="209" spans="2:11">
      <c r="B209" s="93"/>
      <c r="C209" s="93"/>
      <c r="D209" s="114"/>
      <c r="E209" s="114"/>
      <c r="F209" s="114"/>
      <c r="G209" s="114"/>
      <c r="H209" s="114"/>
      <c r="I209" s="94"/>
      <c r="J209" s="94"/>
      <c r="K209" s="94"/>
    </row>
    <row r="210" spans="2:11">
      <c r="B210" s="93"/>
      <c r="C210" s="93"/>
      <c r="D210" s="114"/>
      <c r="E210" s="114"/>
      <c r="F210" s="114"/>
      <c r="G210" s="114"/>
      <c r="H210" s="114"/>
      <c r="I210" s="94"/>
      <c r="J210" s="94"/>
      <c r="K210" s="94"/>
    </row>
    <row r="211" spans="2:11">
      <c r="B211" s="93"/>
      <c r="C211" s="93"/>
      <c r="D211" s="114"/>
      <c r="E211" s="114"/>
      <c r="F211" s="114"/>
      <c r="G211" s="114"/>
      <c r="H211" s="114"/>
      <c r="I211" s="94"/>
      <c r="J211" s="94"/>
      <c r="K211" s="94"/>
    </row>
    <row r="212" spans="2:11">
      <c r="B212" s="93"/>
      <c r="C212" s="93"/>
      <c r="D212" s="114"/>
      <c r="E212" s="114"/>
      <c r="F212" s="114"/>
      <c r="G212" s="114"/>
      <c r="H212" s="114"/>
      <c r="I212" s="94"/>
      <c r="J212" s="94"/>
      <c r="K212" s="94"/>
    </row>
    <row r="213" spans="2:11">
      <c r="B213" s="93"/>
      <c r="C213" s="93"/>
      <c r="D213" s="114"/>
      <c r="E213" s="114"/>
      <c r="F213" s="114"/>
      <c r="G213" s="114"/>
      <c r="H213" s="114"/>
      <c r="I213" s="94"/>
      <c r="J213" s="94"/>
      <c r="K213" s="94"/>
    </row>
    <row r="214" spans="2:11">
      <c r="B214" s="93"/>
      <c r="C214" s="93"/>
      <c r="D214" s="114"/>
      <c r="E214" s="114"/>
      <c r="F214" s="114"/>
      <c r="G214" s="114"/>
      <c r="H214" s="114"/>
      <c r="I214" s="94"/>
      <c r="J214" s="94"/>
      <c r="K214" s="94"/>
    </row>
    <row r="215" spans="2:11">
      <c r="B215" s="93"/>
      <c r="C215" s="93"/>
      <c r="D215" s="114"/>
      <c r="E215" s="114"/>
      <c r="F215" s="114"/>
      <c r="G215" s="114"/>
      <c r="H215" s="114"/>
      <c r="I215" s="94"/>
      <c r="J215" s="94"/>
      <c r="K215" s="94"/>
    </row>
    <row r="216" spans="2:11">
      <c r="B216" s="93"/>
      <c r="C216" s="93"/>
      <c r="D216" s="114"/>
      <c r="E216" s="114"/>
      <c r="F216" s="114"/>
      <c r="G216" s="114"/>
      <c r="H216" s="114"/>
      <c r="I216" s="94"/>
      <c r="J216" s="94"/>
      <c r="K216" s="94"/>
    </row>
    <row r="217" spans="2:11">
      <c r="B217" s="93"/>
      <c r="C217" s="93"/>
      <c r="D217" s="114"/>
      <c r="E217" s="114"/>
      <c r="F217" s="114"/>
      <c r="G217" s="114"/>
      <c r="H217" s="114"/>
      <c r="I217" s="94"/>
      <c r="J217" s="94"/>
      <c r="K217" s="94"/>
    </row>
    <row r="218" spans="2:11">
      <c r="B218" s="93"/>
      <c r="C218" s="93"/>
      <c r="D218" s="114"/>
      <c r="E218" s="114"/>
      <c r="F218" s="114"/>
      <c r="G218" s="114"/>
      <c r="H218" s="114"/>
      <c r="I218" s="94"/>
      <c r="J218" s="94"/>
      <c r="K218" s="94"/>
    </row>
    <row r="219" spans="2:11">
      <c r="B219" s="93"/>
      <c r="C219" s="93"/>
      <c r="D219" s="114"/>
      <c r="E219" s="114"/>
      <c r="F219" s="114"/>
      <c r="G219" s="114"/>
      <c r="H219" s="114"/>
      <c r="I219" s="94"/>
      <c r="J219" s="94"/>
      <c r="K219" s="94"/>
    </row>
    <row r="220" spans="2:11">
      <c r="B220" s="93"/>
      <c r="C220" s="93"/>
      <c r="D220" s="114"/>
      <c r="E220" s="114"/>
      <c r="F220" s="114"/>
      <c r="G220" s="114"/>
      <c r="H220" s="114"/>
      <c r="I220" s="94"/>
      <c r="J220" s="94"/>
      <c r="K220" s="94"/>
    </row>
    <row r="221" spans="2:11">
      <c r="B221" s="93"/>
      <c r="C221" s="93"/>
      <c r="D221" s="114"/>
      <c r="E221" s="114"/>
      <c r="F221" s="114"/>
      <c r="G221" s="114"/>
      <c r="H221" s="114"/>
      <c r="I221" s="94"/>
      <c r="J221" s="94"/>
      <c r="K221" s="94"/>
    </row>
    <row r="222" spans="2:11">
      <c r="B222" s="93"/>
      <c r="C222" s="93"/>
      <c r="D222" s="114"/>
      <c r="E222" s="114"/>
      <c r="F222" s="114"/>
      <c r="G222" s="114"/>
      <c r="H222" s="114"/>
      <c r="I222" s="94"/>
      <c r="J222" s="94"/>
      <c r="K222" s="94"/>
    </row>
    <row r="223" spans="2:11">
      <c r="B223" s="93"/>
      <c r="C223" s="93"/>
      <c r="D223" s="114"/>
      <c r="E223" s="114"/>
      <c r="F223" s="114"/>
      <c r="G223" s="114"/>
      <c r="H223" s="114"/>
      <c r="I223" s="94"/>
      <c r="J223" s="94"/>
      <c r="K223" s="94"/>
    </row>
    <row r="224" spans="2:11">
      <c r="B224" s="93"/>
      <c r="C224" s="93"/>
      <c r="D224" s="114"/>
      <c r="E224" s="114"/>
      <c r="F224" s="114"/>
      <c r="G224" s="114"/>
      <c r="H224" s="114"/>
      <c r="I224" s="94"/>
      <c r="J224" s="94"/>
      <c r="K224" s="94"/>
    </row>
    <row r="225" spans="2:11">
      <c r="B225" s="93"/>
      <c r="C225" s="93"/>
      <c r="D225" s="114"/>
      <c r="E225" s="114"/>
      <c r="F225" s="114"/>
      <c r="G225" s="114"/>
      <c r="H225" s="114"/>
      <c r="I225" s="94"/>
      <c r="J225" s="94"/>
      <c r="K225" s="94"/>
    </row>
    <row r="226" spans="2:11">
      <c r="B226" s="93"/>
      <c r="C226" s="93"/>
      <c r="D226" s="114"/>
      <c r="E226" s="114"/>
      <c r="F226" s="114"/>
      <c r="G226" s="114"/>
      <c r="H226" s="114"/>
      <c r="I226" s="94"/>
      <c r="J226" s="94"/>
      <c r="K226" s="94"/>
    </row>
    <row r="227" spans="2:11">
      <c r="B227" s="93"/>
      <c r="C227" s="93"/>
      <c r="D227" s="114"/>
      <c r="E227" s="114"/>
      <c r="F227" s="114"/>
      <c r="G227" s="114"/>
      <c r="H227" s="114"/>
      <c r="I227" s="94"/>
      <c r="J227" s="94"/>
      <c r="K227" s="94"/>
    </row>
    <row r="228" spans="2:11">
      <c r="B228" s="93"/>
      <c r="C228" s="93"/>
      <c r="D228" s="114"/>
      <c r="E228" s="114"/>
      <c r="F228" s="114"/>
      <c r="G228" s="114"/>
      <c r="H228" s="114"/>
      <c r="I228" s="94"/>
      <c r="J228" s="94"/>
      <c r="K228" s="94"/>
    </row>
    <row r="229" spans="2:11">
      <c r="B229" s="93"/>
      <c r="C229" s="93"/>
      <c r="D229" s="114"/>
      <c r="E229" s="114"/>
      <c r="F229" s="114"/>
      <c r="G229" s="114"/>
      <c r="H229" s="114"/>
      <c r="I229" s="94"/>
      <c r="J229" s="94"/>
      <c r="K229" s="94"/>
    </row>
    <row r="230" spans="2:11">
      <c r="B230" s="93"/>
      <c r="C230" s="93"/>
      <c r="D230" s="114"/>
      <c r="E230" s="114"/>
      <c r="F230" s="114"/>
      <c r="G230" s="114"/>
      <c r="H230" s="114"/>
      <c r="I230" s="94"/>
      <c r="J230" s="94"/>
      <c r="K230" s="94"/>
    </row>
    <row r="231" spans="2:11">
      <c r="B231" s="93"/>
      <c r="C231" s="93"/>
      <c r="D231" s="114"/>
      <c r="E231" s="114"/>
      <c r="F231" s="114"/>
      <c r="G231" s="114"/>
      <c r="H231" s="114"/>
      <c r="I231" s="94"/>
      <c r="J231" s="94"/>
      <c r="K231" s="94"/>
    </row>
    <row r="232" spans="2:11">
      <c r="B232" s="93"/>
      <c r="C232" s="93"/>
      <c r="D232" s="114"/>
      <c r="E232" s="114"/>
      <c r="F232" s="114"/>
      <c r="G232" s="114"/>
      <c r="H232" s="114"/>
      <c r="I232" s="94"/>
      <c r="J232" s="94"/>
      <c r="K232" s="94"/>
    </row>
    <row r="233" spans="2:11">
      <c r="B233" s="93"/>
      <c r="C233" s="93"/>
      <c r="D233" s="114"/>
      <c r="E233" s="114"/>
      <c r="F233" s="114"/>
      <c r="G233" s="114"/>
      <c r="H233" s="114"/>
      <c r="I233" s="94"/>
      <c r="J233" s="94"/>
      <c r="K233" s="94"/>
    </row>
    <row r="234" spans="2:11">
      <c r="B234" s="93"/>
      <c r="C234" s="93"/>
      <c r="D234" s="114"/>
      <c r="E234" s="114"/>
      <c r="F234" s="114"/>
      <c r="G234" s="114"/>
      <c r="H234" s="114"/>
      <c r="I234" s="94"/>
      <c r="J234" s="94"/>
      <c r="K234" s="94"/>
    </row>
    <row r="235" spans="2:11">
      <c r="B235" s="93"/>
      <c r="C235" s="93"/>
      <c r="D235" s="114"/>
      <c r="E235" s="114"/>
      <c r="F235" s="114"/>
      <c r="G235" s="114"/>
      <c r="H235" s="114"/>
      <c r="I235" s="94"/>
      <c r="J235" s="94"/>
      <c r="K235" s="94"/>
    </row>
    <row r="236" spans="2:11">
      <c r="B236" s="93"/>
      <c r="C236" s="93"/>
      <c r="D236" s="114"/>
      <c r="E236" s="114"/>
      <c r="F236" s="114"/>
      <c r="G236" s="114"/>
      <c r="H236" s="114"/>
      <c r="I236" s="94"/>
      <c r="J236" s="94"/>
      <c r="K236" s="94"/>
    </row>
    <row r="237" spans="2:11">
      <c r="B237" s="93"/>
      <c r="C237" s="93"/>
      <c r="D237" s="114"/>
      <c r="E237" s="114"/>
      <c r="F237" s="114"/>
      <c r="G237" s="114"/>
      <c r="H237" s="114"/>
      <c r="I237" s="94"/>
      <c r="J237" s="94"/>
      <c r="K237" s="94"/>
    </row>
    <row r="238" spans="2:11">
      <c r="B238" s="93"/>
      <c r="C238" s="93"/>
      <c r="D238" s="114"/>
      <c r="E238" s="114"/>
      <c r="F238" s="114"/>
      <c r="G238" s="114"/>
      <c r="H238" s="114"/>
      <c r="I238" s="94"/>
      <c r="J238" s="94"/>
      <c r="K238" s="94"/>
    </row>
    <row r="239" spans="2:11">
      <c r="B239" s="93"/>
      <c r="C239" s="93"/>
      <c r="D239" s="114"/>
      <c r="E239" s="114"/>
      <c r="F239" s="114"/>
      <c r="G239" s="114"/>
      <c r="H239" s="114"/>
      <c r="I239" s="94"/>
      <c r="J239" s="94"/>
      <c r="K239" s="94"/>
    </row>
    <row r="240" spans="2:11">
      <c r="B240" s="93"/>
      <c r="C240" s="93"/>
      <c r="D240" s="114"/>
      <c r="E240" s="114"/>
      <c r="F240" s="114"/>
      <c r="G240" s="114"/>
      <c r="H240" s="114"/>
      <c r="I240" s="94"/>
      <c r="J240" s="94"/>
      <c r="K240" s="94"/>
    </row>
    <row r="241" spans="2:11">
      <c r="B241" s="93"/>
      <c r="C241" s="93"/>
      <c r="D241" s="114"/>
      <c r="E241" s="114"/>
      <c r="F241" s="114"/>
      <c r="G241" s="114"/>
      <c r="H241" s="114"/>
      <c r="I241" s="94"/>
      <c r="J241" s="94"/>
      <c r="K241" s="94"/>
    </row>
    <row r="242" spans="2:11">
      <c r="B242" s="93"/>
      <c r="C242" s="93"/>
      <c r="D242" s="114"/>
      <c r="E242" s="114"/>
      <c r="F242" s="114"/>
      <c r="G242" s="114"/>
      <c r="H242" s="114"/>
      <c r="I242" s="94"/>
      <c r="J242" s="94"/>
      <c r="K242" s="94"/>
    </row>
    <row r="243" spans="2:11">
      <c r="B243" s="93"/>
      <c r="C243" s="93"/>
      <c r="D243" s="114"/>
      <c r="E243" s="114"/>
      <c r="F243" s="114"/>
      <c r="G243" s="114"/>
      <c r="H243" s="114"/>
      <c r="I243" s="94"/>
      <c r="J243" s="94"/>
      <c r="K243" s="94"/>
    </row>
    <row r="244" spans="2:11">
      <c r="B244" s="93"/>
      <c r="C244" s="93"/>
      <c r="D244" s="114"/>
      <c r="E244" s="114"/>
      <c r="F244" s="114"/>
      <c r="G244" s="114"/>
      <c r="H244" s="114"/>
      <c r="I244" s="94"/>
      <c r="J244" s="94"/>
      <c r="K244" s="94"/>
    </row>
    <row r="245" spans="2:11">
      <c r="B245" s="93"/>
      <c r="C245" s="93"/>
      <c r="D245" s="114"/>
      <c r="E245" s="114"/>
      <c r="F245" s="114"/>
      <c r="G245" s="114"/>
      <c r="H245" s="114"/>
      <c r="I245" s="94"/>
      <c r="J245" s="94"/>
      <c r="K245" s="94"/>
    </row>
    <row r="246" spans="2:11">
      <c r="B246" s="93"/>
      <c r="C246" s="93"/>
      <c r="D246" s="114"/>
      <c r="E246" s="114"/>
      <c r="F246" s="114"/>
      <c r="G246" s="114"/>
      <c r="H246" s="114"/>
      <c r="I246" s="94"/>
      <c r="J246" s="94"/>
      <c r="K246" s="94"/>
    </row>
    <row r="247" spans="2:11">
      <c r="B247" s="93"/>
      <c r="C247" s="93"/>
      <c r="D247" s="114"/>
      <c r="E247" s="114"/>
      <c r="F247" s="114"/>
      <c r="G247" s="114"/>
      <c r="H247" s="114"/>
      <c r="I247" s="94"/>
      <c r="J247" s="94"/>
      <c r="K247" s="94"/>
    </row>
    <row r="248" spans="2:11">
      <c r="B248" s="93"/>
      <c r="C248" s="93"/>
      <c r="D248" s="114"/>
      <c r="E248" s="114"/>
      <c r="F248" s="114"/>
      <c r="G248" s="114"/>
      <c r="H248" s="114"/>
      <c r="I248" s="94"/>
      <c r="J248" s="94"/>
      <c r="K248" s="94"/>
    </row>
    <row r="249" spans="2:11">
      <c r="B249" s="93"/>
      <c r="C249" s="93"/>
      <c r="D249" s="114"/>
      <c r="E249" s="114"/>
      <c r="F249" s="114"/>
      <c r="G249" s="114"/>
      <c r="H249" s="114"/>
      <c r="I249" s="94"/>
      <c r="J249" s="94"/>
      <c r="K249" s="94"/>
    </row>
    <row r="250" spans="2:11">
      <c r="B250" s="93"/>
      <c r="C250" s="93"/>
      <c r="D250" s="114"/>
      <c r="E250" s="114"/>
      <c r="F250" s="114"/>
      <c r="G250" s="114"/>
      <c r="H250" s="114"/>
      <c r="I250" s="94"/>
      <c r="J250" s="94"/>
      <c r="K250" s="94"/>
    </row>
    <row r="251" spans="2:11">
      <c r="B251" s="93"/>
      <c r="C251" s="93"/>
      <c r="D251" s="114"/>
      <c r="E251" s="114"/>
      <c r="F251" s="114"/>
      <c r="G251" s="114"/>
      <c r="H251" s="114"/>
      <c r="I251" s="94"/>
      <c r="J251" s="94"/>
      <c r="K251" s="94"/>
    </row>
    <row r="252" spans="2:11">
      <c r="B252" s="93"/>
      <c r="C252" s="93"/>
      <c r="D252" s="114"/>
      <c r="E252" s="114"/>
      <c r="F252" s="114"/>
      <c r="G252" s="114"/>
      <c r="H252" s="114"/>
      <c r="I252" s="94"/>
      <c r="J252" s="94"/>
      <c r="K252" s="94"/>
    </row>
    <row r="253" spans="2:11">
      <c r="B253" s="93"/>
      <c r="C253" s="93"/>
      <c r="D253" s="114"/>
      <c r="E253" s="114"/>
      <c r="F253" s="114"/>
      <c r="G253" s="114"/>
      <c r="H253" s="114"/>
      <c r="I253" s="94"/>
      <c r="J253" s="94"/>
      <c r="K253" s="94"/>
    </row>
    <row r="254" spans="2:11">
      <c r="B254" s="93"/>
      <c r="C254" s="93"/>
      <c r="D254" s="114"/>
      <c r="E254" s="114"/>
      <c r="F254" s="114"/>
      <c r="G254" s="114"/>
      <c r="H254" s="114"/>
      <c r="I254" s="94"/>
      <c r="J254" s="94"/>
      <c r="K254" s="94"/>
    </row>
    <row r="255" spans="2:11">
      <c r="B255" s="93"/>
      <c r="C255" s="93"/>
      <c r="D255" s="114"/>
      <c r="E255" s="114"/>
      <c r="F255" s="114"/>
      <c r="G255" s="114"/>
      <c r="H255" s="114"/>
      <c r="I255" s="94"/>
      <c r="J255" s="94"/>
      <c r="K255" s="94"/>
    </row>
    <row r="256" spans="2:11">
      <c r="B256" s="93"/>
      <c r="C256" s="93"/>
      <c r="D256" s="114"/>
      <c r="E256" s="114"/>
      <c r="F256" s="114"/>
      <c r="G256" s="114"/>
      <c r="H256" s="114"/>
      <c r="I256" s="94"/>
      <c r="J256" s="94"/>
      <c r="K256" s="94"/>
    </row>
    <row r="257" spans="2:11">
      <c r="B257" s="93"/>
      <c r="C257" s="93"/>
      <c r="D257" s="114"/>
      <c r="E257" s="114"/>
      <c r="F257" s="114"/>
      <c r="G257" s="114"/>
      <c r="H257" s="114"/>
      <c r="I257" s="94"/>
      <c r="J257" s="94"/>
      <c r="K257" s="94"/>
    </row>
    <row r="258" spans="2:11">
      <c r="B258" s="93"/>
      <c r="C258" s="93"/>
      <c r="D258" s="114"/>
      <c r="E258" s="114"/>
      <c r="F258" s="114"/>
      <c r="G258" s="114"/>
      <c r="H258" s="114"/>
      <c r="I258" s="94"/>
      <c r="J258" s="94"/>
      <c r="K258" s="94"/>
    </row>
    <row r="259" spans="2:11">
      <c r="B259" s="93"/>
      <c r="C259" s="93"/>
      <c r="D259" s="114"/>
      <c r="E259" s="114"/>
      <c r="F259" s="114"/>
      <c r="G259" s="114"/>
      <c r="H259" s="114"/>
      <c r="I259" s="94"/>
      <c r="J259" s="94"/>
      <c r="K259" s="94"/>
    </row>
    <row r="260" spans="2:11">
      <c r="B260" s="93"/>
      <c r="C260" s="93"/>
      <c r="D260" s="114"/>
      <c r="E260" s="114"/>
      <c r="F260" s="114"/>
      <c r="G260" s="114"/>
      <c r="H260" s="114"/>
      <c r="I260" s="94"/>
      <c r="J260" s="94"/>
      <c r="K260" s="94"/>
    </row>
    <row r="261" spans="2:11">
      <c r="B261" s="93"/>
      <c r="C261" s="93"/>
      <c r="D261" s="114"/>
      <c r="E261" s="114"/>
      <c r="F261" s="114"/>
      <c r="G261" s="114"/>
      <c r="H261" s="114"/>
      <c r="I261" s="94"/>
      <c r="J261" s="94"/>
      <c r="K261" s="94"/>
    </row>
    <row r="262" spans="2:11">
      <c r="B262" s="93"/>
      <c r="C262" s="93"/>
      <c r="D262" s="114"/>
      <c r="E262" s="114"/>
      <c r="F262" s="114"/>
      <c r="G262" s="114"/>
      <c r="H262" s="114"/>
      <c r="I262" s="94"/>
      <c r="J262" s="94"/>
      <c r="K262" s="94"/>
    </row>
    <row r="263" spans="2:11">
      <c r="B263" s="93"/>
      <c r="C263" s="93"/>
      <c r="D263" s="114"/>
      <c r="E263" s="114"/>
      <c r="F263" s="114"/>
      <c r="G263" s="114"/>
      <c r="H263" s="114"/>
      <c r="I263" s="94"/>
      <c r="J263" s="94"/>
      <c r="K263" s="94"/>
    </row>
    <row r="264" spans="2:11">
      <c r="B264" s="93"/>
      <c r="C264" s="93"/>
      <c r="D264" s="114"/>
      <c r="E264" s="114"/>
      <c r="F264" s="114"/>
      <c r="G264" s="114"/>
      <c r="H264" s="114"/>
      <c r="I264" s="94"/>
      <c r="J264" s="94"/>
      <c r="K264" s="94"/>
    </row>
    <row r="265" spans="2:11">
      <c r="B265" s="93"/>
      <c r="C265" s="93"/>
      <c r="D265" s="114"/>
      <c r="E265" s="114"/>
      <c r="F265" s="114"/>
      <c r="G265" s="114"/>
      <c r="H265" s="114"/>
      <c r="I265" s="94"/>
      <c r="J265" s="94"/>
      <c r="K265" s="94"/>
    </row>
    <row r="266" spans="2:11">
      <c r="B266" s="93"/>
      <c r="C266" s="93"/>
      <c r="D266" s="114"/>
      <c r="E266" s="114"/>
      <c r="F266" s="114"/>
      <c r="G266" s="114"/>
      <c r="H266" s="114"/>
      <c r="I266" s="94"/>
      <c r="J266" s="94"/>
      <c r="K266" s="94"/>
    </row>
    <row r="267" spans="2:11">
      <c r="B267" s="93"/>
      <c r="C267" s="93"/>
      <c r="D267" s="114"/>
      <c r="E267" s="114"/>
      <c r="F267" s="114"/>
      <c r="G267" s="114"/>
      <c r="H267" s="114"/>
      <c r="I267" s="94"/>
      <c r="J267" s="94"/>
      <c r="K267" s="94"/>
    </row>
    <row r="268" spans="2:11">
      <c r="B268" s="93"/>
      <c r="C268" s="93"/>
      <c r="D268" s="114"/>
      <c r="E268" s="114"/>
      <c r="F268" s="114"/>
      <c r="G268" s="114"/>
      <c r="H268" s="114"/>
      <c r="I268" s="94"/>
      <c r="J268" s="94"/>
      <c r="K268" s="94"/>
    </row>
    <row r="269" spans="2:11">
      <c r="B269" s="93"/>
      <c r="C269" s="93"/>
      <c r="D269" s="114"/>
      <c r="E269" s="114"/>
      <c r="F269" s="114"/>
      <c r="G269" s="114"/>
      <c r="H269" s="114"/>
      <c r="I269" s="94"/>
      <c r="J269" s="94"/>
      <c r="K269" s="94"/>
    </row>
    <row r="270" spans="2:11">
      <c r="B270" s="93"/>
      <c r="C270" s="93"/>
      <c r="D270" s="114"/>
      <c r="E270" s="114"/>
      <c r="F270" s="114"/>
      <c r="G270" s="114"/>
      <c r="H270" s="114"/>
      <c r="I270" s="94"/>
      <c r="J270" s="94"/>
      <c r="K270" s="94"/>
    </row>
    <row r="271" spans="2:11">
      <c r="B271" s="93"/>
      <c r="C271" s="93"/>
      <c r="D271" s="114"/>
      <c r="E271" s="114"/>
      <c r="F271" s="114"/>
      <c r="G271" s="114"/>
      <c r="H271" s="114"/>
      <c r="I271" s="94"/>
      <c r="J271" s="94"/>
      <c r="K271" s="94"/>
    </row>
    <row r="272" spans="2:11">
      <c r="B272" s="93"/>
      <c r="C272" s="93"/>
      <c r="D272" s="114"/>
      <c r="E272" s="114"/>
      <c r="F272" s="114"/>
      <c r="G272" s="114"/>
      <c r="H272" s="114"/>
      <c r="I272" s="94"/>
      <c r="J272" s="94"/>
      <c r="K272" s="94"/>
    </row>
    <row r="273" spans="2:11">
      <c r="B273" s="93"/>
      <c r="C273" s="93"/>
      <c r="D273" s="114"/>
      <c r="E273" s="114"/>
      <c r="F273" s="114"/>
      <c r="G273" s="114"/>
      <c r="H273" s="114"/>
      <c r="I273" s="94"/>
      <c r="J273" s="94"/>
      <c r="K273" s="94"/>
    </row>
    <row r="274" spans="2:11">
      <c r="B274" s="93"/>
      <c r="C274" s="93"/>
      <c r="D274" s="114"/>
      <c r="E274" s="114"/>
      <c r="F274" s="114"/>
      <c r="G274" s="114"/>
      <c r="H274" s="114"/>
      <c r="I274" s="94"/>
      <c r="J274" s="94"/>
      <c r="K274" s="94"/>
    </row>
    <row r="275" spans="2:11">
      <c r="B275" s="93"/>
      <c r="C275" s="93"/>
      <c r="D275" s="114"/>
      <c r="E275" s="114"/>
      <c r="F275" s="114"/>
      <c r="G275" s="114"/>
      <c r="H275" s="114"/>
      <c r="I275" s="94"/>
      <c r="J275" s="94"/>
      <c r="K275" s="94"/>
    </row>
    <row r="276" spans="2:11">
      <c r="B276" s="93"/>
      <c r="C276" s="93"/>
      <c r="D276" s="114"/>
      <c r="E276" s="114"/>
      <c r="F276" s="114"/>
      <c r="G276" s="114"/>
      <c r="H276" s="114"/>
      <c r="I276" s="94"/>
      <c r="J276" s="94"/>
      <c r="K276" s="94"/>
    </row>
    <row r="277" spans="2:11">
      <c r="B277" s="93"/>
      <c r="C277" s="93"/>
      <c r="D277" s="114"/>
      <c r="E277" s="114"/>
      <c r="F277" s="114"/>
      <c r="G277" s="114"/>
      <c r="H277" s="114"/>
      <c r="I277" s="94"/>
      <c r="J277" s="94"/>
      <c r="K277" s="94"/>
    </row>
    <row r="278" spans="2:11">
      <c r="B278" s="93"/>
      <c r="C278" s="93"/>
      <c r="D278" s="114"/>
      <c r="E278" s="114"/>
      <c r="F278" s="114"/>
      <c r="G278" s="114"/>
      <c r="H278" s="114"/>
      <c r="I278" s="94"/>
      <c r="J278" s="94"/>
      <c r="K278" s="94"/>
    </row>
    <row r="279" spans="2:11">
      <c r="B279" s="93"/>
      <c r="C279" s="93"/>
      <c r="D279" s="114"/>
      <c r="E279" s="114"/>
      <c r="F279" s="114"/>
      <c r="G279" s="114"/>
      <c r="H279" s="114"/>
      <c r="I279" s="94"/>
      <c r="J279" s="94"/>
      <c r="K279" s="94"/>
    </row>
    <row r="280" spans="2:11">
      <c r="B280" s="93"/>
      <c r="C280" s="93"/>
      <c r="D280" s="114"/>
      <c r="E280" s="114"/>
      <c r="F280" s="114"/>
      <c r="G280" s="114"/>
      <c r="H280" s="114"/>
      <c r="I280" s="94"/>
      <c r="J280" s="94"/>
      <c r="K280" s="94"/>
    </row>
    <row r="281" spans="2:11">
      <c r="B281" s="93"/>
      <c r="C281" s="93"/>
      <c r="D281" s="114"/>
      <c r="E281" s="114"/>
      <c r="F281" s="114"/>
      <c r="G281" s="114"/>
      <c r="H281" s="114"/>
      <c r="I281" s="94"/>
      <c r="J281" s="94"/>
      <c r="K281" s="94"/>
    </row>
    <row r="282" spans="2:11">
      <c r="B282" s="93"/>
      <c r="C282" s="93"/>
      <c r="D282" s="114"/>
      <c r="E282" s="114"/>
      <c r="F282" s="114"/>
      <c r="G282" s="114"/>
      <c r="H282" s="114"/>
      <c r="I282" s="94"/>
      <c r="J282" s="94"/>
      <c r="K282" s="94"/>
    </row>
    <row r="283" spans="2:11">
      <c r="B283" s="93"/>
      <c r="C283" s="93"/>
      <c r="D283" s="114"/>
      <c r="E283" s="114"/>
      <c r="F283" s="114"/>
      <c r="G283" s="114"/>
      <c r="H283" s="114"/>
      <c r="I283" s="94"/>
      <c r="J283" s="94"/>
      <c r="K283" s="94"/>
    </row>
    <row r="284" spans="2:11">
      <c r="B284" s="93"/>
      <c r="C284" s="93"/>
      <c r="D284" s="114"/>
      <c r="E284" s="114"/>
      <c r="F284" s="114"/>
      <c r="G284" s="114"/>
      <c r="H284" s="114"/>
      <c r="I284" s="94"/>
      <c r="J284" s="94"/>
      <c r="K284" s="94"/>
    </row>
    <row r="285" spans="2:11">
      <c r="B285" s="93"/>
      <c r="C285" s="93"/>
      <c r="D285" s="114"/>
      <c r="E285" s="114"/>
      <c r="F285" s="114"/>
      <c r="G285" s="114"/>
      <c r="H285" s="114"/>
      <c r="I285" s="94"/>
      <c r="J285" s="94"/>
      <c r="K285" s="94"/>
    </row>
    <row r="286" spans="2:11">
      <c r="B286" s="93"/>
      <c r="C286" s="93"/>
      <c r="D286" s="114"/>
      <c r="E286" s="114"/>
      <c r="F286" s="114"/>
      <c r="G286" s="114"/>
      <c r="H286" s="114"/>
      <c r="I286" s="94"/>
      <c r="J286" s="94"/>
      <c r="K286" s="94"/>
    </row>
    <row r="287" spans="2:11">
      <c r="B287" s="93"/>
      <c r="C287" s="93"/>
      <c r="D287" s="114"/>
      <c r="E287" s="114"/>
      <c r="F287" s="114"/>
      <c r="G287" s="114"/>
      <c r="H287" s="114"/>
      <c r="I287" s="94"/>
      <c r="J287" s="94"/>
      <c r="K287" s="94"/>
    </row>
    <row r="288" spans="2:11">
      <c r="B288" s="93"/>
      <c r="C288" s="93"/>
      <c r="D288" s="114"/>
      <c r="E288" s="114"/>
      <c r="F288" s="114"/>
      <c r="G288" s="114"/>
      <c r="H288" s="114"/>
      <c r="I288" s="94"/>
      <c r="J288" s="94"/>
      <c r="K288" s="94"/>
    </row>
    <row r="289" spans="2:11">
      <c r="B289" s="93"/>
      <c r="C289" s="93"/>
      <c r="D289" s="114"/>
      <c r="E289" s="114"/>
      <c r="F289" s="114"/>
      <c r="G289" s="114"/>
      <c r="H289" s="114"/>
      <c r="I289" s="94"/>
      <c r="J289" s="94"/>
      <c r="K289" s="94"/>
    </row>
    <row r="290" spans="2:11">
      <c r="B290" s="93"/>
      <c r="C290" s="93"/>
      <c r="D290" s="114"/>
      <c r="E290" s="114"/>
      <c r="F290" s="114"/>
      <c r="G290" s="114"/>
      <c r="H290" s="114"/>
      <c r="I290" s="94"/>
      <c r="J290" s="94"/>
      <c r="K290" s="94"/>
    </row>
    <row r="291" spans="2:11">
      <c r="B291" s="93"/>
      <c r="C291" s="93"/>
      <c r="D291" s="114"/>
      <c r="E291" s="114"/>
      <c r="F291" s="114"/>
      <c r="G291" s="114"/>
      <c r="H291" s="114"/>
      <c r="I291" s="94"/>
      <c r="J291" s="94"/>
      <c r="K291" s="94"/>
    </row>
    <row r="292" spans="2:11">
      <c r="B292" s="93"/>
      <c r="C292" s="93"/>
      <c r="D292" s="114"/>
      <c r="E292" s="114"/>
      <c r="F292" s="114"/>
      <c r="G292" s="114"/>
      <c r="H292" s="114"/>
      <c r="I292" s="94"/>
      <c r="J292" s="94"/>
      <c r="K292" s="94"/>
    </row>
    <row r="293" spans="2:11">
      <c r="B293" s="93"/>
      <c r="C293" s="93"/>
      <c r="D293" s="114"/>
      <c r="E293" s="114"/>
      <c r="F293" s="114"/>
      <c r="G293" s="114"/>
      <c r="H293" s="114"/>
      <c r="I293" s="94"/>
      <c r="J293" s="94"/>
      <c r="K293" s="94"/>
    </row>
    <row r="294" spans="2:11">
      <c r="B294" s="93"/>
      <c r="C294" s="93"/>
      <c r="D294" s="114"/>
      <c r="E294" s="114"/>
      <c r="F294" s="114"/>
      <c r="G294" s="114"/>
      <c r="H294" s="114"/>
      <c r="I294" s="94"/>
      <c r="J294" s="94"/>
      <c r="K294" s="94"/>
    </row>
    <row r="295" spans="2:11">
      <c r="B295" s="93"/>
      <c r="C295" s="93"/>
      <c r="D295" s="114"/>
      <c r="E295" s="114"/>
      <c r="F295" s="114"/>
      <c r="G295" s="114"/>
      <c r="H295" s="114"/>
      <c r="I295" s="94"/>
      <c r="J295" s="94"/>
      <c r="K295" s="94"/>
    </row>
    <row r="296" spans="2:11">
      <c r="B296" s="93"/>
      <c r="C296" s="93"/>
      <c r="D296" s="114"/>
      <c r="E296" s="114"/>
      <c r="F296" s="114"/>
      <c r="G296" s="114"/>
      <c r="H296" s="114"/>
      <c r="I296" s="94"/>
      <c r="J296" s="94"/>
      <c r="K296" s="94"/>
    </row>
    <row r="297" spans="2:11">
      <c r="B297" s="93"/>
      <c r="C297" s="93"/>
      <c r="D297" s="114"/>
      <c r="E297" s="114"/>
      <c r="F297" s="114"/>
      <c r="G297" s="114"/>
      <c r="H297" s="114"/>
      <c r="I297" s="94"/>
      <c r="J297" s="94"/>
      <c r="K297" s="94"/>
    </row>
    <row r="298" spans="2:11">
      <c r="B298" s="93"/>
      <c r="C298" s="93"/>
      <c r="D298" s="114"/>
      <c r="E298" s="114"/>
      <c r="F298" s="114"/>
      <c r="G298" s="114"/>
      <c r="H298" s="114"/>
      <c r="I298" s="94"/>
      <c r="J298" s="94"/>
      <c r="K298" s="94"/>
    </row>
    <row r="299" spans="2:11">
      <c r="B299" s="93"/>
      <c r="C299" s="93"/>
      <c r="D299" s="114"/>
      <c r="E299" s="114"/>
      <c r="F299" s="114"/>
      <c r="G299" s="114"/>
      <c r="H299" s="114"/>
      <c r="I299" s="94"/>
      <c r="J299" s="94"/>
      <c r="K299" s="94"/>
    </row>
    <row r="300" spans="2:11">
      <c r="B300" s="93"/>
      <c r="C300" s="93"/>
      <c r="D300" s="114"/>
      <c r="E300" s="114"/>
      <c r="F300" s="114"/>
      <c r="G300" s="114"/>
      <c r="H300" s="114"/>
      <c r="I300" s="94"/>
      <c r="J300" s="94"/>
      <c r="K300" s="94"/>
    </row>
    <row r="301" spans="2:11">
      <c r="B301" s="93"/>
      <c r="C301" s="93"/>
      <c r="D301" s="114"/>
      <c r="E301" s="114"/>
      <c r="F301" s="114"/>
      <c r="G301" s="114"/>
      <c r="H301" s="114"/>
      <c r="I301" s="94"/>
      <c r="J301" s="94"/>
      <c r="K301" s="94"/>
    </row>
    <row r="302" spans="2:11">
      <c r="B302" s="93"/>
      <c r="C302" s="93"/>
      <c r="D302" s="114"/>
      <c r="E302" s="114"/>
      <c r="F302" s="114"/>
      <c r="G302" s="114"/>
      <c r="H302" s="114"/>
      <c r="I302" s="94"/>
      <c r="J302" s="94"/>
      <c r="K302" s="94"/>
    </row>
    <row r="303" spans="2:11">
      <c r="B303" s="93"/>
      <c r="C303" s="93"/>
      <c r="D303" s="114"/>
      <c r="E303" s="114"/>
      <c r="F303" s="114"/>
      <c r="G303" s="114"/>
      <c r="H303" s="114"/>
      <c r="I303" s="94"/>
      <c r="J303" s="94"/>
      <c r="K303" s="94"/>
    </row>
    <row r="304" spans="2:11">
      <c r="B304" s="93"/>
      <c r="C304" s="93"/>
      <c r="D304" s="114"/>
      <c r="E304" s="114"/>
      <c r="F304" s="114"/>
      <c r="G304" s="114"/>
      <c r="H304" s="114"/>
      <c r="I304" s="94"/>
      <c r="J304" s="94"/>
      <c r="K304" s="94"/>
    </row>
    <row r="305" spans="2:11">
      <c r="B305" s="93"/>
      <c r="C305" s="93"/>
      <c r="D305" s="114"/>
      <c r="E305" s="114"/>
      <c r="F305" s="114"/>
      <c r="G305" s="114"/>
      <c r="H305" s="114"/>
      <c r="I305" s="94"/>
      <c r="J305" s="94"/>
      <c r="K305" s="94"/>
    </row>
    <row r="306" spans="2:11">
      <c r="B306" s="93"/>
      <c r="C306" s="93"/>
      <c r="D306" s="114"/>
      <c r="E306" s="114"/>
      <c r="F306" s="114"/>
      <c r="G306" s="114"/>
      <c r="H306" s="114"/>
      <c r="I306" s="94"/>
      <c r="J306" s="94"/>
      <c r="K306" s="94"/>
    </row>
    <row r="307" spans="2:11">
      <c r="B307" s="93"/>
      <c r="C307" s="93"/>
      <c r="D307" s="114"/>
      <c r="E307" s="114"/>
      <c r="F307" s="114"/>
      <c r="G307" s="114"/>
      <c r="H307" s="114"/>
      <c r="I307" s="94"/>
      <c r="J307" s="94"/>
      <c r="K307" s="94"/>
    </row>
    <row r="308" spans="2:11">
      <c r="B308" s="93"/>
      <c r="C308" s="93"/>
      <c r="D308" s="114"/>
      <c r="E308" s="114"/>
      <c r="F308" s="114"/>
      <c r="G308" s="114"/>
      <c r="H308" s="114"/>
      <c r="I308" s="94"/>
      <c r="J308" s="94"/>
      <c r="K308" s="94"/>
    </row>
    <row r="309" spans="2:11">
      <c r="B309" s="93"/>
      <c r="C309" s="93"/>
      <c r="D309" s="114"/>
      <c r="E309" s="114"/>
      <c r="F309" s="114"/>
      <c r="G309" s="114"/>
      <c r="H309" s="114"/>
      <c r="I309" s="94"/>
      <c r="J309" s="94"/>
      <c r="K309" s="94"/>
    </row>
    <row r="310" spans="2:11">
      <c r="B310" s="93"/>
      <c r="C310" s="93"/>
      <c r="D310" s="114"/>
      <c r="E310" s="114"/>
      <c r="F310" s="114"/>
      <c r="G310" s="114"/>
      <c r="H310" s="114"/>
      <c r="I310" s="94"/>
      <c r="J310" s="94"/>
      <c r="K310" s="94"/>
    </row>
    <row r="311" spans="2:11">
      <c r="B311" s="93"/>
      <c r="C311" s="93"/>
      <c r="D311" s="114"/>
      <c r="E311" s="114"/>
      <c r="F311" s="114"/>
      <c r="G311" s="114"/>
      <c r="H311" s="114"/>
      <c r="I311" s="94"/>
      <c r="J311" s="94"/>
      <c r="K311" s="94"/>
    </row>
    <row r="312" spans="2:11">
      <c r="B312" s="93"/>
      <c r="C312" s="93"/>
      <c r="D312" s="114"/>
      <c r="E312" s="114"/>
      <c r="F312" s="114"/>
      <c r="G312" s="114"/>
      <c r="H312" s="114"/>
      <c r="I312" s="94"/>
      <c r="J312" s="94"/>
      <c r="K312" s="94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0"/>
  <sheetViews>
    <sheetView rightToLeft="1" workbookViewId="0"/>
  </sheetViews>
  <sheetFormatPr defaultColWidth="9.140625" defaultRowHeight="18"/>
  <cols>
    <col min="1" max="1" width="6.28515625" style="1" customWidth="1"/>
    <col min="2" max="2" width="33.42578125" style="2" customWidth="1"/>
    <col min="3" max="3" width="41.7109375" style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15">
      <c r="B1" s="46" t="s">
        <v>146</v>
      </c>
      <c r="C1" s="46" t="s" vm="1">
        <v>232</v>
      </c>
    </row>
    <row r="2" spans="2:15">
      <c r="B2" s="46" t="s">
        <v>145</v>
      </c>
      <c r="C2" s="46" t="s">
        <v>233</v>
      </c>
    </row>
    <row r="3" spans="2:15">
      <c r="B3" s="46" t="s">
        <v>147</v>
      </c>
      <c r="C3" s="46" t="s">
        <v>234</v>
      </c>
    </row>
    <row r="4" spans="2:15">
      <c r="B4" s="46" t="s">
        <v>148</v>
      </c>
      <c r="C4" s="46">
        <v>9454</v>
      </c>
    </row>
    <row r="6" spans="2:15" ht="26.25" customHeight="1">
      <c r="B6" s="149" t="s">
        <v>180</v>
      </c>
      <c r="C6" s="150"/>
      <c r="D6" s="150"/>
      <c r="E6" s="150"/>
      <c r="F6" s="150"/>
      <c r="G6" s="150"/>
      <c r="H6" s="150"/>
      <c r="I6" s="150"/>
      <c r="J6" s="150"/>
      <c r="K6" s="151"/>
    </row>
    <row r="7" spans="2:15" s="3" customFormat="1" ht="63">
      <c r="B7" s="47" t="s">
        <v>116</v>
      </c>
      <c r="C7" s="49" t="s">
        <v>46</v>
      </c>
      <c r="D7" s="49" t="s">
        <v>14</v>
      </c>
      <c r="E7" s="49" t="s">
        <v>15</v>
      </c>
      <c r="F7" s="49" t="s">
        <v>59</v>
      </c>
      <c r="G7" s="49" t="s">
        <v>103</v>
      </c>
      <c r="H7" s="49" t="s">
        <v>56</v>
      </c>
      <c r="I7" s="49" t="s">
        <v>111</v>
      </c>
      <c r="J7" s="49" t="s">
        <v>149</v>
      </c>
      <c r="K7" s="51" t="s">
        <v>150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211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15" t="s">
        <v>3179</v>
      </c>
      <c r="C10" s="87"/>
      <c r="D10" s="87"/>
      <c r="E10" s="87"/>
      <c r="F10" s="87"/>
      <c r="G10" s="87"/>
      <c r="H10" s="87"/>
      <c r="I10" s="116">
        <f>I11</f>
        <v>-39.840546792000012</v>
      </c>
      <c r="J10" s="117">
        <f>IFERROR(I10/$I$10,0)</f>
        <v>1</v>
      </c>
      <c r="K10" s="117">
        <f>I10/'סכום נכסי הקרן'!$C$42</f>
        <v>-1.5676871191149091E-4</v>
      </c>
      <c r="O10" s="1"/>
    </row>
    <row r="11" spans="2:15" ht="21" customHeight="1">
      <c r="B11" s="120" t="s">
        <v>200</v>
      </c>
      <c r="C11" s="120"/>
      <c r="D11" s="120"/>
      <c r="E11" s="120"/>
      <c r="F11" s="120"/>
      <c r="G11" s="120"/>
      <c r="H11" s="118"/>
      <c r="I11" s="90">
        <f>SUM(I12:I13)</f>
        <v>-39.840546792000012</v>
      </c>
      <c r="J11" s="117">
        <f t="shared" ref="J11:J13" si="0">IFERROR(I11/$I$10,0)</f>
        <v>1</v>
      </c>
      <c r="K11" s="117">
        <f>I11/'סכום נכסי הקרן'!$C$42</f>
        <v>-1.5676871191149091E-4</v>
      </c>
    </row>
    <row r="12" spans="2:15">
      <c r="B12" s="132" t="s">
        <v>679</v>
      </c>
      <c r="C12" s="132" t="s">
        <v>680</v>
      </c>
      <c r="D12" s="132" t="s">
        <v>682</v>
      </c>
      <c r="E12" s="132"/>
      <c r="F12" s="133">
        <v>0</v>
      </c>
      <c r="G12" s="132" t="s">
        <v>133</v>
      </c>
      <c r="H12" s="133">
        <v>0</v>
      </c>
      <c r="I12" s="90">
        <v>-31.172307812000007</v>
      </c>
      <c r="J12" s="117">
        <f t="shared" si="0"/>
        <v>0.78242670650944512</v>
      </c>
      <c r="K12" s="117">
        <f>I12/'סכום נכסי הקרן'!$C$42</f>
        <v>-1.2266002694463586E-4</v>
      </c>
    </row>
    <row r="13" spans="2:15">
      <c r="B13" s="132" t="s">
        <v>1531</v>
      </c>
      <c r="C13" s="132" t="s">
        <v>1532</v>
      </c>
      <c r="D13" s="132" t="s">
        <v>682</v>
      </c>
      <c r="E13" s="132"/>
      <c r="F13" s="133">
        <v>0</v>
      </c>
      <c r="G13" s="132" t="s">
        <v>133</v>
      </c>
      <c r="H13" s="133">
        <v>0</v>
      </c>
      <c r="I13" s="90">
        <v>-8.6682389800000017</v>
      </c>
      <c r="J13" s="117">
        <f t="shared" si="0"/>
        <v>0.21757329349055485</v>
      </c>
      <c r="K13" s="117">
        <f>I13/'סכום נכסי הקרן'!$C$42</f>
        <v>-3.4108684966855059E-5</v>
      </c>
    </row>
    <row r="14" spans="2:15"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2:15"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2:15"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2:11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93"/>
      <c r="C107" s="94"/>
      <c r="D107" s="114"/>
      <c r="E107" s="114"/>
      <c r="F107" s="114"/>
      <c r="G107" s="114"/>
      <c r="H107" s="114"/>
      <c r="I107" s="94"/>
      <c r="J107" s="94"/>
      <c r="K107" s="94"/>
    </row>
    <row r="108" spans="2:11">
      <c r="B108" s="93"/>
      <c r="C108" s="94"/>
      <c r="D108" s="114"/>
      <c r="E108" s="114"/>
      <c r="F108" s="114"/>
      <c r="G108" s="114"/>
      <c r="H108" s="114"/>
      <c r="I108" s="94"/>
      <c r="J108" s="94"/>
      <c r="K108" s="94"/>
    </row>
    <row r="109" spans="2:11">
      <c r="B109" s="93"/>
      <c r="C109" s="94"/>
      <c r="D109" s="114"/>
      <c r="E109" s="114"/>
      <c r="F109" s="114"/>
      <c r="G109" s="114"/>
      <c r="H109" s="114"/>
      <c r="I109" s="94"/>
      <c r="J109" s="94"/>
      <c r="K109" s="94"/>
    </row>
    <row r="110" spans="2:11">
      <c r="B110" s="93"/>
      <c r="C110" s="94"/>
      <c r="D110" s="114"/>
      <c r="E110" s="114"/>
      <c r="F110" s="114"/>
      <c r="G110" s="114"/>
      <c r="H110" s="114"/>
      <c r="I110" s="94"/>
      <c r="J110" s="94"/>
      <c r="K110" s="94"/>
    </row>
    <row r="111" spans="2:11">
      <c r="B111" s="93"/>
      <c r="C111" s="94"/>
      <c r="D111" s="114"/>
      <c r="E111" s="114"/>
      <c r="F111" s="114"/>
      <c r="G111" s="114"/>
      <c r="H111" s="114"/>
      <c r="I111" s="94"/>
      <c r="J111" s="94"/>
      <c r="K111" s="94"/>
    </row>
    <row r="112" spans="2:11">
      <c r="B112" s="93"/>
      <c r="C112" s="94"/>
      <c r="D112" s="114"/>
      <c r="E112" s="114"/>
      <c r="F112" s="114"/>
      <c r="G112" s="114"/>
      <c r="H112" s="114"/>
      <c r="I112" s="94"/>
      <c r="J112" s="94"/>
      <c r="K112" s="94"/>
    </row>
    <row r="113" spans="2:11">
      <c r="B113" s="93"/>
      <c r="C113" s="94"/>
      <c r="D113" s="114"/>
      <c r="E113" s="114"/>
      <c r="F113" s="114"/>
      <c r="G113" s="114"/>
      <c r="H113" s="114"/>
      <c r="I113" s="94"/>
      <c r="J113" s="94"/>
      <c r="K113" s="94"/>
    </row>
    <row r="114" spans="2:11">
      <c r="B114" s="93"/>
      <c r="C114" s="94"/>
      <c r="D114" s="114"/>
      <c r="E114" s="114"/>
      <c r="F114" s="114"/>
      <c r="G114" s="114"/>
      <c r="H114" s="114"/>
      <c r="I114" s="94"/>
      <c r="J114" s="94"/>
      <c r="K114" s="94"/>
    </row>
    <row r="115" spans="2:11">
      <c r="B115" s="93"/>
      <c r="C115" s="94"/>
      <c r="D115" s="114"/>
      <c r="E115" s="114"/>
      <c r="F115" s="114"/>
      <c r="G115" s="114"/>
      <c r="H115" s="114"/>
      <c r="I115" s="94"/>
      <c r="J115" s="94"/>
      <c r="K115" s="94"/>
    </row>
    <row r="116" spans="2:11">
      <c r="B116" s="93"/>
      <c r="C116" s="94"/>
      <c r="D116" s="114"/>
      <c r="E116" s="114"/>
      <c r="F116" s="114"/>
      <c r="G116" s="114"/>
      <c r="H116" s="114"/>
      <c r="I116" s="94"/>
      <c r="J116" s="94"/>
      <c r="K116" s="94"/>
    </row>
    <row r="117" spans="2:11">
      <c r="B117" s="93"/>
      <c r="C117" s="94"/>
      <c r="D117" s="114"/>
      <c r="E117" s="114"/>
      <c r="F117" s="114"/>
      <c r="G117" s="114"/>
      <c r="H117" s="114"/>
      <c r="I117" s="94"/>
      <c r="J117" s="94"/>
      <c r="K117" s="94"/>
    </row>
    <row r="118" spans="2:11">
      <c r="B118" s="93"/>
      <c r="C118" s="94"/>
      <c r="D118" s="114"/>
      <c r="E118" s="114"/>
      <c r="F118" s="114"/>
      <c r="G118" s="114"/>
      <c r="H118" s="114"/>
      <c r="I118" s="94"/>
      <c r="J118" s="94"/>
      <c r="K118" s="94"/>
    </row>
    <row r="119" spans="2:11">
      <c r="B119" s="93"/>
      <c r="C119" s="94"/>
      <c r="D119" s="114"/>
      <c r="E119" s="114"/>
      <c r="F119" s="114"/>
      <c r="G119" s="114"/>
      <c r="H119" s="114"/>
      <c r="I119" s="94"/>
      <c r="J119" s="94"/>
      <c r="K119" s="94"/>
    </row>
    <row r="120" spans="2:11">
      <c r="B120" s="93"/>
      <c r="C120" s="94"/>
      <c r="D120" s="114"/>
      <c r="E120" s="114"/>
      <c r="F120" s="114"/>
      <c r="G120" s="114"/>
      <c r="H120" s="114"/>
      <c r="I120" s="94"/>
      <c r="J120" s="94"/>
      <c r="K120" s="94"/>
    </row>
    <row r="121" spans="2:11">
      <c r="B121" s="93"/>
      <c r="C121" s="94"/>
      <c r="D121" s="114"/>
      <c r="E121" s="114"/>
      <c r="F121" s="114"/>
      <c r="G121" s="114"/>
      <c r="H121" s="114"/>
      <c r="I121" s="94"/>
      <c r="J121" s="94"/>
      <c r="K121" s="94"/>
    </row>
    <row r="122" spans="2:11">
      <c r="B122" s="93"/>
      <c r="C122" s="94"/>
      <c r="D122" s="114"/>
      <c r="E122" s="114"/>
      <c r="F122" s="114"/>
      <c r="G122" s="114"/>
      <c r="H122" s="114"/>
      <c r="I122" s="94"/>
      <c r="J122" s="94"/>
      <c r="K122" s="94"/>
    </row>
    <row r="123" spans="2:11">
      <c r="B123" s="93"/>
      <c r="C123" s="94"/>
      <c r="D123" s="114"/>
      <c r="E123" s="114"/>
      <c r="F123" s="114"/>
      <c r="G123" s="114"/>
      <c r="H123" s="114"/>
      <c r="I123" s="94"/>
      <c r="J123" s="94"/>
      <c r="K123" s="94"/>
    </row>
    <row r="124" spans="2:11">
      <c r="B124" s="93"/>
      <c r="C124" s="94"/>
      <c r="D124" s="114"/>
      <c r="E124" s="114"/>
      <c r="F124" s="114"/>
      <c r="G124" s="114"/>
      <c r="H124" s="114"/>
      <c r="I124" s="94"/>
      <c r="J124" s="94"/>
      <c r="K124" s="94"/>
    </row>
    <row r="125" spans="2:11">
      <c r="B125" s="93"/>
      <c r="C125" s="94"/>
      <c r="D125" s="114"/>
      <c r="E125" s="114"/>
      <c r="F125" s="114"/>
      <c r="G125" s="114"/>
      <c r="H125" s="114"/>
      <c r="I125" s="94"/>
      <c r="J125" s="94"/>
      <c r="K125" s="94"/>
    </row>
    <row r="126" spans="2:11">
      <c r="B126" s="93"/>
      <c r="C126" s="94"/>
      <c r="D126" s="114"/>
      <c r="E126" s="114"/>
      <c r="F126" s="114"/>
      <c r="G126" s="114"/>
      <c r="H126" s="114"/>
      <c r="I126" s="94"/>
      <c r="J126" s="94"/>
      <c r="K126" s="94"/>
    </row>
    <row r="127" spans="2:11">
      <c r="B127" s="93"/>
      <c r="C127" s="94"/>
      <c r="D127" s="114"/>
      <c r="E127" s="114"/>
      <c r="F127" s="114"/>
      <c r="G127" s="114"/>
      <c r="H127" s="114"/>
      <c r="I127" s="94"/>
      <c r="J127" s="94"/>
      <c r="K127" s="94"/>
    </row>
    <row r="128" spans="2:11">
      <c r="B128" s="93"/>
      <c r="C128" s="94"/>
      <c r="D128" s="114"/>
      <c r="E128" s="114"/>
      <c r="F128" s="114"/>
      <c r="G128" s="114"/>
      <c r="H128" s="114"/>
      <c r="I128" s="94"/>
      <c r="J128" s="94"/>
      <c r="K128" s="94"/>
    </row>
    <row r="129" spans="2:11">
      <c r="B129" s="93"/>
      <c r="C129" s="94"/>
      <c r="D129" s="114"/>
      <c r="E129" s="114"/>
      <c r="F129" s="114"/>
      <c r="G129" s="114"/>
      <c r="H129" s="114"/>
      <c r="I129" s="94"/>
      <c r="J129" s="94"/>
      <c r="K129" s="94"/>
    </row>
    <row r="130" spans="2:11">
      <c r="B130" s="93"/>
      <c r="C130" s="94"/>
      <c r="D130" s="114"/>
      <c r="E130" s="114"/>
      <c r="F130" s="114"/>
      <c r="G130" s="114"/>
      <c r="H130" s="114"/>
      <c r="I130" s="94"/>
      <c r="J130" s="94"/>
      <c r="K130" s="94"/>
    </row>
    <row r="131" spans="2:11">
      <c r="B131" s="93"/>
      <c r="C131" s="94"/>
      <c r="D131" s="114"/>
      <c r="E131" s="114"/>
      <c r="F131" s="114"/>
      <c r="G131" s="114"/>
      <c r="H131" s="114"/>
      <c r="I131" s="94"/>
      <c r="J131" s="94"/>
      <c r="K131" s="94"/>
    </row>
    <row r="132" spans="2:11">
      <c r="B132" s="93"/>
      <c r="C132" s="94"/>
      <c r="D132" s="114"/>
      <c r="E132" s="114"/>
      <c r="F132" s="114"/>
      <c r="G132" s="114"/>
      <c r="H132" s="114"/>
      <c r="I132" s="94"/>
      <c r="J132" s="94"/>
      <c r="K132" s="94"/>
    </row>
    <row r="133" spans="2:11">
      <c r="B133" s="93"/>
      <c r="C133" s="94"/>
      <c r="D133" s="114"/>
      <c r="E133" s="114"/>
      <c r="F133" s="114"/>
      <c r="G133" s="114"/>
      <c r="H133" s="114"/>
      <c r="I133" s="94"/>
      <c r="J133" s="94"/>
      <c r="K133" s="94"/>
    </row>
    <row r="134" spans="2:11">
      <c r="B134" s="93"/>
      <c r="C134" s="94"/>
      <c r="D134" s="114"/>
      <c r="E134" s="114"/>
      <c r="F134" s="114"/>
      <c r="G134" s="114"/>
      <c r="H134" s="114"/>
      <c r="I134" s="94"/>
      <c r="J134" s="94"/>
      <c r="K134" s="94"/>
    </row>
    <row r="135" spans="2:11">
      <c r="B135" s="93"/>
      <c r="C135" s="94"/>
      <c r="D135" s="114"/>
      <c r="E135" s="114"/>
      <c r="F135" s="114"/>
      <c r="G135" s="114"/>
      <c r="H135" s="114"/>
      <c r="I135" s="94"/>
      <c r="J135" s="94"/>
      <c r="K135" s="94"/>
    </row>
    <row r="136" spans="2:11">
      <c r="B136" s="93"/>
      <c r="C136" s="94"/>
      <c r="D136" s="114"/>
      <c r="E136" s="114"/>
      <c r="F136" s="114"/>
      <c r="G136" s="114"/>
      <c r="H136" s="114"/>
      <c r="I136" s="94"/>
      <c r="J136" s="94"/>
      <c r="K136" s="94"/>
    </row>
    <row r="137" spans="2:11">
      <c r="B137" s="93"/>
      <c r="C137" s="94"/>
      <c r="D137" s="114"/>
      <c r="E137" s="114"/>
      <c r="F137" s="114"/>
      <c r="G137" s="114"/>
      <c r="H137" s="114"/>
      <c r="I137" s="94"/>
      <c r="J137" s="94"/>
      <c r="K137" s="94"/>
    </row>
    <row r="138" spans="2:11">
      <c r="B138" s="93"/>
      <c r="C138" s="94"/>
      <c r="D138" s="114"/>
      <c r="E138" s="114"/>
      <c r="F138" s="114"/>
      <c r="G138" s="114"/>
      <c r="H138" s="114"/>
      <c r="I138" s="94"/>
      <c r="J138" s="94"/>
      <c r="K138" s="94"/>
    </row>
    <row r="139" spans="2:11">
      <c r="B139" s="93"/>
      <c r="C139" s="94"/>
      <c r="D139" s="114"/>
      <c r="E139" s="114"/>
      <c r="F139" s="114"/>
      <c r="G139" s="114"/>
      <c r="H139" s="114"/>
      <c r="I139" s="94"/>
      <c r="J139" s="94"/>
      <c r="K139" s="94"/>
    </row>
    <row r="140" spans="2:11">
      <c r="B140" s="93"/>
      <c r="C140" s="94"/>
      <c r="D140" s="114"/>
      <c r="E140" s="114"/>
      <c r="F140" s="114"/>
      <c r="G140" s="114"/>
      <c r="H140" s="114"/>
      <c r="I140" s="94"/>
      <c r="J140" s="94"/>
      <c r="K140" s="94"/>
    </row>
    <row r="141" spans="2:11">
      <c r="B141" s="93"/>
      <c r="C141" s="94"/>
      <c r="D141" s="114"/>
      <c r="E141" s="114"/>
      <c r="F141" s="114"/>
      <c r="G141" s="114"/>
      <c r="H141" s="114"/>
      <c r="I141" s="94"/>
      <c r="J141" s="94"/>
      <c r="K141" s="94"/>
    </row>
    <row r="142" spans="2:11">
      <c r="B142" s="93"/>
      <c r="C142" s="94"/>
      <c r="D142" s="114"/>
      <c r="E142" s="114"/>
      <c r="F142" s="114"/>
      <c r="G142" s="114"/>
      <c r="H142" s="114"/>
      <c r="I142" s="94"/>
      <c r="J142" s="94"/>
      <c r="K142" s="94"/>
    </row>
    <row r="143" spans="2:11">
      <c r="B143" s="93"/>
      <c r="C143" s="94"/>
      <c r="D143" s="114"/>
      <c r="E143" s="114"/>
      <c r="F143" s="114"/>
      <c r="G143" s="114"/>
      <c r="H143" s="114"/>
      <c r="I143" s="94"/>
      <c r="J143" s="94"/>
      <c r="K143" s="94"/>
    </row>
    <row r="144" spans="2:11">
      <c r="B144" s="93"/>
      <c r="C144" s="94"/>
      <c r="D144" s="114"/>
      <c r="E144" s="114"/>
      <c r="F144" s="114"/>
      <c r="G144" s="114"/>
      <c r="H144" s="114"/>
      <c r="I144" s="94"/>
      <c r="J144" s="94"/>
      <c r="K144" s="94"/>
    </row>
    <row r="145" spans="2:11">
      <c r="B145" s="93"/>
      <c r="C145" s="94"/>
      <c r="D145" s="114"/>
      <c r="E145" s="114"/>
      <c r="F145" s="114"/>
      <c r="G145" s="114"/>
      <c r="H145" s="114"/>
      <c r="I145" s="94"/>
      <c r="J145" s="94"/>
      <c r="K145" s="94"/>
    </row>
    <row r="146" spans="2:11">
      <c r="B146" s="93"/>
      <c r="C146" s="94"/>
      <c r="D146" s="114"/>
      <c r="E146" s="114"/>
      <c r="F146" s="114"/>
      <c r="G146" s="114"/>
      <c r="H146" s="114"/>
      <c r="I146" s="94"/>
      <c r="J146" s="94"/>
      <c r="K146" s="94"/>
    </row>
    <row r="147" spans="2:11">
      <c r="B147" s="93"/>
      <c r="C147" s="94"/>
      <c r="D147" s="114"/>
      <c r="E147" s="114"/>
      <c r="F147" s="114"/>
      <c r="G147" s="114"/>
      <c r="H147" s="114"/>
      <c r="I147" s="94"/>
      <c r="J147" s="94"/>
      <c r="K147" s="94"/>
    </row>
    <row r="148" spans="2:11">
      <c r="B148" s="93"/>
      <c r="C148" s="94"/>
      <c r="D148" s="114"/>
      <c r="E148" s="114"/>
      <c r="F148" s="114"/>
      <c r="G148" s="114"/>
      <c r="H148" s="114"/>
      <c r="I148" s="94"/>
      <c r="J148" s="94"/>
      <c r="K148" s="94"/>
    </row>
    <row r="149" spans="2:11">
      <c r="B149" s="93"/>
      <c r="C149" s="94"/>
      <c r="D149" s="114"/>
      <c r="E149" s="114"/>
      <c r="F149" s="114"/>
      <c r="G149" s="114"/>
      <c r="H149" s="114"/>
      <c r="I149" s="94"/>
      <c r="J149" s="94"/>
      <c r="K149" s="94"/>
    </row>
    <row r="150" spans="2:11">
      <c r="B150" s="93"/>
      <c r="C150" s="94"/>
      <c r="D150" s="114"/>
      <c r="E150" s="114"/>
      <c r="F150" s="114"/>
      <c r="G150" s="114"/>
      <c r="H150" s="114"/>
      <c r="I150" s="94"/>
      <c r="J150" s="94"/>
      <c r="K150" s="94"/>
    </row>
    <row r="151" spans="2:11">
      <c r="B151" s="93"/>
      <c r="C151" s="94"/>
      <c r="D151" s="114"/>
      <c r="E151" s="114"/>
      <c r="F151" s="114"/>
      <c r="G151" s="114"/>
      <c r="H151" s="114"/>
      <c r="I151" s="94"/>
      <c r="J151" s="94"/>
      <c r="K151" s="94"/>
    </row>
    <row r="152" spans="2:11">
      <c r="B152" s="93"/>
      <c r="C152" s="94"/>
      <c r="D152" s="114"/>
      <c r="E152" s="114"/>
      <c r="F152" s="114"/>
      <c r="G152" s="114"/>
      <c r="H152" s="114"/>
      <c r="I152" s="94"/>
      <c r="J152" s="94"/>
      <c r="K152" s="94"/>
    </row>
    <row r="153" spans="2:11">
      <c r="B153" s="93"/>
      <c r="C153" s="94"/>
      <c r="D153" s="114"/>
      <c r="E153" s="114"/>
      <c r="F153" s="114"/>
      <c r="G153" s="114"/>
      <c r="H153" s="114"/>
      <c r="I153" s="94"/>
      <c r="J153" s="94"/>
      <c r="K153" s="94"/>
    </row>
    <row r="154" spans="2:11">
      <c r="B154" s="93"/>
      <c r="C154" s="94"/>
      <c r="D154" s="114"/>
      <c r="E154" s="114"/>
      <c r="F154" s="114"/>
      <c r="G154" s="114"/>
      <c r="H154" s="114"/>
      <c r="I154" s="94"/>
      <c r="J154" s="94"/>
      <c r="K154" s="94"/>
    </row>
    <row r="155" spans="2:11">
      <c r="B155" s="93"/>
      <c r="C155" s="94"/>
      <c r="D155" s="114"/>
      <c r="E155" s="114"/>
      <c r="F155" s="114"/>
      <c r="G155" s="114"/>
      <c r="H155" s="114"/>
      <c r="I155" s="94"/>
      <c r="J155" s="94"/>
      <c r="K155" s="94"/>
    </row>
    <row r="156" spans="2:11">
      <c r="B156" s="93"/>
      <c r="C156" s="94"/>
      <c r="D156" s="114"/>
      <c r="E156" s="114"/>
      <c r="F156" s="114"/>
      <c r="G156" s="114"/>
      <c r="H156" s="114"/>
      <c r="I156" s="94"/>
      <c r="J156" s="94"/>
      <c r="K156" s="94"/>
    </row>
    <row r="157" spans="2:11">
      <c r="B157" s="93"/>
      <c r="C157" s="94"/>
      <c r="D157" s="114"/>
      <c r="E157" s="114"/>
      <c r="F157" s="114"/>
      <c r="G157" s="114"/>
      <c r="H157" s="114"/>
      <c r="I157" s="94"/>
      <c r="J157" s="94"/>
      <c r="K157" s="94"/>
    </row>
    <row r="158" spans="2:11">
      <c r="B158" s="93"/>
      <c r="C158" s="94"/>
      <c r="D158" s="114"/>
      <c r="E158" s="114"/>
      <c r="F158" s="114"/>
      <c r="G158" s="114"/>
      <c r="H158" s="114"/>
      <c r="I158" s="94"/>
      <c r="J158" s="94"/>
      <c r="K158" s="94"/>
    </row>
    <row r="159" spans="2:11">
      <c r="B159" s="93"/>
      <c r="C159" s="94"/>
      <c r="D159" s="114"/>
      <c r="E159" s="114"/>
      <c r="F159" s="114"/>
      <c r="G159" s="114"/>
      <c r="H159" s="114"/>
      <c r="I159" s="94"/>
      <c r="J159" s="94"/>
      <c r="K159" s="94"/>
    </row>
    <row r="160" spans="2:11">
      <c r="B160" s="93"/>
      <c r="C160" s="94"/>
      <c r="D160" s="114"/>
      <c r="E160" s="114"/>
      <c r="F160" s="114"/>
      <c r="G160" s="114"/>
      <c r="H160" s="114"/>
      <c r="I160" s="94"/>
      <c r="J160" s="94"/>
      <c r="K160" s="94"/>
    </row>
    <row r="161" spans="2:11">
      <c r="B161" s="93"/>
      <c r="C161" s="94"/>
      <c r="D161" s="114"/>
      <c r="E161" s="114"/>
      <c r="F161" s="114"/>
      <c r="G161" s="114"/>
      <c r="H161" s="114"/>
      <c r="I161" s="94"/>
      <c r="J161" s="94"/>
      <c r="K161" s="94"/>
    </row>
    <row r="162" spans="2:11">
      <c r="B162" s="93"/>
      <c r="C162" s="94"/>
      <c r="D162" s="114"/>
      <c r="E162" s="114"/>
      <c r="F162" s="114"/>
      <c r="G162" s="114"/>
      <c r="H162" s="114"/>
      <c r="I162" s="94"/>
      <c r="J162" s="94"/>
      <c r="K162" s="94"/>
    </row>
    <row r="163" spans="2:11">
      <c r="B163" s="93"/>
      <c r="C163" s="94"/>
      <c r="D163" s="114"/>
      <c r="E163" s="114"/>
      <c r="F163" s="114"/>
      <c r="G163" s="114"/>
      <c r="H163" s="114"/>
      <c r="I163" s="94"/>
      <c r="J163" s="94"/>
      <c r="K163" s="94"/>
    </row>
    <row r="164" spans="2:11">
      <c r="B164" s="93"/>
      <c r="C164" s="94"/>
      <c r="D164" s="114"/>
      <c r="E164" s="114"/>
      <c r="F164" s="114"/>
      <c r="G164" s="114"/>
      <c r="H164" s="114"/>
      <c r="I164" s="94"/>
      <c r="J164" s="94"/>
      <c r="K164" s="94"/>
    </row>
    <row r="165" spans="2:11">
      <c r="B165" s="93"/>
      <c r="C165" s="94"/>
      <c r="D165" s="114"/>
      <c r="E165" s="114"/>
      <c r="F165" s="114"/>
      <c r="G165" s="114"/>
      <c r="H165" s="114"/>
      <c r="I165" s="94"/>
      <c r="J165" s="94"/>
      <c r="K165" s="94"/>
    </row>
    <row r="166" spans="2:11">
      <c r="B166" s="93"/>
      <c r="C166" s="94"/>
      <c r="D166" s="114"/>
      <c r="E166" s="114"/>
      <c r="F166" s="114"/>
      <c r="G166" s="114"/>
      <c r="H166" s="114"/>
      <c r="I166" s="94"/>
      <c r="J166" s="94"/>
      <c r="K166" s="94"/>
    </row>
    <row r="167" spans="2:11">
      <c r="B167" s="93"/>
      <c r="C167" s="94"/>
      <c r="D167" s="114"/>
      <c r="E167" s="114"/>
      <c r="F167" s="114"/>
      <c r="G167" s="114"/>
      <c r="H167" s="114"/>
      <c r="I167" s="94"/>
      <c r="J167" s="94"/>
      <c r="K167" s="94"/>
    </row>
    <row r="168" spans="2:11">
      <c r="B168" s="93"/>
      <c r="C168" s="94"/>
      <c r="D168" s="114"/>
      <c r="E168" s="114"/>
      <c r="F168" s="114"/>
      <c r="G168" s="114"/>
      <c r="H168" s="114"/>
      <c r="I168" s="94"/>
      <c r="J168" s="94"/>
      <c r="K168" s="94"/>
    </row>
    <row r="169" spans="2:11">
      <c r="B169" s="93"/>
      <c r="C169" s="94"/>
      <c r="D169" s="114"/>
      <c r="E169" s="114"/>
      <c r="F169" s="114"/>
      <c r="G169" s="114"/>
      <c r="H169" s="114"/>
      <c r="I169" s="94"/>
      <c r="J169" s="94"/>
      <c r="K169" s="94"/>
    </row>
    <row r="170" spans="2:11">
      <c r="B170" s="93"/>
      <c r="C170" s="94"/>
      <c r="D170" s="114"/>
      <c r="E170" s="114"/>
      <c r="F170" s="114"/>
      <c r="G170" s="114"/>
      <c r="H170" s="114"/>
      <c r="I170" s="94"/>
      <c r="J170" s="94"/>
      <c r="K170" s="94"/>
    </row>
    <row r="171" spans="2:11">
      <c r="B171" s="93"/>
      <c r="C171" s="94"/>
      <c r="D171" s="114"/>
      <c r="E171" s="114"/>
      <c r="F171" s="114"/>
      <c r="G171" s="114"/>
      <c r="H171" s="114"/>
      <c r="I171" s="94"/>
      <c r="J171" s="94"/>
      <c r="K171" s="94"/>
    </row>
    <row r="172" spans="2:11">
      <c r="B172" s="93"/>
      <c r="C172" s="94"/>
      <c r="D172" s="114"/>
      <c r="E172" s="114"/>
      <c r="F172" s="114"/>
      <c r="G172" s="114"/>
      <c r="H172" s="114"/>
      <c r="I172" s="94"/>
      <c r="J172" s="94"/>
      <c r="K172" s="94"/>
    </row>
    <row r="173" spans="2:11">
      <c r="B173" s="93"/>
      <c r="C173" s="94"/>
      <c r="D173" s="114"/>
      <c r="E173" s="114"/>
      <c r="F173" s="114"/>
      <c r="G173" s="114"/>
      <c r="H173" s="114"/>
      <c r="I173" s="94"/>
      <c r="J173" s="94"/>
      <c r="K173" s="94"/>
    </row>
    <row r="174" spans="2:11">
      <c r="B174" s="93"/>
      <c r="C174" s="94"/>
      <c r="D174" s="114"/>
      <c r="E174" s="114"/>
      <c r="F174" s="114"/>
      <c r="G174" s="114"/>
      <c r="H174" s="114"/>
      <c r="I174" s="94"/>
      <c r="J174" s="94"/>
      <c r="K174" s="94"/>
    </row>
    <row r="175" spans="2:11">
      <c r="B175" s="93"/>
      <c r="C175" s="94"/>
      <c r="D175" s="114"/>
      <c r="E175" s="114"/>
      <c r="F175" s="114"/>
      <c r="G175" s="114"/>
      <c r="H175" s="114"/>
      <c r="I175" s="94"/>
      <c r="J175" s="94"/>
      <c r="K175" s="94"/>
    </row>
    <row r="176" spans="2:11">
      <c r="B176" s="93"/>
      <c r="C176" s="94"/>
      <c r="D176" s="114"/>
      <c r="E176" s="114"/>
      <c r="F176" s="114"/>
      <c r="G176" s="114"/>
      <c r="H176" s="114"/>
      <c r="I176" s="94"/>
      <c r="J176" s="94"/>
      <c r="K176" s="94"/>
    </row>
    <row r="177" spans="2:11">
      <c r="B177" s="93"/>
      <c r="C177" s="94"/>
      <c r="D177" s="114"/>
      <c r="E177" s="114"/>
      <c r="F177" s="114"/>
      <c r="G177" s="114"/>
      <c r="H177" s="114"/>
      <c r="I177" s="94"/>
      <c r="J177" s="94"/>
      <c r="K177" s="94"/>
    </row>
    <row r="178" spans="2:11">
      <c r="B178" s="93"/>
      <c r="C178" s="94"/>
      <c r="D178" s="114"/>
      <c r="E178" s="114"/>
      <c r="F178" s="114"/>
      <c r="G178" s="114"/>
      <c r="H178" s="114"/>
      <c r="I178" s="94"/>
      <c r="J178" s="94"/>
      <c r="K178" s="94"/>
    </row>
    <row r="179" spans="2:11">
      <c r="B179" s="93"/>
      <c r="C179" s="94"/>
      <c r="D179" s="114"/>
      <c r="E179" s="114"/>
      <c r="F179" s="114"/>
      <c r="G179" s="114"/>
      <c r="H179" s="114"/>
      <c r="I179" s="94"/>
      <c r="J179" s="94"/>
      <c r="K179" s="94"/>
    </row>
    <row r="180" spans="2:11">
      <c r="B180" s="93"/>
      <c r="C180" s="94"/>
      <c r="D180" s="114"/>
      <c r="E180" s="114"/>
      <c r="F180" s="114"/>
      <c r="G180" s="114"/>
      <c r="H180" s="114"/>
      <c r="I180" s="94"/>
      <c r="J180" s="94"/>
      <c r="K180" s="94"/>
    </row>
    <row r="181" spans="2:11">
      <c r="B181" s="93"/>
      <c r="C181" s="94"/>
      <c r="D181" s="114"/>
      <c r="E181" s="114"/>
      <c r="F181" s="114"/>
      <c r="G181" s="114"/>
      <c r="H181" s="114"/>
      <c r="I181" s="94"/>
      <c r="J181" s="94"/>
      <c r="K181" s="94"/>
    </row>
    <row r="182" spans="2:11">
      <c r="B182" s="93"/>
      <c r="C182" s="94"/>
      <c r="D182" s="114"/>
      <c r="E182" s="114"/>
      <c r="F182" s="114"/>
      <c r="G182" s="114"/>
      <c r="H182" s="114"/>
      <c r="I182" s="94"/>
      <c r="J182" s="94"/>
      <c r="K182" s="94"/>
    </row>
    <row r="183" spans="2:11">
      <c r="B183" s="93"/>
      <c r="C183" s="94"/>
      <c r="D183" s="114"/>
      <c r="E183" s="114"/>
      <c r="F183" s="114"/>
      <c r="G183" s="114"/>
      <c r="H183" s="114"/>
      <c r="I183" s="94"/>
      <c r="J183" s="94"/>
      <c r="K183" s="94"/>
    </row>
    <row r="184" spans="2:11">
      <c r="B184" s="93"/>
      <c r="C184" s="94"/>
      <c r="D184" s="114"/>
      <c r="E184" s="114"/>
      <c r="F184" s="114"/>
      <c r="G184" s="114"/>
      <c r="H184" s="114"/>
      <c r="I184" s="94"/>
      <c r="J184" s="94"/>
      <c r="K184" s="94"/>
    </row>
    <row r="185" spans="2:11">
      <c r="B185" s="93"/>
      <c r="C185" s="94"/>
      <c r="D185" s="114"/>
      <c r="E185" s="114"/>
      <c r="F185" s="114"/>
      <c r="G185" s="114"/>
      <c r="H185" s="114"/>
      <c r="I185" s="94"/>
      <c r="J185" s="94"/>
      <c r="K185" s="94"/>
    </row>
    <row r="186" spans="2:11">
      <c r="B186" s="93"/>
      <c r="C186" s="94"/>
      <c r="D186" s="114"/>
      <c r="E186" s="114"/>
      <c r="F186" s="114"/>
      <c r="G186" s="114"/>
      <c r="H186" s="114"/>
      <c r="I186" s="94"/>
      <c r="J186" s="94"/>
      <c r="K186" s="94"/>
    </row>
    <row r="187" spans="2:11">
      <c r="B187" s="93"/>
      <c r="C187" s="94"/>
      <c r="D187" s="114"/>
      <c r="E187" s="114"/>
      <c r="F187" s="114"/>
      <c r="G187" s="114"/>
      <c r="H187" s="114"/>
      <c r="I187" s="94"/>
      <c r="J187" s="94"/>
      <c r="K187" s="94"/>
    </row>
    <row r="188" spans="2:11">
      <c r="B188" s="93"/>
      <c r="C188" s="94"/>
      <c r="D188" s="114"/>
      <c r="E188" s="114"/>
      <c r="F188" s="114"/>
      <c r="G188" s="114"/>
      <c r="H188" s="114"/>
      <c r="I188" s="94"/>
      <c r="J188" s="94"/>
      <c r="K188" s="94"/>
    </row>
    <row r="189" spans="2:11">
      <c r="B189" s="93"/>
      <c r="C189" s="94"/>
      <c r="D189" s="114"/>
      <c r="E189" s="114"/>
      <c r="F189" s="114"/>
      <c r="G189" s="114"/>
      <c r="H189" s="114"/>
      <c r="I189" s="94"/>
      <c r="J189" s="94"/>
      <c r="K189" s="94"/>
    </row>
    <row r="190" spans="2:11">
      <c r="B190" s="93"/>
      <c r="C190" s="94"/>
      <c r="D190" s="114"/>
      <c r="E190" s="114"/>
      <c r="F190" s="114"/>
      <c r="G190" s="114"/>
      <c r="H190" s="114"/>
      <c r="I190" s="94"/>
      <c r="J190" s="94"/>
      <c r="K190" s="94"/>
    </row>
    <row r="191" spans="2:11">
      <c r="B191" s="93"/>
      <c r="C191" s="94"/>
      <c r="D191" s="114"/>
      <c r="E191" s="114"/>
      <c r="F191" s="114"/>
      <c r="G191" s="114"/>
      <c r="H191" s="114"/>
      <c r="I191" s="94"/>
      <c r="J191" s="94"/>
      <c r="K191" s="94"/>
    </row>
    <row r="192" spans="2:11">
      <c r="B192" s="93"/>
      <c r="C192" s="94"/>
      <c r="D192" s="114"/>
      <c r="E192" s="114"/>
      <c r="F192" s="114"/>
      <c r="G192" s="114"/>
      <c r="H192" s="114"/>
      <c r="I192" s="94"/>
      <c r="J192" s="94"/>
      <c r="K192" s="94"/>
    </row>
    <row r="193" spans="2:11">
      <c r="B193" s="93"/>
      <c r="C193" s="94"/>
      <c r="D193" s="114"/>
      <c r="E193" s="114"/>
      <c r="F193" s="114"/>
      <c r="G193" s="114"/>
      <c r="H193" s="114"/>
      <c r="I193" s="94"/>
      <c r="J193" s="94"/>
      <c r="K193" s="94"/>
    </row>
    <row r="194" spans="2:11">
      <c r="B194" s="93"/>
      <c r="C194" s="94"/>
      <c r="D194" s="114"/>
      <c r="E194" s="114"/>
      <c r="F194" s="114"/>
      <c r="G194" s="114"/>
      <c r="H194" s="114"/>
      <c r="I194" s="94"/>
      <c r="J194" s="94"/>
      <c r="K194" s="94"/>
    </row>
    <row r="195" spans="2:11">
      <c r="B195" s="93"/>
      <c r="C195" s="94"/>
      <c r="D195" s="114"/>
      <c r="E195" s="114"/>
      <c r="F195" s="114"/>
      <c r="G195" s="114"/>
      <c r="H195" s="114"/>
      <c r="I195" s="94"/>
      <c r="J195" s="94"/>
      <c r="K195" s="94"/>
    </row>
    <row r="196" spans="2:11">
      <c r="B196" s="93"/>
      <c r="C196" s="94"/>
      <c r="D196" s="114"/>
      <c r="E196" s="114"/>
      <c r="F196" s="114"/>
      <c r="G196" s="114"/>
      <c r="H196" s="114"/>
      <c r="I196" s="94"/>
      <c r="J196" s="94"/>
      <c r="K196" s="94"/>
    </row>
    <row r="197" spans="2:11">
      <c r="B197" s="93"/>
      <c r="C197" s="94"/>
      <c r="D197" s="114"/>
      <c r="E197" s="114"/>
      <c r="F197" s="114"/>
      <c r="G197" s="114"/>
      <c r="H197" s="114"/>
      <c r="I197" s="94"/>
      <c r="J197" s="94"/>
      <c r="K197" s="94"/>
    </row>
    <row r="198" spans="2:11">
      <c r="B198" s="93"/>
      <c r="C198" s="94"/>
      <c r="D198" s="114"/>
      <c r="E198" s="114"/>
      <c r="F198" s="114"/>
      <c r="G198" s="114"/>
      <c r="H198" s="114"/>
      <c r="I198" s="94"/>
      <c r="J198" s="94"/>
      <c r="K198" s="94"/>
    </row>
    <row r="199" spans="2:11">
      <c r="B199" s="93"/>
      <c r="C199" s="94"/>
      <c r="D199" s="114"/>
      <c r="E199" s="114"/>
      <c r="F199" s="114"/>
      <c r="G199" s="114"/>
      <c r="H199" s="114"/>
      <c r="I199" s="94"/>
      <c r="J199" s="94"/>
      <c r="K199" s="94"/>
    </row>
    <row r="200" spans="2:11">
      <c r="B200" s="93"/>
      <c r="C200" s="94"/>
      <c r="D200" s="114"/>
      <c r="E200" s="114"/>
      <c r="F200" s="114"/>
      <c r="G200" s="114"/>
      <c r="H200" s="114"/>
      <c r="I200" s="94"/>
      <c r="J200" s="94"/>
      <c r="K200" s="94"/>
    </row>
    <row r="201" spans="2:11">
      <c r="B201" s="93"/>
      <c r="C201" s="94"/>
      <c r="D201" s="114"/>
      <c r="E201" s="114"/>
      <c r="F201" s="114"/>
      <c r="G201" s="114"/>
      <c r="H201" s="114"/>
      <c r="I201" s="94"/>
      <c r="J201" s="94"/>
      <c r="K201" s="94"/>
    </row>
    <row r="202" spans="2:11">
      <c r="B202" s="93"/>
      <c r="C202" s="94"/>
      <c r="D202" s="114"/>
      <c r="E202" s="114"/>
      <c r="F202" s="114"/>
      <c r="G202" s="114"/>
      <c r="H202" s="114"/>
      <c r="I202" s="94"/>
      <c r="J202" s="94"/>
      <c r="K202" s="94"/>
    </row>
    <row r="203" spans="2:11">
      <c r="B203" s="93"/>
      <c r="C203" s="94"/>
      <c r="D203" s="114"/>
      <c r="E203" s="114"/>
      <c r="F203" s="114"/>
      <c r="G203" s="114"/>
      <c r="H203" s="114"/>
      <c r="I203" s="94"/>
      <c r="J203" s="94"/>
      <c r="K203" s="94"/>
    </row>
    <row r="204" spans="2:11">
      <c r="B204" s="93"/>
      <c r="C204" s="94"/>
      <c r="D204" s="114"/>
      <c r="E204" s="114"/>
      <c r="F204" s="114"/>
      <c r="G204" s="114"/>
      <c r="H204" s="114"/>
      <c r="I204" s="94"/>
      <c r="J204" s="94"/>
      <c r="K204" s="94"/>
    </row>
    <row r="205" spans="2:11">
      <c r="B205" s="93"/>
      <c r="C205" s="94"/>
      <c r="D205" s="114"/>
      <c r="E205" s="114"/>
      <c r="F205" s="114"/>
      <c r="G205" s="114"/>
      <c r="H205" s="114"/>
      <c r="I205" s="94"/>
      <c r="J205" s="94"/>
      <c r="K205" s="94"/>
    </row>
    <row r="206" spans="2:11">
      <c r="B206" s="93"/>
      <c r="C206" s="94"/>
      <c r="D206" s="114"/>
      <c r="E206" s="114"/>
      <c r="F206" s="114"/>
      <c r="G206" s="114"/>
      <c r="H206" s="114"/>
      <c r="I206" s="94"/>
      <c r="J206" s="94"/>
      <c r="K206" s="94"/>
    </row>
    <row r="207" spans="2:11">
      <c r="B207" s="93"/>
      <c r="C207" s="94"/>
      <c r="D207" s="114"/>
      <c r="E207" s="114"/>
      <c r="F207" s="114"/>
      <c r="G207" s="114"/>
      <c r="H207" s="114"/>
      <c r="I207" s="94"/>
      <c r="J207" s="94"/>
      <c r="K207" s="94"/>
    </row>
    <row r="208" spans="2:11">
      <c r="B208" s="93"/>
      <c r="C208" s="94"/>
      <c r="D208" s="114"/>
      <c r="E208" s="114"/>
      <c r="F208" s="114"/>
      <c r="G208" s="114"/>
      <c r="H208" s="114"/>
      <c r="I208" s="94"/>
      <c r="J208" s="94"/>
      <c r="K208" s="94"/>
    </row>
    <row r="209" spans="2:11">
      <c r="B209" s="93"/>
      <c r="C209" s="94"/>
      <c r="D209" s="114"/>
      <c r="E209" s="114"/>
      <c r="F209" s="114"/>
      <c r="G209" s="114"/>
      <c r="H209" s="114"/>
      <c r="I209" s="94"/>
      <c r="J209" s="94"/>
      <c r="K209" s="94"/>
    </row>
    <row r="210" spans="2:11">
      <c r="B210" s="93"/>
      <c r="C210" s="94"/>
      <c r="D210" s="114"/>
      <c r="E210" s="114"/>
      <c r="F210" s="114"/>
      <c r="G210" s="114"/>
      <c r="H210" s="114"/>
      <c r="I210" s="94"/>
      <c r="J210" s="94"/>
      <c r="K210" s="94"/>
    </row>
    <row r="211" spans="2:11">
      <c r="B211" s="93"/>
      <c r="C211" s="94"/>
      <c r="D211" s="114"/>
      <c r="E211" s="114"/>
      <c r="F211" s="114"/>
      <c r="G211" s="114"/>
      <c r="H211" s="114"/>
      <c r="I211" s="94"/>
      <c r="J211" s="94"/>
      <c r="K211" s="94"/>
    </row>
    <row r="212" spans="2:11">
      <c r="B212" s="93"/>
      <c r="C212" s="94"/>
      <c r="D212" s="114"/>
      <c r="E212" s="114"/>
      <c r="F212" s="114"/>
      <c r="G212" s="114"/>
      <c r="H212" s="114"/>
      <c r="I212" s="94"/>
      <c r="J212" s="94"/>
      <c r="K212" s="94"/>
    </row>
    <row r="213" spans="2:11">
      <c r="B213" s="93"/>
      <c r="C213" s="94"/>
      <c r="D213" s="114"/>
      <c r="E213" s="114"/>
      <c r="F213" s="114"/>
      <c r="G213" s="114"/>
      <c r="H213" s="114"/>
      <c r="I213" s="94"/>
      <c r="J213" s="94"/>
      <c r="K213" s="94"/>
    </row>
    <row r="214" spans="2:11">
      <c r="B214" s="93"/>
      <c r="C214" s="94"/>
      <c r="D214" s="114"/>
      <c r="E214" s="114"/>
      <c r="F214" s="114"/>
      <c r="G214" s="114"/>
      <c r="H214" s="114"/>
      <c r="I214" s="94"/>
      <c r="J214" s="94"/>
      <c r="K214" s="94"/>
    </row>
    <row r="215" spans="2:11">
      <c r="B215" s="93"/>
      <c r="C215" s="94"/>
      <c r="D215" s="114"/>
      <c r="E215" s="114"/>
      <c r="F215" s="114"/>
      <c r="G215" s="114"/>
      <c r="H215" s="114"/>
      <c r="I215" s="94"/>
      <c r="J215" s="94"/>
      <c r="K215" s="94"/>
    </row>
    <row r="216" spans="2:11">
      <c r="B216" s="93"/>
      <c r="C216" s="94"/>
      <c r="D216" s="114"/>
      <c r="E216" s="114"/>
      <c r="F216" s="114"/>
      <c r="G216" s="114"/>
      <c r="H216" s="114"/>
      <c r="I216" s="94"/>
      <c r="J216" s="94"/>
      <c r="K216" s="94"/>
    </row>
    <row r="217" spans="2:11">
      <c r="B217" s="93"/>
      <c r="C217" s="94"/>
      <c r="D217" s="114"/>
      <c r="E217" s="114"/>
      <c r="F217" s="114"/>
      <c r="G217" s="114"/>
      <c r="H217" s="114"/>
      <c r="I217" s="94"/>
      <c r="J217" s="94"/>
      <c r="K217" s="94"/>
    </row>
    <row r="218" spans="2:11">
      <c r="B218" s="93"/>
      <c r="C218" s="94"/>
      <c r="D218" s="114"/>
      <c r="E218" s="114"/>
      <c r="F218" s="114"/>
      <c r="G218" s="114"/>
      <c r="H218" s="114"/>
      <c r="I218" s="94"/>
      <c r="J218" s="94"/>
      <c r="K218" s="94"/>
    </row>
    <row r="219" spans="2:11">
      <c r="B219" s="93"/>
      <c r="C219" s="94"/>
      <c r="D219" s="114"/>
      <c r="E219" s="114"/>
      <c r="F219" s="114"/>
      <c r="G219" s="114"/>
      <c r="H219" s="114"/>
      <c r="I219" s="94"/>
      <c r="J219" s="94"/>
      <c r="K219" s="94"/>
    </row>
    <row r="220" spans="2:11">
      <c r="B220" s="93"/>
      <c r="C220" s="94"/>
      <c r="D220" s="114"/>
      <c r="E220" s="114"/>
      <c r="F220" s="114"/>
      <c r="G220" s="114"/>
      <c r="H220" s="114"/>
      <c r="I220" s="94"/>
      <c r="J220" s="94"/>
      <c r="K220" s="94"/>
    </row>
    <row r="221" spans="2:11">
      <c r="B221" s="93"/>
      <c r="C221" s="94"/>
      <c r="D221" s="114"/>
      <c r="E221" s="114"/>
      <c r="F221" s="114"/>
      <c r="G221" s="114"/>
      <c r="H221" s="114"/>
      <c r="I221" s="94"/>
      <c r="J221" s="94"/>
      <c r="K221" s="94"/>
    </row>
    <row r="222" spans="2:11">
      <c r="B222" s="93"/>
      <c r="C222" s="94"/>
      <c r="D222" s="114"/>
      <c r="E222" s="114"/>
      <c r="F222" s="114"/>
      <c r="G222" s="114"/>
      <c r="H222" s="114"/>
      <c r="I222" s="94"/>
      <c r="J222" s="94"/>
      <c r="K222" s="94"/>
    </row>
    <row r="223" spans="2:11">
      <c r="B223" s="93"/>
      <c r="C223" s="94"/>
      <c r="D223" s="114"/>
      <c r="E223" s="114"/>
      <c r="F223" s="114"/>
      <c r="G223" s="114"/>
      <c r="H223" s="114"/>
      <c r="I223" s="94"/>
      <c r="J223" s="94"/>
      <c r="K223" s="94"/>
    </row>
    <row r="224" spans="2:11">
      <c r="B224" s="93"/>
      <c r="C224" s="94"/>
      <c r="D224" s="114"/>
      <c r="E224" s="114"/>
      <c r="F224" s="114"/>
      <c r="G224" s="114"/>
      <c r="H224" s="114"/>
      <c r="I224" s="94"/>
      <c r="J224" s="94"/>
      <c r="K224" s="94"/>
    </row>
    <row r="225" spans="2:11">
      <c r="B225" s="93"/>
      <c r="C225" s="94"/>
      <c r="D225" s="114"/>
      <c r="E225" s="114"/>
      <c r="F225" s="114"/>
      <c r="G225" s="114"/>
      <c r="H225" s="114"/>
      <c r="I225" s="94"/>
      <c r="J225" s="94"/>
      <c r="K225" s="94"/>
    </row>
    <row r="226" spans="2:11">
      <c r="B226" s="93"/>
      <c r="C226" s="94"/>
      <c r="D226" s="114"/>
      <c r="E226" s="114"/>
      <c r="F226" s="114"/>
      <c r="G226" s="114"/>
      <c r="H226" s="114"/>
      <c r="I226" s="94"/>
      <c r="J226" s="94"/>
      <c r="K226" s="94"/>
    </row>
    <row r="227" spans="2:11">
      <c r="B227" s="93"/>
      <c r="C227" s="94"/>
      <c r="D227" s="114"/>
      <c r="E227" s="114"/>
      <c r="F227" s="114"/>
      <c r="G227" s="114"/>
      <c r="H227" s="114"/>
      <c r="I227" s="94"/>
      <c r="J227" s="94"/>
      <c r="K227" s="94"/>
    </row>
    <row r="228" spans="2:11">
      <c r="B228" s="93"/>
      <c r="C228" s="94"/>
      <c r="D228" s="114"/>
      <c r="E228" s="114"/>
      <c r="F228" s="114"/>
      <c r="G228" s="114"/>
      <c r="H228" s="114"/>
      <c r="I228" s="94"/>
      <c r="J228" s="94"/>
      <c r="K228" s="94"/>
    </row>
    <row r="229" spans="2:11">
      <c r="B229" s="93"/>
      <c r="C229" s="94"/>
      <c r="D229" s="114"/>
      <c r="E229" s="114"/>
      <c r="F229" s="114"/>
      <c r="G229" s="114"/>
      <c r="H229" s="114"/>
      <c r="I229" s="94"/>
      <c r="J229" s="94"/>
      <c r="K229" s="94"/>
    </row>
    <row r="230" spans="2:11">
      <c r="B230" s="93"/>
      <c r="C230" s="94"/>
      <c r="D230" s="114"/>
      <c r="E230" s="114"/>
      <c r="F230" s="114"/>
      <c r="G230" s="114"/>
      <c r="H230" s="114"/>
      <c r="I230" s="94"/>
      <c r="J230" s="94"/>
      <c r="K230" s="94"/>
    </row>
    <row r="231" spans="2:11">
      <c r="B231" s="93"/>
      <c r="C231" s="94"/>
      <c r="D231" s="114"/>
      <c r="E231" s="114"/>
      <c r="F231" s="114"/>
      <c r="G231" s="114"/>
      <c r="H231" s="114"/>
      <c r="I231" s="94"/>
      <c r="J231" s="94"/>
      <c r="K231" s="94"/>
    </row>
    <row r="232" spans="2:11">
      <c r="B232" s="93"/>
      <c r="C232" s="94"/>
      <c r="D232" s="114"/>
      <c r="E232" s="114"/>
      <c r="F232" s="114"/>
      <c r="G232" s="114"/>
      <c r="H232" s="114"/>
      <c r="I232" s="94"/>
      <c r="J232" s="94"/>
      <c r="K232" s="94"/>
    </row>
    <row r="233" spans="2:11">
      <c r="B233" s="93"/>
      <c r="C233" s="94"/>
      <c r="D233" s="114"/>
      <c r="E233" s="114"/>
      <c r="F233" s="114"/>
      <c r="G233" s="114"/>
      <c r="H233" s="114"/>
      <c r="I233" s="94"/>
      <c r="J233" s="94"/>
      <c r="K233" s="94"/>
    </row>
    <row r="234" spans="2:11">
      <c r="B234" s="93"/>
      <c r="C234" s="94"/>
      <c r="D234" s="114"/>
      <c r="E234" s="114"/>
      <c r="F234" s="114"/>
      <c r="G234" s="114"/>
      <c r="H234" s="114"/>
      <c r="I234" s="94"/>
      <c r="J234" s="94"/>
      <c r="K234" s="94"/>
    </row>
    <row r="235" spans="2:11">
      <c r="B235" s="93"/>
      <c r="C235" s="94"/>
      <c r="D235" s="114"/>
      <c r="E235" s="114"/>
      <c r="F235" s="114"/>
      <c r="G235" s="114"/>
      <c r="H235" s="114"/>
      <c r="I235" s="94"/>
      <c r="J235" s="94"/>
      <c r="K235" s="94"/>
    </row>
    <row r="236" spans="2:11">
      <c r="B236" s="93"/>
      <c r="C236" s="94"/>
      <c r="D236" s="114"/>
      <c r="E236" s="114"/>
      <c r="F236" s="114"/>
      <c r="G236" s="114"/>
      <c r="H236" s="114"/>
      <c r="I236" s="94"/>
      <c r="J236" s="94"/>
      <c r="K236" s="94"/>
    </row>
    <row r="237" spans="2:11">
      <c r="B237" s="93"/>
      <c r="C237" s="94"/>
      <c r="D237" s="114"/>
      <c r="E237" s="114"/>
      <c r="F237" s="114"/>
      <c r="G237" s="114"/>
      <c r="H237" s="114"/>
      <c r="I237" s="94"/>
      <c r="J237" s="94"/>
      <c r="K237" s="94"/>
    </row>
    <row r="238" spans="2:11">
      <c r="B238" s="93"/>
      <c r="C238" s="94"/>
      <c r="D238" s="114"/>
      <c r="E238" s="114"/>
      <c r="F238" s="114"/>
      <c r="G238" s="114"/>
      <c r="H238" s="114"/>
      <c r="I238" s="94"/>
      <c r="J238" s="94"/>
      <c r="K238" s="94"/>
    </row>
    <row r="239" spans="2:11">
      <c r="B239" s="93"/>
      <c r="C239" s="94"/>
      <c r="D239" s="114"/>
      <c r="E239" s="114"/>
      <c r="F239" s="114"/>
      <c r="G239" s="114"/>
      <c r="H239" s="114"/>
      <c r="I239" s="94"/>
      <c r="J239" s="94"/>
      <c r="K239" s="94"/>
    </row>
    <row r="240" spans="2:11">
      <c r="B240" s="93"/>
      <c r="C240" s="94"/>
      <c r="D240" s="114"/>
      <c r="E240" s="114"/>
      <c r="F240" s="114"/>
      <c r="G240" s="114"/>
      <c r="H240" s="114"/>
      <c r="I240" s="94"/>
      <c r="J240" s="94"/>
      <c r="K240" s="94"/>
    </row>
    <row r="241" spans="2:11">
      <c r="B241" s="93"/>
      <c r="C241" s="94"/>
      <c r="D241" s="114"/>
      <c r="E241" s="114"/>
      <c r="F241" s="114"/>
      <c r="G241" s="114"/>
      <c r="H241" s="114"/>
      <c r="I241" s="94"/>
      <c r="J241" s="94"/>
      <c r="K241" s="94"/>
    </row>
    <row r="242" spans="2:11">
      <c r="B242" s="93"/>
      <c r="C242" s="94"/>
      <c r="D242" s="114"/>
      <c r="E242" s="114"/>
      <c r="F242" s="114"/>
      <c r="G242" s="114"/>
      <c r="H242" s="114"/>
      <c r="I242" s="94"/>
      <c r="J242" s="94"/>
      <c r="K242" s="94"/>
    </row>
    <row r="243" spans="2:11">
      <c r="B243" s="93"/>
      <c r="C243" s="94"/>
      <c r="D243" s="114"/>
      <c r="E243" s="114"/>
      <c r="F243" s="114"/>
      <c r="G243" s="114"/>
      <c r="H243" s="114"/>
      <c r="I243" s="94"/>
      <c r="J243" s="94"/>
      <c r="K243" s="94"/>
    </row>
    <row r="244" spans="2:11">
      <c r="B244" s="93"/>
      <c r="C244" s="94"/>
      <c r="D244" s="114"/>
      <c r="E244" s="114"/>
      <c r="F244" s="114"/>
      <c r="G244" s="114"/>
      <c r="H244" s="114"/>
      <c r="I244" s="94"/>
      <c r="J244" s="94"/>
      <c r="K244" s="94"/>
    </row>
    <row r="245" spans="2:11">
      <c r="B245" s="93"/>
      <c r="C245" s="94"/>
      <c r="D245" s="114"/>
      <c r="E245" s="114"/>
      <c r="F245" s="114"/>
      <c r="G245" s="114"/>
      <c r="H245" s="114"/>
      <c r="I245" s="94"/>
      <c r="J245" s="94"/>
      <c r="K245" s="94"/>
    </row>
    <row r="246" spans="2:11">
      <c r="B246" s="93"/>
      <c r="C246" s="94"/>
      <c r="D246" s="114"/>
      <c r="E246" s="114"/>
      <c r="F246" s="114"/>
      <c r="G246" s="114"/>
      <c r="H246" s="114"/>
      <c r="I246" s="94"/>
      <c r="J246" s="94"/>
      <c r="K246" s="94"/>
    </row>
    <row r="247" spans="2:11">
      <c r="B247" s="93"/>
      <c r="C247" s="94"/>
      <c r="D247" s="114"/>
      <c r="E247" s="114"/>
      <c r="F247" s="114"/>
      <c r="G247" s="114"/>
      <c r="H247" s="114"/>
      <c r="I247" s="94"/>
      <c r="J247" s="94"/>
      <c r="K247" s="94"/>
    </row>
    <row r="248" spans="2:11">
      <c r="B248" s="93"/>
      <c r="C248" s="94"/>
      <c r="D248" s="114"/>
      <c r="E248" s="114"/>
      <c r="F248" s="114"/>
      <c r="G248" s="114"/>
      <c r="H248" s="114"/>
      <c r="I248" s="94"/>
      <c r="J248" s="94"/>
      <c r="K248" s="94"/>
    </row>
    <row r="249" spans="2:11">
      <c r="B249" s="93"/>
      <c r="C249" s="94"/>
      <c r="D249" s="114"/>
      <c r="E249" s="114"/>
      <c r="F249" s="114"/>
      <c r="G249" s="114"/>
      <c r="H249" s="114"/>
      <c r="I249" s="94"/>
      <c r="J249" s="94"/>
      <c r="K249" s="94"/>
    </row>
    <row r="250" spans="2:11">
      <c r="B250" s="93"/>
      <c r="C250" s="94"/>
      <c r="D250" s="114"/>
      <c r="E250" s="114"/>
      <c r="F250" s="114"/>
      <c r="G250" s="114"/>
      <c r="H250" s="114"/>
      <c r="I250" s="94"/>
      <c r="J250" s="94"/>
      <c r="K250" s="94"/>
    </row>
    <row r="251" spans="2:11">
      <c r="B251" s="93"/>
      <c r="C251" s="94"/>
      <c r="D251" s="114"/>
      <c r="E251" s="114"/>
      <c r="F251" s="114"/>
      <c r="G251" s="114"/>
      <c r="H251" s="114"/>
      <c r="I251" s="94"/>
      <c r="J251" s="94"/>
      <c r="K251" s="94"/>
    </row>
    <row r="252" spans="2:11">
      <c r="B252" s="93"/>
      <c r="C252" s="94"/>
      <c r="D252" s="114"/>
      <c r="E252" s="114"/>
      <c r="F252" s="114"/>
      <c r="G252" s="114"/>
      <c r="H252" s="114"/>
      <c r="I252" s="94"/>
      <c r="J252" s="94"/>
      <c r="K252" s="94"/>
    </row>
    <row r="253" spans="2:11">
      <c r="B253" s="93"/>
      <c r="C253" s="94"/>
      <c r="D253" s="114"/>
      <c r="E253" s="114"/>
      <c r="F253" s="114"/>
      <c r="G253" s="114"/>
      <c r="H253" s="114"/>
      <c r="I253" s="94"/>
      <c r="J253" s="94"/>
      <c r="K253" s="94"/>
    </row>
    <row r="254" spans="2:11">
      <c r="B254" s="93"/>
      <c r="C254" s="94"/>
      <c r="D254" s="114"/>
      <c r="E254" s="114"/>
      <c r="F254" s="114"/>
      <c r="G254" s="114"/>
      <c r="H254" s="114"/>
      <c r="I254" s="94"/>
      <c r="J254" s="94"/>
      <c r="K254" s="94"/>
    </row>
    <row r="255" spans="2:11">
      <c r="B255" s="93"/>
      <c r="C255" s="94"/>
      <c r="D255" s="114"/>
      <c r="E255" s="114"/>
      <c r="F255" s="114"/>
      <c r="G255" s="114"/>
      <c r="H255" s="114"/>
      <c r="I255" s="94"/>
      <c r="J255" s="94"/>
      <c r="K255" s="94"/>
    </row>
    <row r="256" spans="2:11">
      <c r="B256" s="93"/>
      <c r="C256" s="94"/>
      <c r="D256" s="114"/>
      <c r="E256" s="114"/>
      <c r="F256" s="114"/>
      <c r="G256" s="114"/>
      <c r="H256" s="114"/>
      <c r="I256" s="94"/>
      <c r="J256" s="94"/>
      <c r="K256" s="94"/>
    </row>
    <row r="257" spans="2:11">
      <c r="B257" s="93"/>
      <c r="C257" s="94"/>
      <c r="D257" s="114"/>
      <c r="E257" s="114"/>
      <c r="F257" s="114"/>
      <c r="G257" s="114"/>
      <c r="H257" s="114"/>
      <c r="I257" s="94"/>
      <c r="J257" s="94"/>
      <c r="K257" s="94"/>
    </row>
    <row r="258" spans="2:11">
      <c r="B258" s="93"/>
      <c r="C258" s="94"/>
      <c r="D258" s="114"/>
      <c r="E258" s="114"/>
      <c r="F258" s="114"/>
      <c r="G258" s="114"/>
      <c r="H258" s="114"/>
      <c r="I258" s="94"/>
      <c r="J258" s="94"/>
      <c r="K258" s="94"/>
    </row>
    <row r="259" spans="2:11">
      <c r="B259" s="93"/>
      <c r="C259" s="94"/>
      <c r="D259" s="114"/>
      <c r="E259" s="114"/>
      <c r="F259" s="114"/>
      <c r="G259" s="114"/>
      <c r="H259" s="114"/>
      <c r="I259" s="94"/>
      <c r="J259" s="94"/>
      <c r="K259" s="94"/>
    </row>
    <row r="260" spans="2:11">
      <c r="B260" s="93"/>
      <c r="C260" s="94"/>
      <c r="D260" s="114"/>
      <c r="E260" s="114"/>
      <c r="F260" s="114"/>
      <c r="G260" s="114"/>
      <c r="H260" s="114"/>
      <c r="I260" s="94"/>
      <c r="J260" s="94"/>
      <c r="K260" s="94"/>
    </row>
    <row r="261" spans="2:11">
      <c r="B261" s="93"/>
      <c r="C261" s="94"/>
      <c r="D261" s="114"/>
      <c r="E261" s="114"/>
      <c r="F261" s="114"/>
      <c r="G261" s="114"/>
      <c r="H261" s="114"/>
      <c r="I261" s="94"/>
      <c r="J261" s="94"/>
      <c r="K261" s="94"/>
    </row>
    <row r="262" spans="2:11">
      <c r="B262" s="93"/>
      <c r="C262" s="94"/>
      <c r="D262" s="114"/>
      <c r="E262" s="114"/>
      <c r="F262" s="114"/>
      <c r="G262" s="114"/>
      <c r="H262" s="114"/>
      <c r="I262" s="94"/>
      <c r="J262" s="94"/>
      <c r="K262" s="94"/>
    </row>
    <row r="263" spans="2:11">
      <c r="B263" s="93"/>
      <c r="C263" s="94"/>
      <c r="D263" s="114"/>
      <c r="E263" s="114"/>
      <c r="F263" s="114"/>
      <c r="G263" s="114"/>
      <c r="H263" s="114"/>
      <c r="I263" s="94"/>
      <c r="J263" s="94"/>
      <c r="K263" s="94"/>
    </row>
    <row r="264" spans="2:11">
      <c r="B264" s="93"/>
      <c r="C264" s="94"/>
      <c r="D264" s="114"/>
      <c r="E264" s="114"/>
      <c r="F264" s="114"/>
      <c r="G264" s="114"/>
      <c r="H264" s="114"/>
      <c r="I264" s="94"/>
      <c r="J264" s="94"/>
      <c r="K264" s="94"/>
    </row>
    <row r="265" spans="2:11">
      <c r="B265" s="93"/>
      <c r="C265" s="94"/>
      <c r="D265" s="114"/>
      <c r="E265" s="114"/>
      <c r="F265" s="114"/>
      <c r="G265" s="114"/>
      <c r="H265" s="114"/>
      <c r="I265" s="94"/>
      <c r="J265" s="94"/>
      <c r="K265" s="94"/>
    </row>
    <row r="266" spans="2:11">
      <c r="B266" s="93"/>
      <c r="C266" s="94"/>
      <c r="D266" s="114"/>
      <c r="E266" s="114"/>
      <c r="F266" s="114"/>
      <c r="G266" s="114"/>
      <c r="H266" s="114"/>
      <c r="I266" s="94"/>
      <c r="J266" s="94"/>
      <c r="K266" s="94"/>
    </row>
    <row r="267" spans="2:11">
      <c r="B267" s="93"/>
      <c r="C267" s="94"/>
      <c r="D267" s="114"/>
      <c r="E267" s="114"/>
      <c r="F267" s="114"/>
      <c r="G267" s="114"/>
      <c r="H267" s="114"/>
      <c r="I267" s="94"/>
      <c r="J267" s="94"/>
      <c r="K267" s="94"/>
    </row>
    <row r="268" spans="2:11">
      <c r="B268" s="93"/>
      <c r="C268" s="94"/>
      <c r="D268" s="114"/>
      <c r="E268" s="114"/>
      <c r="F268" s="114"/>
      <c r="G268" s="114"/>
      <c r="H268" s="114"/>
      <c r="I268" s="94"/>
      <c r="J268" s="94"/>
      <c r="K268" s="94"/>
    </row>
    <row r="269" spans="2:11">
      <c r="B269" s="93"/>
      <c r="C269" s="94"/>
      <c r="D269" s="114"/>
      <c r="E269" s="114"/>
      <c r="F269" s="114"/>
      <c r="G269" s="114"/>
      <c r="H269" s="114"/>
      <c r="I269" s="94"/>
      <c r="J269" s="94"/>
      <c r="K269" s="94"/>
    </row>
    <row r="270" spans="2:11">
      <c r="B270" s="93"/>
      <c r="C270" s="94"/>
      <c r="D270" s="114"/>
      <c r="E270" s="114"/>
      <c r="F270" s="114"/>
      <c r="G270" s="114"/>
      <c r="H270" s="114"/>
      <c r="I270" s="94"/>
      <c r="J270" s="94"/>
      <c r="K270" s="94"/>
    </row>
    <row r="271" spans="2:11">
      <c r="B271" s="93"/>
      <c r="C271" s="94"/>
      <c r="D271" s="114"/>
      <c r="E271" s="114"/>
      <c r="F271" s="114"/>
      <c r="G271" s="114"/>
      <c r="H271" s="114"/>
      <c r="I271" s="94"/>
      <c r="J271" s="94"/>
      <c r="K271" s="94"/>
    </row>
    <row r="272" spans="2:11">
      <c r="B272" s="93"/>
      <c r="C272" s="94"/>
      <c r="D272" s="114"/>
      <c r="E272" s="114"/>
      <c r="F272" s="114"/>
      <c r="G272" s="114"/>
      <c r="H272" s="114"/>
      <c r="I272" s="94"/>
      <c r="J272" s="94"/>
      <c r="K272" s="94"/>
    </row>
    <row r="273" spans="2:11">
      <c r="B273" s="93"/>
      <c r="C273" s="94"/>
      <c r="D273" s="114"/>
      <c r="E273" s="114"/>
      <c r="F273" s="114"/>
      <c r="G273" s="114"/>
      <c r="H273" s="114"/>
      <c r="I273" s="94"/>
      <c r="J273" s="94"/>
      <c r="K273" s="94"/>
    </row>
    <row r="274" spans="2:11">
      <c r="B274" s="93"/>
      <c r="C274" s="94"/>
      <c r="D274" s="114"/>
      <c r="E274" s="114"/>
      <c r="F274" s="114"/>
      <c r="G274" s="114"/>
      <c r="H274" s="114"/>
      <c r="I274" s="94"/>
      <c r="J274" s="94"/>
      <c r="K274" s="94"/>
    </row>
    <row r="275" spans="2:11">
      <c r="B275" s="93"/>
      <c r="C275" s="94"/>
      <c r="D275" s="114"/>
      <c r="E275" s="114"/>
      <c r="F275" s="114"/>
      <c r="G275" s="114"/>
      <c r="H275" s="114"/>
      <c r="I275" s="94"/>
      <c r="J275" s="94"/>
      <c r="K275" s="94"/>
    </row>
    <row r="276" spans="2:11">
      <c r="B276" s="93"/>
      <c r="C276" s="94"/>
      <c r="D276" s="114"/>
      <c r="E276" s="114"/>
      <c r="F276" s="114"/>
      <c r="G276" s="114"/>
      <c r="H276" s="114"/>
      <c r="I276" s="94"/>
      <c r="J276" s="94"/>
      <c r="K276" s="94"/>
    </row>
    <row r="277" spans="2:11">
      <c r="B277" s="93"/>
      <c r="C277" s="94"/>
      <c r="D277" s="114"/>
      <c r="E277" s="114"/>
      <c r="F277" s="114"/>
      <c r="G277" s="114"/>
      <c r="H277" s="114"/>
      <c r="I277" s="94"/>
      <c r="J277" s="94"/>
      <c r="K277" s="94"/>
    </row>
    <row r="278" spans="2:11">
      <c r="B278" s="93"/>
      <c r="C278" s="94"/>
      <c r="D278" s="114"/>
      <c r="E278" s="114"/>
      <c r="F278" s="114"/>
      <c r="G278" s="114"/>
      <c r="H278" s="114"/>
      <c r="I278" s="94"/>
      <c r="J278" s="94"/>
      <c r="K278" s="94"/>
    </row>
    <row r="279" spans="2:11">
      <c r="B279" s="93"/>
      <c r="C279" s="94"/>
      <c r="D279" s="114"/>
      <c r="E279" s="114"/>
      <c r="F279" s="114"/>
      <c r="G279" s="114"/>
      <c r="H279" s="114"/>
      <c r="I279" s="94"/>
      <c r="J279" s="94"/>
      <c r="K279" s="94"/>
    </row>
    <row r="280" spans="2:11">
      <c r="B280" s="93"/>
      <c r="C280" s="94"/>
      <c r="D280" s="114"/>
      <c r="E280" s="114"/>
      <c r="F280" s="114"/>
      <c r="G280" s="114"/>
      <c r="H280" s="114"/>
      <c r="I280" s="94"/>
      <c r="J280" s="94"/>
      <c r="K280" s="94"/>
    </row>
    <row r="281" spans="2:11">
      <c r="B281" s="93"/>
      <c r="C281" s="94"/>
      <c r="D281" s="114"/>
      <c r="E281" s="114"/>
      <c r="F281" s="114"/>
      <c r="G281" s="114"/>
      <c r="H281" s="114"/>
      <c r="I281" s="94"/>
      <c r="J281" s="94"/>
      <c r="K281" s="94"/>
    </row>
    <row r="282" spans="2:11">
      <c r="B282" s="93"/>
      <c r="C282" s="94"/>
      <c r="D282" s="114"/>
      <c r="E282" s="114"/>
      <c r="F282" s="114"/>
      <c r="G282" s="114"/>
      <c r="H282" s="114"/>
      <c r="I282" s="94"/>
      <c r="J282" s="94"/>
      <c r="K282" s="94"/>
    </row>
    <row r="283" spans="2:11">
      <c r="B283" s="93"/>
      <c r="C283" s="94"/>
      <c r="D283" s="114"/>
      <c r="E283" s="114"/>
      <c r="F283" s="114"/>
      <c r="G283" s="114"/>
      <c r="H283" s="114"/>
      <c r="I283" s="94"/>
      <c r="J283" s="94"/>
      <c r="K283" s="94"/>
    </row>
    <row r="284" spans="2:11">
      <c r="B284" s="93"/>
      <c r="C284" s="94"/>
      <c r="D284" s="114"/>
      <c r="E284" s="114"/>
      <c r="F284" s="114"/>
      <c r="G284" s="114"/>
      <c r="H284" s="114"/>
      <c r="I284" s="94"/>
      <c r="J284" s="94"/>
      <c r="K284" s="94"/>
    </row>
    <row r="285" spans="2:11">
      <c r="B285" s="93"/>
      <c r="C285" s="94"/>
      <c r="D285" s="114"/>
      <c r="E285" s="114"/>
      <c r="F285" s="114"/>
      <c r="G285" s="114"/>
      <c r="H285" s="114"/>
      <c r="I285" s="94"/>
      <c r="J285" s="94"/>
      <c r="K285" s="94"/>
    </row>
    <row r="286" spans="2:11">
      <c r="B286" s="93"/>
      <c r="C286" s="94"/>
      <c r="D286" s="114"/>
      <c r="E286" s="114"/>
      <c r="F286" s="114"/>
      <c r="G286" s="114"/>
      <c r="H286" s="114"/>
      <c r="I286" s="94"/>
      <c r="J286" s="94"/>
      <c r="K286" s="94"/>
    </row>
    <row r="287" spans="2:11">
      <c r="B287" s="93"/>
      <c r="C287" s="94"/>
      <c r="D287" s="114"/>
      <c r="E287" s="114"/>
      <c r="F287" s="114"/>
      <c r="G287" s="114"/>
      <c r="H287" s="114"/>
      <c r="I287" s="94"/>
      <c r="J287" s="94"/>
      <c r="K287" s="94"/>
    </row>
    <row r="288" spans="2:11">
      <c r="B288" s="93"/>
      <c r="C288" s="94"/>
      <c r="D288" s="114"/>
      <c r="E288" s="114"/>
      <c r="F288" s="114"/>
      <c r="G288" s="114"/>
      <c r="H288" s="114"/>
      <c r="I288" s="94"/>
      <c r="J288" s="94"/>
      <c r="K288" s="94"/>
    </row>
    <row r="289" spans="2:11">
      <c r="B289" s="93"/>
      <c r="C289" s="94"/>
      <c r="D289" s="114"/>
      <c r="E289" s="114"/>
      <c r="F289" s="114"/>
      <c r="G289" s="114"/>
      <c r="H289" s="114"/>
      <c r="I289" s="94"/>
      <c r="J289" s="94"/>
      <c r="K289" s="94"/>
    </row>
    <row r="290" spans="2:11">
      <c r="B290" s="93"/>
      <c r="C290" s="94"/>
      <c r="D290" s="114"/>
      <c r="E290" s="114"/>
      <c r="F290" s="114"/>
      <c r="G290" s="114"/>
      <c r="H290" s="114"/>
      <c r="I290" s="94"/>
      <c r="J290" s="94"/>
      <c r="K290" s="94"/>
    </row>
    <row r="291" spans="2:11">
      <c r="B291" s="93"/>
      <c r="C291" s="94"/>
      <c r="D291" s="114"/>
      <c r="E291" s="114"/>
      <c r="F291" s="114"/>
      <c r="G291" s="114"/>
      <c r="H291" s="114"/>
      <c r="I291" s="94"/>
      <c r="J291" s="94"/>
      <c r="K291" s="94"/>
    </row>
    <row r="292" spans="2:11">
      <c r="B292" s="93"/>
      <c r="C292" s="94"/>
      <c r="D292" s="114"/>
      <c r="E292" s="114"/>
      <c r="F292" s="114"/>
      <c r="G292" s="114"/>
      <c r="H292" s="114"/>
      <c r="I292" s="94"/>
      <c r="J292" s="94"/>
      <c r="K292" s="94"/>
    </row>
    <row r="293" spans="2:11">
      <c r="B293" s="93"/>
      <c r="C293" s="94"/>
      <c r="D293" s="114"/>
      <c r="E293" s="114"/>
      <c r="F293" s="114"/>
      <c r="G293" s="114"/>
      <c r="H293" s="114"/>
      <c r="I293" s="94"/>
      <c r="J293" s="94"/>
      <c r="K293" s="94"/>
    </row>
    <row r="294" spans="2:11">
      <c r="B294" s="93"/>
      <c r="C294" s="94"/>
      <c r="D294" s="114"/>
      <c r="E294" s="114"/>
      <c r="F294" s="114"/>
      <c r="G294" s="114"/>
      <c r="H294" s="114"/>
      <c r="I294" s="94"/>
      <c r="J294" s="94"/>
      <c r="K294" s="94"/>
    </row>
    <row r="295" spans="2:11">
      <c r="B295" s="93"/>
      <c r="C295" s="94"/>
      <c r="D295" s="114"/>
      <c r="E295" s="114"/>
      <c r="F295" s="114"/>
      <c r="G295" s="114"/>
      <c r="H295" s="114"/>
      <c r="I295" s="94"/>
      <c r="J295" s="94"/>
      <c r="K295" s="94"/>
    </row>
    <row r="296" spans="2:11">
      <c r="B296" s="93"/>
      <c r="C296" s="94"/>
      <c r="D296" s="114"/>
      <c r="E296" s="114"/>
      <c r="F296" s="114"/>
      <c r="G296" s="114"/>
      <c r="H296" s="114"/>
      <c r="I296" s="94"/>
      <c r="J296" s="94"/>
      <c r="K296" s="94"/>
    </row>
    <row r="297" spans="2:11">
      <c r="B297" s="93"/>
      <c r="C297" s="94"/>
      <c r="D297" s="114"/>
      <c r="E297" s="114"/>
      <c r="F297" s="114"/>
      <c r="G297" s="114"/>
      <c r="H297" s="114"/>
      <c r="I297" s="94"/>
      <c r="J297" s="94"/>
      <c r="K297" s="94"/>
    </row>
    <row r="298" spans="2:11">
      <c r="B298" s="93"/>
      <c r="C298" s="94"/>
      <c r="D298" s="114"/>
      <c r="E298" s="114"/>
      <c r="F298" s="114"/>
      <c r="G298" s="114"/>
      <c r="H298" s="114"/>
      <c r="I298" s="94"/>
      <c r="J298" s="94"/>
      <c r="K298" s="94"/>
    </row>
    <row r="299" spans="2:11">
      <c r="B299" s="93"/>
      <c r="C299" s="94"/>
      <c r="D299" s="114"/>
      <c r="E299" s="114"/>
      <c r="F299" s="114"/>
      <c r="G299" s="114"/>
      <c r="H299" s="114"/>
      <c r="I299" s="94"/>
      <c r="J299" s="94"/>
      <c r="K299" s="94"/>
    </row>
    <row r="300" spans="2:11">
      <c r="B300" s="93"/>
      <c r="C300" s="94"/>
      <c r="D300" s="114"/>
      <c r="E300" s="114"/>
      <c r="F300" s="114"/>
      <c r="G300" s="114"/>
      <c r="H300" s="114"/>
      <c r="I300" s="94"/>
      <c r="J300" s="94"/>
      <c r="K300" s="94"/>
    </row>
    <row r="301" spans="2:11">
      <c r="B301" s="93"/>
      <c r="C301" s="94"/>
      <c r="D301" s="114"/>
      <c r="E301" s="114"/>
      <c r="F301" s="114"/>
      <c r="G301" s="114"/>
      <c r="H301" s="114"/>
      <c r="I301" s="94"/>
      <c r="J301" s="94"/>
      <c r="K301" s="94"/>
    </row>
    <row r="302" spans="2:11">
      <c r="B302" s="93"/>
      <c r="C302" s="94"/>
      <c r="D302" s="114"/>
      <c r="E302" s="114"/>
      <c r="F302" s="114"/>
      <c r="G302" s="114"/>
      <c r="H302" s="114"/>
      <c r="I302" s="94"/>
      <c r="J302" s="94"/>
      <c r="K302" s="94"/>
    </row>
    <row r="303" spans="2:11">
      <c r="B303" s="93"/>
      <c r="C303" s="94"/>
      <c r="D303" s="114"/>
      <c r="E303" s="114"/>
      <c r="F303" s="114"/>
      <c r="G303" s="114"/>
      <c r="H303" s="114"/>
      <c r="I303" s="94"/>
      <c r="J303" s="94"/>
      <c r="K303" s="94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E605" s="20"/>
      <c r="G605" s="20"/>
    </row>
    <row r="606" spans="4:8">
      <c r="E606" s="20"/>
      <c r="G606" s="20"/>
    </row>
    <row r="607" spans="4:8">
      <c r="E607" s="20"/>
      <c r="G607" s="20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</sheetData>
  <sheetProtection sheet="1" objects="1" scenarios="1"/>
  <mergeCells count="1">
    <mergeCell ref="B6:K6"/>
  </mergeCells>
  <phoneticPr fontId="4" type="noConversion"/>
  <dataValidations count="1">
    <dataValidation allowBlank="1" showInputMessage="1" showErrorMessage="1" sqref="C5:C14 A1:B14 A15:C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>
      <selection activeCell="H12" sqref="H12"/>
    </sheetView>
  </sheetViews>
  <sheetFormatPr defaultColWidth="9.140625" defaultRowHeight="18"/>
  <cols>
    <col min="1" max="1" width="6.28515625" style="1" customWidth="1"/>
    <col min="2" max="2" width="60.85546875" style="2" bestFit="1" customWidth="1"/>
    <col min="3" max="3" width="38.42578125" style="1" customWidth="1"/>
    <col min="4" max="4" width="11.85546875" style="1" customWidth="1"/>
    <col min="5" max="16384" width="9.140625" style="1"/>
  </cols>
  <sheetData>
    <row r="1" spans="2:6">
      <c r="B1" s="46" t="s">
        <v>146</v>
      </c>
      <c r="C1" s="46" t="s" vm="1">
        <v>232</v>
      </c>
    </row>
    <row r="2" spans="2:6">
      <c r="B2" s="46" t="s">
        <v>145</v>
      </c>
      <c r="C2" s="46" t="s">
        <v>233</v>
      </c>
    </row>
    <row r="3" spans="2:6">
      <c r="B3" s="46" t="s">
        <v>147</v>
      </c>
      <c r="C3" s="46" t="s">
        <v>234</v>
      </c>
    </row>
    <row r="4" spans="2:6">
      <c r="B4" s="46" t="s">
        <v>148</v>
      </c>
      <c r="C4" s="46">
        <v>9454</v>
      </c>
    </row>
    <row r="6" spans="2:6" ht="26.25" customHeight="1">
      <c r="B6" s="149" t="s">
        <v>181</v>
      </c>
      <c r="C6" s="150"/>
      <c r="D6" s="151"/>
    </row>
    <row r="7" spans="2:6" s="3" customFormat="1" ht="31.5">
      <c r="B7" s="47" t="s">
        <v>116</v>
      </c>
      <c r="C7" s="52" t="s">
        <v>108</v>
      </c>
      <c r="D7" s="53" t="s">
        <v>107</v>
      </c>
    </row>
    <row r="8" spans="2:6" s="3" customFormat="1">
      <c r="B8" s="14"/>
      <c r="C8" s="31" t="s">
        <v>211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80" t="s">
        <v>3180</v>
      </c>
      <c r="C10" s="83">
        <v>18810.681657737219</v>
      </c>
      <c r="D10" s="80"/>
    </row>
    <row r="11" spans="2:6">
      <c r="B11" s="79" t="s">
        <v>26</v>
      </c>
      <c r="C11" s="83">
        <v>6170.8397726619669</v>
      </c>
      <c r="D11" s="99"/>
    </row>
    <row r="12" spans="2:6">
      <c r="B12" s="86" t="s">
        <v>3258</v>
      </c>
      <c r="C12" s="90">
        <v>207.63505044925009</v>
      </c>
      <c r="D12" s="101">
        <v>46698</v>
      </c>
      <c r="E12" s="3"/>
      <c r="F12" s="3"/>
    </row>
    <row r="13" spans="2:6">
      <c r="B13" s="86" t="s">
        <v>2085</v>
      </c>
      <c r="C13" s="90">
        <v>61.113525745005887</v>
      </c>
      <c r="D13" s="101">
        <v>48274</v>
      </c>
      <c r="E13" s="3"/>
      <c r="F13" s="3"/>
    </row>
    <row r="14" spans="2:6">
      <c r="B14" s="86" t="s">
        <v>2086</v>
      </c>
      <c r="C14" s="90">
        <v>32.173313203894999</v>
      </c>
      <c r="D14" s="101">
        <v>48274</v>
      </c>
    </row>
    <row r="15" spans="2:6">
      <c r="B15" s="86" t="s">
        <v>3185</v>
      </c>
      <c r="C15" s="90">
        <v>14.359257884550239</v>
      </c>
      <c r="D15" s="101">
        <v>46054</v>
      </c>
      <c r="E15" s="3"/>
      <c r="F15" s="3"/>
    </row>
    <row r="16" spans="2:6">
      <c r="B16" s="86" t="s">
        <v>2094</v>
      </c>
      <c r="C16" s="90">
        <v>114.60287087999998</v>
      </c>
      <c r="D16" s="101">
        <v>47969</v>
      </c>
      <c r="E16" s="3"/>
      <c r="F16" s="3"/>
    </row>
    <row r="17" spans="2:4">
      <c r="B17" s="86" t="s">
        <v>3186</v>
      </c>
      <c r="C17" s="90">
        <v>180.74590344771943</v>
      </c>
      <c r="D17" s="101">
        <v>48297</v>
      </c>
    </row>
    <row r="18" spans="2:4">
      <c r="B18" s="86" t="s">
        <v>2096</v>
      </c>
      <c r="C18" s="90">
        <v>62.146470000000001</v>
      </c>
      <c r="D18" s="101">
        <v>47118</v>
      </c>
    </row>
    <row r="19" spans="2:4">
      <c r="B19" s="86" t="s">
        <v>3187</v>
      </c>
      <c r="C19" s="90">
        <v>0.87366927999999999</v>
      </c>
      <c r="D19" s="101">
        <v>47907</v>
      </c>
    </row>
    <row r="20" spans="2:4">
      <c r="B20" s="86" t="s">
        <v>3188</v>
      </c>
      <c r="C20" s="90">
        <v>21.717451999999998</v>
      </c>
      <c r="D20" s="101">
        <v>47848</v>
      </c>
    </row>
    <row r="21" spans="2:4">
      <c r="B21" s="86" t="s">
        <v>3189</v>
      </c>
      <c r="C21" s="90">
        <v>0.78395823999999992</v>
      </c>
      <c r="D21" s="101">
        <v>47848</v>
      </c>
    </row>
    <row r="22" spans="2:4">
      <c r="B22" s="86" t="s">
        <v>3259</v>
      </c>
      <c r="C22" s="90">
        <v>567.92070348449931</v>
      </c>
      <c r="D22" s="101">
        <v>46022</v>
      </c>
    </row>
    <row r="23" spans="2:4">
      <c r="B23" s="86" t="s">
        <v>3190</v>
      </c>
      <c r="C23" s="90">
        <v>176.10271</v>
      </c>
      <c r="D23" s="101">
        <v>47969</v>
      </c>
    </row>
    <row r="24" spans="2:4">
      <c r="B24" s="86" t="s">
        <v>3191</v>
      </c>
      <c r="C24" s="90">
        <v>141.17077940795875</v>
      </c>
      <c r="D24" s="101">
        <v>47308</v>
      </c>
    </row>
    <row r="25" spans="2:4">
      <c r="B25" s="86" t="s">
        <v>3192</v>
      </c>
      <c r="C25" s="90">
        <v>85.88803999999999</v>
      </c>
      <c r="D25" s="101">
        <v>48700</v>
      </c>
    </row>
    <row r="26" spans="2:4">
      <c r="B26" s="86" t="s">
        <v>3193</v>
      </c>
      <c r="C26" s="90">
        <v>120.72816</v>
      </c>
      <c r="D26" s="101">
        <v>50256</v>
      </c>
    </row>
    <row r="27" spans="2:4">
      <c r="B27" s="86" t="s">
        <v>3194</v>
      </c>
      <c r="C27" s="90">
        <v>736.66011000000003</v>
      </c>
      <c r="D27" s="101">
        <v>47938</v>
      </c>
    </row>
    <row r="28" spans="2:4">
      <c r="B28" s="86" t="s">
        <v>2101</v>
      </c>
      <c r="C28" s="90">
        <v>16.329253200286185</v>
      </c>
      <c r="D28" s="101">
        <v>46752</v>
      </c>
    </row>
    <row r="29" spans="2:4">
      <c r="B29" s="86" t="s">
        <v>2102</v>
      </c>
      <c r="C29" s="90">
        <v>149.0478808323052</v>
      </c>
      <c r="D29" s="101">
        <v>48233</v>
      </c>
    </row>
    <row r="30" spans="2:4">
      <c r="B30" s="86" t="s">
        <v>2103</v>
      </c>
      <c r="C30" s="90">
        <v>9.2676943035661647</v>
      </c>
      <c r="D30" s="101">
        <v>45230</v>
      </c>
    </row>
    <row r="31" spans="2:4">
      <c r="B31" s="86" t="s">
        <v>3195</v>
      </c>
      <c r="C31" s="90">
        <v>46.753343555126207</v>
      </c>
      <c r="D31" s="101">
        <v>48212</v>
      </c>
    </row>
    <row r="32" spans="2:4">
      <c r="B32" s="86" t="s">
        <v>3196</v>
      </c>
      <c r="C32" s="90">
        <v>0.78843231999999996</v>
      </c>
      <c r="D32" s="101">
        <v>47566</v>
      </c>
    </row>
    <row r="33" spans="2:4">
      <c r="B33" s="86" t="s">
        <v>3197</v>
      </c>
      <c r="C33" s="90">
        <v>34.638139222985757</v>
      </c>
      <c r="D33" s="101">
        <v>48212</v>
      </c>
    </row>
    <row r="34" spans="2:4">
      <c r="B34" s="86" t="s">
        <v>3198</v>
      </c>
      <c r="C34" s="90">
        <v>0.54897344000000003</v>
      </c>
      <c r="D34" s="101">
        <v>48297</v>
      </c>
    </row>
    <row r="35" spans="2:4">
      <c r="B35" s="86" t="s">
        <v>3260</v>
      </c>
      <c r="C35" s="90">
        <v>18.26978186983257</v>
      </c>
      <c r="D35" s="101">
        <v>45383</v>
      </c>
    </row>
    <row r="36" spans="2:4">
      <c r="B36" s="86" t="s">
        <v>3261</v>
      </c>
      <c r="C36" s="90">
        <v>502.86246365762628</v>
      </c>
      <c r="D36" s="101">
        <v>46871</v>
      </c>
    </row>
    <row r="37" spans="2:4">
      <c r="B37" s="86" t="s">
        <v>3262</v>
      </c>
      <c r="C37" s="90">
        <v>16.936423639617018</v>
      </c>
      <c r="D37" s="101">
        <v>48482</v>
      </c>
    </row>
    <row r="38" spans="2:4">
      <c r="B38" s="86" t="s">
        <v>3263</v>
      </c>
      <c r="C38" s="90">
        <v>156.38614870489164</v>
      </c>
      <c r="D38" s="101">
        <v>45473</v>
      </c>
    </row>
    <row r="39" spans="2:4">
      <c r="B39" s="86" t="s">
        <v>3264</v>
      </c>
      <c r="C39" s="90">
        <v>455.36081323915624</v>
      </c>
      <c r="D39" s="101">
        <v>46022</v>
      </c>
    </row>
    <row r="40" spans="2:4">
      <c r="B40" s="86" t="s">
        <v>3265</v>
      </c>
      <c r="C40" s="90">
        <v>6.3084903695730006</v>
      </c>
      <c r="D40" s="101">
        <v>48844</v>
      </c>
    </row>
    <row r="41" spans="2:4">
      <c r="B41" s="86" t="s">
        <v>3266</v>
      </c>
      <c r="C41" s="90">
        <v>12.031984347543371</v>
      </c>
      <c r="D41" s="101">
        <v>45340</v>
      </c>
    </row>
    <row r="42" spans="2:4">
      <c r="B42" s="86" t="s">
        <v>3267</v>
      </c>
      <c r="C42" s="90">
        <v>230.69290000000001</v>
      </c>
      <c r="D42" s="101">
        <v>45838</v>
      </c>
    </row>
    <row r="43" spans="2:4">
      <c r="B43" s="86" t="s">
        <v>3268</v>
      </c>
      <c r="C43" s="90">
        <v>649.36598178468671</v>
      </c>
      <c r="D43" s="101">
        <v>45935</v>
      </c>
    </row>
    <row r="44" spans="2:4">
      <c r="B44" s="86" t="s">
        <v>3269</v>
      </c>
      <c r="C44" s="90">
        <v>1250.5491193251444</v>
      </c>
      <c r="D44" s="101">
        <v>47391</v>
      </c>
    </row>
    <row r="45" spans="2:4">
      <c r="B45" s="86" t="s">
        <v>3270</v>
      </c>
      <c r="C45" s="90">
        <v>25.687149826746172</v>
      </c>
      <c r="D45" s="101">
        <v>52047</v>
      </c>
    </row>
    <row r="46" spans="2:4">
      <c r="B46" s="86" t="s">
        <v>3271</v>
      </c>
      <c r="C46" s="90">
        <v>64.392825000000002</v>
      </c>
      <c r="D46" s="101">
        <v>45363</v>
      </c>
    </row>
    <row r="47" spans="2:4">
      <c r="B47" s="79" t="s">
        <v>41</v>
      </c>
      <c r="C47" s="83">
        <v>12639.841885075253</v>
      </c>
      <c r="D47" s="99"/>
    </row>
    <row r="48" spans="2:4">
      <c r="B48" s="86" t="s">
        <v>3199</v>
      </c>
      <c r="C48" s="90">
        <v>90.24502335999999</v>
      </c>
      <c r="D48" s="101">
        <v>47201</v>
      </c>
    </row>
    <row r="49" spans="2:4">
      <c r="B49" s="86" t="s">
        <v>3200</v>
      </c>
      <c r="C49" s="90">
        <v>176.12267784199997</v>
      </c>
      <c r="D49" s="101">
        <v>48366</v>
      </c>
    </row>
    <row r="50" spans="2:4">
      <c r="B50" s="86" t="s">
        <v>3201</v>
      </c>
      <c r="C50" s="90">
        <v>189.33232015999997</v>
      </c>
      <c r="D50" s="101">
        <v>48914</v>
      </c>
    </row>
    <row r="51" spans="2:4">
      <c r="B51" s="86" t="s">
        <v>2134</v>
      </c>
      <c r="C51" s="90">
        <v>15.367963948072546</v>
      </c>
      <c r="D51" s="101">
        <v>47467</v>
      </c>
    </row>
    <row r="52" spans="2:4">
      <c r="B52" s="86" t="s">
        <v>2137</v>
      </c>
      <c r="C52" s="90">
        <v>59.916421157164159</v>
      </c>
      <c r="D52" s="101">
        <v>47848</v>
      </c>
    </row>
    <row r="53" spans="2:4">
      <c r="B53" s="86" t="s">
        <v>3202</v>
      </c>
      <c r="C53" s="90">
        <v>60.263212980428911</v>
      </c>
      <c r="D53" s="101">
        <v>45778</v>
      </c>
    </row>
    <row r="54" spans="2:4">
      <c r="B54" s="86" t="s">
        <v>3203</v>
      </c>
      <c r="C54" s="90">
        <v>144.83743344836469</v>
      </c>
      <c r="D54" s="101">
        <v>46997</v>
      </c>
    </row>
    <row r="55" spans="2:4">
      <c r="B55" s="86" t="s">
        <v>3204</v>
      </c>
      <c r="C55" s="90">
        <v>176.45430207869001</v>
      </c>
      <c r="D55" s="101">
        <v>46997</v>
      </c>
    </row>
    <row r="56" spans="2:4">
      <c r="B56" s="86" t="s">
        <v>3205</v>
      </c>
      <c r="C56" s="90">
        <v>119.17851632</v>
      </c>
      <c r="D56" s="101">
        <v>47082</v>
      </c>
    </row>
    <row r="57" spans="2:4">
      <c r="B57" s="86" t="s">
        <v>3206</v>
      </c>
      <c r="C57" s="90">
        <v>279.43918239999999</v>
      </c>
      <c r="D57" s="101">
        <v>47398</v>
      </c>
    </row>
    <row r="58" spans="2:4">
      <c r="B58" s="86" t="s">
        <v>2140</v>
      </c>
      <c r="C58" s="90">
        <v>131.725506814</v>
      </c>
      <c r="D58" s="101">
        <v>48054</v>
      </c>
    </row>
    <row r="59" spans="2:4">
      <c r="B59" s="86" t="s">
        <v>2141</v>
      </c>
      <c r="C59" s="90">
        <v>114.76413004171667</v>
      </c>
      <c r="D59" s="101">
        <v>48757</v>
      </c>
    </row>
    <row r="60" spans="2:4">
      <c r="B60" s="86" t="s">
        <v>3207</v>
      </c>
      <c r="C60" s="90">
        <v>9.6537677150864809</v>
      </c>
      <c r="D60" s="101">
        <v>46326</v>
      </c>
    </row>
    <row r="61" spans="2:4">
      <c r="B61" s="86" t="s">
        <v>3208</v>
      </c>
      <c r="C61" s="90">
        <v>197.99475387978887</v>
      </c>
      <c r="D61" s="101">
        <v>47301</v>
      </c>
    </row>
    <row r="62" spans="2:4">
      <c r="B62" s="86" t="s">
        <v>3209</v>
      </c>
      <c r="C62" s="90">
        <v>101.01879919999999</v>
      </c>
      <c r="D62" s="101">
        <v>47301</v>
      </c>
    </row>
    <row r="63" spans="2:4">
      <c r="B63" s="86" t="s">
        <v>3210</v>
      </c>
      <c r="C63" s="90">
        <v>0.54280196305104378</v>
      </c>
      <c r="D63" s="101">
        <v>48122</v>
      </c>
    </row>
    <row r="64" spans="2:4">
      <c r="B64" s="86" t="s">
        <v>3211</v>
      </c>
      <c r="C64" s="90">
        <v>150.62160877911103</v>
      </c>
      <c r="D64" s="101">
        <v>48395</v>
      </c>
    </row>
    <row r="65" spans="2:4">
      <c r="B65" s="86" t="s">
        <v>2145</v>
      </c>
      <c r="C65" s="90">
        <v>349.92445055999997</v>
      </c>
      <c r="D65" s="101">
        <v>48365</v>
      </c>
    </row>
    <row r="66" spans="2:4">
      <c r="B66" s="86" t="s">
        <v>2107</v>
      </c>
      <c r="C66" s="90">
        <v>48.753784610538197</v>
      </c>
      <c r="D66" s="101">
        <v>48395</v>
      </c>
    </row>
    <row r="67" spans="2:4">
      <c r="B67" s="86" t="s">
        <v>3212</v>
      </c>
      <c r="C67" s="90">
        <v>215.00329826824975</v>
      </c>
      <c r="D67" s="101">
        <v>48669</v>
      </c>
    </row>
    <row r="68" spans="2:4">
      <c r="B68" s="86" t="s">
        <v>2151</v>
      </c>
      <c r="C68" s="90">
        <v>25.340159545952346</v>
      </c>
      <c r="D68" s="101">
        <v>46753</v>
      </c>
    </row>
    <row r="69" spans="2:4">
      <c r="B69" s="86" t="s">
        <v>3213</v>
      </c>
      <c r="C69" s="90">
        <v>67.731762543999992</v>
      </c>
      <c r="D69" s="101">
        <v>47463</v>
      </c>
    </row>
    <row r="70" spans="2:4">
      <c r="B70" s="86" t="s">
        <v>3214</v>
      </c>
      <c r="C70" s="90">
        <v>235.07412565999999</v>
      </c>
      <c r="D70" s="101">
        <v>49427</v>
      </c>
    </row>
    <row r="71" spans="2:4">
      <c r="B71" s="86" t="s">
        <v>3215</v>
      </c>
      <c r="C71" s="90">
        <v>308.78096508999994</v>
      </c>
      <c r="D71" s="101">
        <v>50678</v>
      </c>
    </row>
    <row r="72" spans="2:4">
      <c r="B72" s="86" t="s">
        <v>2157</v>
      </c>
      <c r="C72" s="90">
        <v>200.32652971520002</v>
      </c>
      <c r="D72" s="101">
        <v>46149</v>
      </c>
    </row>
    <row r="73" spans="2:4">
      <c r="B73" s="86" t="s">
        <v>3216</v>
      </c>
      <c r="C73" s="90">
        <v>326.86370652353764</v>
      </c>
      <c r="D73" s="101">
        <v>48693</v>
      </c>
    </row>
    <row r="74" spans="2:4">
      <c r="B74" s="86" t="s">
        <v>2159</v>
      </c>
      <c r="C74" s="90">
        <v>106.61137447874999</v>
      </c>
      <c r="D74" s="101">
        <v>47849</v>
      </c>
    </row>
    <row r="75" spans="2:4">
      <c r="B75" s="86" t="s">
        <v>2161</v>
      </c>
      <c r="C75" s="90">
        <v>306.4270169624902</v>
      </c>
      <c r="D75" s="101">
        <v>49126</v>
      </c>
    </row>
    <row r="76" spans="2:4">
      <c r="B76" s="86" t="s">
        <v>3217</v>
      </c>
      <c r="C76" s="90">
        <v>3.2861937516137769</v>
      </c>
      <c r="D76" s="101">
        <v>49126</v>
      </c>
    </row>
    <row r="77" spans="2:4">
      <c r="B77" s="86" t="s">
        <v>3272</v>
      </c>
      <c r="C77" s="90">
        <v>3.7996085883055999</v>
      </c>
      <c r="D77" s="101">
        <v>45515</v>
      </c>
    </row>
    <row r="78" spans="2:4">
      <c r="B78" s="86" t="s">
        <v>3273</v>
      </c>
      <c r="C78" s="90">
        <v>24.024594569306799</v>
      </c>
      <c r="D78" s="101">
        <v>45515</v>
      </c>
    </row>
    <row r="79" spans="2:4">
      <c r="B79" s="86" t="s">
        <v>2163</v>
      </c>
      <c r="C79" s="90">
        <v>232.68819862229526</v>
      </c>
      <c r="D79" s="101">
        <v>47665</v>
      </c>
    </row>
    <row r="80" spans="2:4">
      <c r="B80" s="86" t="s">
        <v>3218</v>
      </c>
      <c r="C80" s="90">
        <v>267.48794457119999</v>
      </c>
      <c r="D80" s="101">
        <v>46752</v>
      </c>
    </row>
    <row r="81" spans="2:4">
      <c r="B81" s="86" t="s">
        <v>3219</v>
      </c>
      <c r="C81" s="90">
        <v>665.49037392799994</v>
      </c>
      <c r="D81" s="101">
        <v>47927</v>
      </c>
    </row>
    <row r="82" spans="2:4">
      <c r="B82" s="86" t="s">
        <v>3274</v>
      </c>
      <c r="C82" s="90">
        <v>26.71564</v>
      </c>
      <c r="D82" s="101">
        <v>45615</v>
      </c>
    </row>
    <row r="83" spans="2:4">
      <c r="B83" s="86" t="s">
        <v>3220</v>
      </c>
      <c r="C83" s="90">
        <v>256.89775514719997</v>
      </c>
      <c r="D83" s="101">
        <v>47528</v>
      </c>
    </row>
    <row r="84" spans="2:4">
      <c r="B84" s="86" t="s">
        <v>2168</v>
      </c>
      <c r="C84" s="90">
        <v>18.059413599999996</v>
      </c>
      <c r="D84" s="101">
        <v>47756</v>
      </c>
    </row>
    <row r="85" spans="2:4">
      <c r="B85" s="86" t="s">
        <v>3221</v>
      </c>
      <c r="C85" s="90">
        <v>237.208691951535</v>
      </c>
      <c r="D85" s="101">
        <v>48332</v>
      </c>
    </row>
    <row r="86" spans="2:4">
      <c r="B86" s="86" t="s">
        <v>2172</v>
      </c>
      <c r="C86" s="90">
        <v>19.463918412999995</v>
      </c>
      <c r="D86" s="101">
        <v>48466</v>
      </c>
    </row>
    <row r="87" spans="2:4">
      <c r="B87" s="86" t="s">
        <v>2173</v>
      </c>
      <c r="C87" s="90">
        <v>20.937967839999999</v>
      </c>
      <c r="D87" s="101">
        <v>48466</v>
      </c>
    </row>
    <row r="88" spans="2:4">
      <c r="B88" s="86" t="s">
        <v>2175</v>
      </c>
      <c r="C88" s="90">
        <v>8.7407841395599988</v>
      </c>
      <c r="D88" s="101">
        <v>48319</v>
      </c>
    </row>
    <row r="89" spans="2:4">
      <c r="B89" s="86" t="s">
        <v>3222</v>
      </c>
      <c r="C89" s="90">
        <v>209.45917935999998</v>
      </c>
      <c r="D89" s="101">
        <v>50678</v>
      </c>
    </row>
    <row r="90" spans="2:4">
      <c r="B90" s="86" t="s">
        <v>3275</v>
      </c>
      <c r="C90" s="90">
        <v>120.07915198601</v>
      </c>
      <c r="D90" s="101">
        <v>46418</v>
      </c>
    </row>
    <row r="91" spans="2:4">
      <c r="B91" s="86" t="s">
        <v>3223</v>
      </c>
      <c r="C91" s="90">
        <v>0.93128461364444282</v>
      </c>
      <c r="D91" s="101">
        <v>48944</v>
      </c>
    </row>
    <row r="92" spans="2:4">
      <c r="B92" s="86" t="s">
        <v>2109</v>
      </c>
      <c r="C92" s="90">
        <v>142.38814907390525</v>
      </c>
      <c r="D92" s="101">
        <v>48760</v>
      </c>
    </row>
    <row r="93" spans="2:4">
      <c r="B93" s="86" t="s">
        <v>2110</v>
      </c>
      <c r="C93" s="90">
        <v>0.43276207999999999</v>
      </c>
      <c r="D93" s="101">
        <v>47453</v>
      </c>
    </row>
    <row r="94" spans="2:4">
      <c r="B94" s="86" t="s">
        <v>3276</v>
      </c>
      <c r="C94" s="90">
        <v>1.0715915197413999</v>
      </c>
      <c r="D94" s="101">
        <v>45239</v>
      </c>
    </row>
    <row r="95" spans="2:4">
      <c r="B95" s="86" t="s">
        <v>2178</v>
      </c>
      <c r="C95" s="90">
        <v>185.47059545400003</v>
      </c>
      <c r="D95" s="101">
        <v>45930</v>
      </c>
    </row>
    <row r="96" spans="2:4">
      <c r="B96" s="86" t="s">
        <v>3224</v>
      </c>
      <c r="C96" s="90">
        <v>592.55218137413488</v>
      </c>
      <c r="D96" s="101">
        <v>47665</v>
      </c>
    </row>
    <row r="97" spans="2:4">
      <c r="B97" s="86" t="s">
        <v>3225</v>
      </c>
      <c r="C97" s="90">
        <v>60.702963833490571</v>
      </c>
      <c r="D97" s="101">
        <v>45485</v>
      </c>
    </row>
    <row r="98" spans="2:4">
      <c r="B98" s="86" t="s">
        <v>3226</v>
      </c>
      <c r="C98" s="90">
        <v>156.49762803269982</v>
      </c>
      <c r="D98" s="101">
        <v>46417</v>
      </c>
    </row>
    <row r="99" spans="2:4">
      <c r="B99" s="86" t="s">
        <v>3227</v>
      </c>
      <c r="C99" s="90">
        <v>4.2559590399999996</v>
      </c>
      <c r="D99" s="101">
        <v>47447</v>
      </c>
    </row>
    <row r="100" spans="2:4">
      <c r="B100" s="86" t="s">
        <v>3228</v>
      </c>
      <c r="C100" s="90">
        <v>114.6773597232</v>
      </c>
      <c r="D100" s="101">
        <v>47987</v>
      </c>
    </row>
    <row r="101" spans="2:4">
      <c r="B101" s="86" t="s">
        <v>2182</v>
      </c>
      <c r="C101" s="90">
        <v>153.62346110051837</v>
      </c>
      <c r="D101" s="101">
        <v>48180</v>
      </c>
    </row>
    <row r="102" spans="2:4">
      <c r="B102" s="86" t="s">
        <v>3229</v>
      </c>
      <c r="C102" s="90">
        <v>315.79303263999998</v>
      </c>
      <c r="D102" s="101">
        <v>47735</v>
      </c>
    </row>
    <row r="103" spans="2:4">
      <c r="B103" s="86" t="s">
        <v>3230</v>
      </c>
      <c r="C103" s="90">
        <v>8.9378313760000001</v>
      </c>
      <c r="D103" s="101">
        <v>48151</v>
      </c>
    </row>
    <row r="104" spans="2:4">
      <c r="B104" s="86" t="s">
        <v>3231</v>
      </c>
      <c r="C104" s="90">
        <v>141.11771123684667</v>
      </c>
      <c r="D104" s="101">
        <v>47848</v>
      </c>
    </row>
    <row r="105" spans="2:4">
      <c r="B105" s="86" t="s">
        <v>3232</v>
      </c>
      <c r="C105" s="90">
        <v>71.156020944999995</v>
      </c>
      <c r="D105" s="101">
        <v>46573</v>
      </c>
    </row>
    <row r="106" spans="2:4">
      <c r="B106" s="86" t="s">
        <v>3233</v>
      </c>
      <c r="C106" s="90">
        <v>159.59323641679146</v>
      </c>
      <c r="D106" s="101">
        <v>47832</v>
      </c>
    </row>
    <row r="107" spans="2:4">
      <c r="B107" s="86" t="s">
        <v>3234</v>
      </c>
      <c r="C107" s="90">
        <v>173.03426929972215</v>
      </c>
      <c r="D107" s="101">
        <v>48121</v>
      </c>
    </row>
    <row r="108" spans="2:4">
      <c r="B108" s="86" t="s">
        <v>3235</v>
      </c>
      <c r="C108" s="90">
        <v>41.483859748937284</v>
      </c>
      <c r="D108" s="101">
        <v>48121</v>
      </c>
    </row>
    <row r="109" spans="2:4">
      <c r="B109" s="86" t="s">
        <v>3236</v>
      </c>
      <c r="C109" s="90">
        <v>24.870793128069998</v>
      </c>
      <c r="D109" s="101">
        <v>48029</v>
      </c>
    </row>
    <row r="110" spans="2:4">
      <c r="B110" s="86" t="s">
        <v>3277</v>
      </c>
      <c r="C110" s="90">
        <v>1.2510638076775999</v>
      </c>
      <c r="D110" s="101">
        <v>45371</v>
      </c>
    </row>
    <row r="111" spans="2:4">
      <c r="B111" s="86" t="s">
        <v>3237</v>
      </c>
      <c r="C111" s="90">
        <v>41.233388960000006</v>
      </c>
      <c r="D111" s="101">
        <v>48294</v>
      </c>
    </row>
    <row r="112" spans="2:4">
      <c r="B112" s="86" t="s">
        <v>2195</v>
      </c>
      <c r="C112" s="90">
        <v>241.03930364749803</v>
      </c>
      <c r="D112" s="101">
        <v>47937</v>
      </c>
    </row>
    <row r="113" spans="2:4">
      <c r="B113" s="86" t="s">
        <v>3238</v>
      </c>
      <c r="C113" s="90">
        <v>73.562626049474162</v>
      </c>
      <c r="D113" s="101">
        <v>46572</v>
      </c>
    </row>
    <row r="114" spans="2:4">
      <c r="B114" s="86" t="s">
        <v>3239</v>
      </c>
      <c r="C114" s="90">
        <v>639.16171069999996</v>
      </c>
      <c r="D114" s="101">
        <v>48781</v>
      </c>
    </row>
    <row r="115" spans="2:4">
      <c r="B115" s="86" t="s">
        <v>3278</v>
      </c>
      <c r="C115" s="90">
        <v>50.124077214425206</v>
      </c>
      <c r="D115" s="101">
        <v>45553</v>
      </c>
    </row>
    <row r="116" spans="2:4">
      <c r="B116" s="86" t="s">
        <v>3279</v>
      </c>
      <c r="C116" s="90">
        <v>68.382321686785403</v>
      </c>
      <c r="D116" s="101">
        <v>45602</v>
      </c>
    </row>
    <row r="117" spans="2:4">
      <c r="B117" s="86" t="s">
        <v>3240</v>
      </c>
      <c r="C117" s="90">
        <v>98.934138928044547</v>
      </c>
      <c r="D117" s="101">
        <v>50678</v>
      </c>
    </row>
    <row r="118" spans="2:4">
      <c r="B118" s="86" t="s">
        <v>3241</v>
      </c>
      <c r="C118" s="90">
        <v>62.388521759999996</v>
      </c>
      <c r="D118" s="101">
        <v>46203</v>
      </c>
    </row>
    <row r="119" spans="2:4">
      <c r="B119" s="86" t="s">
        <v>2200</v>
      </c>
      <c r="C119" s="90">
        <v>273.68334408158239</v>
      </c>
      <c r="D119" s="101">
        <v>47312</v>
      </c>
    </row>
    <row r="120" spans="2:4">
      <c r="B120" s="86" t="s">
        <v>3242</v>
      </c>
      <c r="C120" s="90">
        <v>116.002917584</v>
      </c>
      <c r="D120" s="101">
        <v>46660</v>
      </c>
    </row>
    <row r="121" spans="2:4">
      <c r="B121" s="86" t="s">
        <v>2204</v>
      </c>
      <c r="C121" s="90">
        <v>60.514035199999988</v>
      </c>
      <c r="D121" s="101">
        <v>47301</v>
      </c>
    </row>
    <row r="122" spans="2:4">
      <c r="B122" s="86" t="s">
        <v>3243</v>
      </c>
      <c r="C122" s="90">
        <v>171.05207123945209</v>
      </c>
      <c r="D122" s="101">
        <v>50678</v>
      </c>
    </row>
    <row r="123" spans="2:4">
      <c r="B123" s="86" t="s">
        <v>3244</v>
      </c>
      <c r="C123" s="90">
        <v>175.30794050080002</v>
      </c>
      <c r="D123" s="101">
        <v>48176</v>
      </c>
    </row>
    <row r="124" spans="2:4">
      <c r="B124" s="86" t="s">
        <v>3245</v>
      </c>
      <c r="C124" s="90">
        <v>26.097438422756138</v>
      </c>
      <c r="D124" s="101">
        <v>46722</v>
      </c>
    </row>
    <row r="125" spans="2:4">
      <c r="B125" s="86" t="s">
        <v>3246</v>
      </c>
      <c r="C125" s="90">
        <v>37.454390476030774</v>
      </c>
      <c r="D125" s="101">
        <v>46794</v>
      </c>
    </row>
    <row r="126" spans="2:4">
      <c r="B126" s="86" t="s">
        <v>3247</v>
      </c>
      <c r="C126" s="90">
        <v>207.35679865499998</v>
      </c>
      <c r="D126" s="101">
        <v>48234</v>
      </c>
    </row>
    <row r="127" spans="2:4">
      <c r="B127" s="86" t="s">
        <v>2213</v>
      </c>
      <c r="C127" s="90">
        <v>27.145336808559012</v>
      </c>
      <c r="D127" s="101">
        <v>47467</v>
      </c>
    </row>
    <row r="128" spans="2:4">
      <c r="B128" s="86" t="s">
        <v>3248</v>
      </c>
      <c r="C128" s="90">
        <v>3.2379719999999996</v>
      </c>
      <c r="D128" s="101">
        <v>47599</v>
      </c>
    </row>
    <row r="129" spans="2:4">
      <c r="B129" s="86" t="s">
        <v>3249</v>
      </c>
      <c r="C129" s="90">
        <v>0.56919518676103775</v>
      </c>
      <c r="D129" s="101">
        <v>46082</v>
      </c>
    </row>
    <row r="130" spans="2:4">
      <c r="B130" s="86" t="s">
        <v>3250</v>
      </c>
      <c r="C130" s="90">
        <v>95.581885333450231</v>
      </c>
      <c r="D130" s="101">
        <v>47236</v>
      </c>
    </row>
    <row r="131" spans="2:4">
      <c r="B131" s="86" t="s">
        <v>3251</v>
      </c>
      <c r="C131" s="90">
        <v>103.16055500599998</v>
      </c>
      <c r="D131" s="101">
        <v>46465</v>
      </c>
    </row>
    <row r="132" spans="2:4">
      <c r="B132" s="86" t="s">
        <v>3280</v>
      </c>
      <c r="C132" s="90">
        <v>1.6317516140324</v>
      </c>
      <c r="D132" s="101">
        <v>46014</v>
      </c>
    </row>
    <row r="133" spans="2:4">
      <c r="B133" s="86" t="s">
        <v>3252</v>
      </c>
      <c r="C133" s="90">
        <v>39.10196784</v>
      </c>
      <c r="D133" s="101">
        <v>48268</v>
      </c>
    </row>
    <row r="134" spans="2:4">
      <c r="B134" s="86" t="s">
        <v>3253</v>
      </c>
      <c r="C134" s="90">
        <v>8.6265210656000004</v>
      </c>
      <c r="D134" s="101">
        <v>48213</v>
      </c>
    </row>
    <row r="135" spans="2:4">
      <c r="B135" s="86" t="s">
        <v>2227</v>
      </c>
      <c r="C135" s="90">
        <v>46.978104045999991</v>
      </c>
      <c r="D135" s="101">
        <v>47848</v>
      </c>
    </row>
    <row r="136" spans="2:4">
      <c r="B136" s="86" t="s">
        <v>3254</v>
      </c>
      <c r="C136" s="90">
        <v>68.974906321600002</v>
      </c>
      <c r="D136" s="101">
        <v>48942</v>
      </c>
    </row>
    <row r="137" spans="2:4">
      <c r="B137" s="86" t="s">
        <v>3255</v>
      </c>
      <c r="C137" s="90">
        <v>97.983777204799992</v>
      </c>
      <c r="D137" s="101">
        <v>48942</v>
      </c>
    </row>
    <row r="138" spans="2:4">
      <c r="B138" s="86" t="s">
        <v>2229</v>
      </c>
      <c r="C138" s="90">
        <v>373.20473312000001</v>
      </c>
      <c r="D138" s="101">
        <v>49405</v>
      </c>
    </row>
    <row r="139" spans="2:4">
      <c r="B139" s="86" t="s">
        <v>2231</v>
      </c>
      <c r="C139" s="90">
        <v>144.66065731520001</v>
      </c>
      <c r="D139" s="101">
        <v>46742</v>
      </c>
    </row>
    <row r="140" spans="2:4">
      <c r="B140" s="86" t="s">
        <v>3256</v>
      </c>
      <c r="C140" s="90">
        <v>123.25524447999999</v>
      </c>
      <c r="D140" s="101">
        <v>46112</v>
      </c>
    </row>
    <row r="141" spans="2:4">
      <c r="B141" s="86" t="s">
        <v>2232</v>
      </c>
      <c r="C141" s="90">
        <v>454.94862360960002</v>
      </c>
      <c r="D141" s="101">
        <v>46722</v>
      </c>
    </row>
    <row r="142" spans="2:4">
      <c r="B142" s="86" t="s">
        <v>2233</v>
      </c>
      <c r="C142" s="90">
        <v>35.172846079999992</v>
      </c>
      <c r="D142" s="101">
        <v>46722</v>
      </c>
    </row>
    <row r="143" spans="2:4">
      <c r="B143" s="86" t="s">
        <v>2119</v>
      </c>
      <c r="C143" s="90">
        <v>0.81601597920000002</v>
      </c>
      <c r="D143" s="101">
        <v>48030</v>
      </c>
    </row>
    <row r="144" spans="2:4">
      <c r="B144" s="86"/>
      <c r="C144" s="90"/>
      <c r="D144" s="101"/>
    </row>
    <row r="145" spans="2:4">
      <c r="B145" s="86"/>
      <c r="C145" s="90"/>
      <c r="D145" s="101"/>
    </row>
    <row r="146" spans="2:4">
      <c r="B146" s="86"/>
      <c r="C146" s="90"/>
      <c r="D146" s="101"/>
    </row>
    <row r="147" spans="2:4">
      <c r="B147" s="86"/>
      <c r="C147" s="90"/>
      <c r="D147" s="101"/>
    </row>
    <row r="148" spans="2:4">
      <c r="B148" s="86"/>
      <c r="C148" s="90"/>
      <c r="D148" s="101"/>
    </row>
    <row r="149" spans="2:4">
      <c r="B149" s="86"/>
      <c r="C149" s="90"/>
      <c r="D149" s="101"/>
    </row>
    <row r="150" spans="2:4">
      <c r="B150" s="86"/>
      <c r="C150" s="90"/>
      <c r="D150" s="101"/>
    </row>
    <row r="151" spans="2:4">
      <c r="B151" s="86"/>
      <c r="C151" s="90"/>
      <c r="D151" s="101"/>
    </row>
    <row r="152" spans="2:4">
      <c r="B152" s="93"/>
      <c r="C152" s="94"/>
      <c r="D152" s="94"/>
    </row>
    <row r="153" spans="2:4">
      <c r="B153" s="93"/>
      <c r="C153" s="94"/>
      <c r="D153" s="94"/>
    </row>
    <row r="154" spans="2:4">
      <c r="B154" s="93"/>
      <c r="C154" s="94"/>
      <c r="D154" s="94"/>
    </row>
    <row r="155" spans="2:4">
      <c r="B155" s="93"/>
      <c r="C155" s="94"/>
      <c r="D155" s="94"/>
    </row>
    <row r="156" spans="2:4">
      <c r="B156" s="93"/>
      <c r="C156" s="94"/>
      <c r="D156" s="94"/>
    </row>
    <row r="157" spans="2:4">
      <c r="B157" s="93"/>
      <c r="C157" s="94"/>
      <c r="D157" s="94"/>
    </row>
    <row r="158" spans="2:4">
      <c r="B158" s="93"/>
      <c r="C158" s="94"/>
      <c r="D158" s="94"/>
    </row>
    <row r="159" spans="2:4">
      <c r="B159" s="93"/>
      <c r="C159" s="94"/>
      <c r="D159" s="94"/>
    </row>
    <row r="160" spans="2:4">
      <c r="B160" s="93"/>
      <c r="C160" s="94"/>
      <c r="D160" s="94"/>
    </row>
    <row r="161" spans="2:4">
      <c r="B161" s="93"/>
      <c r="C161" s="94"/>
      <c r="D161" s="94"/>
    </row>
    <row r="162" spans="2:4">
      <c r="B162" s="93"/>
      <c r="C162" s="94"/>
      <c r="D162" s="94"/>
    </row>
    <row r="163" spans="2:4">
      <c r="B163" s="93"/>
      <c r="C163" s="94"/>
      <c r="D163" s="94"/>
    </row>
    <row r="164" spans="2:4">
      <c r="B164" s="93"/>
      <c r="C164" s="94"/>
      <c r="D164" s="94"/>
    </row>
    <row r="165" spans="2:4">
      <c r="B165" s="93"/>
      <c r="C165" s="94"/>
      <c r="D165" s="94"/>
    </row>
    <row r="166" spans="2:4">
      <c r="B166" s="93"/>
      <c r="C166" s="94"/>
      <c r="D166" s="94"/>
    </row>
    <row r="167" spans="2:4">
      <c r="B167" s="93"/>
      <c r="C167" s="94"/>
      <c r="D167" s="94"/>
    </row>
    <row r="168" spans="2:4">
      <c r="B168" s="93"/>
      <c r="C168" s="94"/>
      <c r="D168" s="94"/>
    </row>
    <row r="169" spans="2:4">
      <c r="B169" s="93"/>
      <c r="C169" s="94"/>
      <c r="D169" s="94"/>
    </row>
    <row r="170" spans="2:4">
      <c r="B170" s="93"/>
      <c r="C170" s="94"/>
      <c r="D170" s="94"/>
    </row>
    <row r="171" spans="2:4">
      <c r="B171" s="93"/>
      <c r="C171" s="94"/>
      <c r="D171" s="94"/>
    </row>
    <row r="172" spans="2:4">
      <c r="B172" s="93"/>
      <c r="C172" s="94"/>
      <c r="D172" s="94"/>
    </row>
    <row r="173" spans="2:4">
      <c r="B173" s="93"/>
      <c r="C173" s="94"/>
      <c r="D173" s="94"/>
    </row>
    <row r="174" spans="2:4">
      <c r="B174" s="93"/>
      <c r="C174" s="94"/>
      <c r="D174" s="94"/>
    </row>
    <row r="175" spans="2:4">
      <c r="B175" s="93"/>
      <c r="C175" s="94"/>
      <c r="D175" s="94"/>
    </row>
    <row r="176" spans="2:4">
      <c r="B176" s="93"/>
      <c r="C176" s="94"/>
      <c r="D176" s="94"/>
    </row>
    <row r="177" spans="2:4">
      <c r="B177" s="93"/>
      <c r="C177" s="94"/>
      <c r="D177" s="94"/>
    </row>
    <row r="178" spans="2:4">
      <c r="B178" s="93"/>
      <c r="C178" s="94"/>
      <c r="D178" s="94"/>
    </row>
    <row r="179" spans="2:4">
      <c r="B179" s="93"/>
      <c r="C179" s="94"/>
      <c r="D179" s="94"/>
    </row>
    <row r="180" spans="2:4">
      <c r="B180" s="93"/>
      <c r="C180" s="94"/>
      <c r="D180" s="94"/>
    </row>
    <row r="181" spans="2:4">
      <c r="B181" s="93"/>
      <c r="C181" s="94"/>
      <c r="D181" s="94"/>
    </row>
    <row r="182" spans="2:4">
      <c r="B182" s="93"/>
      <c r="C182" s="94"/>
      <c r="D182" s="94"/>
    </row>
    <row r="183" spans="2:4">
      <c r="B183" s="93"/>
      <c r="C183" s="94"/>
      <c r="D183" s="94"/>
    </row>
    <row r="184" spans="2:4">
      <c r="B184" s="93"/>
      <c r="C184" s="94"/>
      <c r="D184" s="94"/>
    </row>
    <row r="185" spans="2:4">
      <c r="B185" s="93"/>
      <c r="C185" s="94"/>
      <c r="D185" s="94"/>
    </row>
    <row r="186" spans="2:4">
      <c r="B186" s="93"/>
      <c r="C186" s="94"/>
      <c r="D186" s="94"/>
    </row>
    <row r="187" spans="2:4">
      <c r="B187" s="93"/>
      <c r="C187" s="94"/>
      <c r="D187" s="94"/>
    </row>
    <row r="188" spans="2:4">
      <c r="B188" s="93"/>
      <c r="C188" s="94"/>
      <c r="D188" s="94"/>
    </row>
    <row r="189" spans="2:4">
      <c r="B189" s="93"/>
      <c r="C189" s="94"/>
      <c r="D189" s="94"/>
    </row>
    <row r="190" spans="2:4">
      <c r="B190" s="93"/>
      <c r="C190" s="94"/>
      <c r="D190" s="94"/>
    </row>
    <row r="191" spans="2:4">
      <c r="B191" s="93"/>
      <c r="C191" s="94"/>
      <c r="D191" s="94"/>
    </row>
    <row r="192" spans="2:4">
      <c r="B192" s="93"/>
      <c r="C192" s="94"/>
      <c r="D192" s="94"/>
    </row>
    <row r="193" spans="2:4">
      <c r="B193" s="93"/>
      <c r="C193" s="94"/>
      <c r="D193" s="94"/>
    </row>
    <row r="194" spans="2:4">
      <c r="B194" s="93"/>
      <c r="C194" s="94"/>
      <c r="D194" s="94"/>
    </row>
    <row r="195" spans="2:4">
      <c r="B195" s="93"/>
      <c r="C195" s="94"/>
      <c r="D195" s="94"/>
    </row>
    <row r="196" spans="2:4">
      <c r="B196" s="93"/>
      <c r="C196" s="94"/>
      <c r="D196" s="94"/>
    </row>
    <row r="197" spans="2:4">
      <c r="B197" s="93"/>
      <c r="C197" s="94"/>
      <c r="D197" s="94"/>
    </row>
    <row r="198" spans="2:4">
      <c r="B198" s="93"/>
      <c r="C198" s="94"/>
      <c r="D198" s="94"/>
    </row>
    <row r="199" spans="2:4">
      <c r="B199" s="93"/>
      <c r="C199" s="94"/>
      <c r="D199" s="94"/>
    </row>
    <row r="200" spans="2:4">
      <c r="B200" s="93"/>
      <c r="C200" s="94"/>
      <c r="D200" s="94"/>
    </row>
    <row r="201" spans="2:4">
      <c r="B201" s="93"/>
      <c r="C201" s="94"/>
      <c r="D201" s="94"/>
    </row>
    <row r="202" spans="2:4">
      <c r="B202" s="93"/>
      <c r="C202" s="94"/>
      <c r="D202" s="94"/>
    </row>
    <row r="203" spans="2:4">
      <c r="B203" s="93"/>
      <c r="C203" s="94"/>
      <c r="D203" s="94"/>
    </row>
    <row r="204" spans="2:4">
      <c r="B204" s="93"/>
      <c r="C204" s="94"/>
      <c r="D204" s="94"/>
    </row>
    <row r="205" spans="2:4">
      <c r="B205" s="93"/>
      <c r="C205" s="94"/>
      <c r="D205" s="94"/>
    </row>
    <row r="206" spans="2:4">
      <c r="B206" s="93"/>
      <c r="C206" s="94"/>
      <c r="D206" s="94"/>
    </row>
    <row r="207" spans="2:4">
      <c r="B207" s="93"/>
      <c r="C207" s="94"/>
      <c r="D207" s="94"/>
    </row>
    <row r="208" spans="2:4">
      <c r="B208" s="93"/>
      <c r="C208" s="94"/>
      <c r="D208" s="94"/>
    </row>
    <row r="209" spans="2:4">
      <c r="B209" s="93"/>
      <c r="C209" s="94"/>
      <c r="D209" s="94"/>
    </row>
    <row r="210" spans="2:4">
      <c r="B210" s="93"/>
      <c r="C210" s="94"/>
      <c r="D210" s="94"/>
    </row>
    <row r="211" spans="2:4">
      <c r="B211" s="93"/>
      <c r="C211" s="94"/>
      <c r="D211" s="94"/>
    </row>
    <row r="212" spans="2:4">
      <c r="B212" s="93"/>
      <c r="C212" s="94"/>
      <c r="D212" s="94"/>
    </row>
    <row r="213" spans="2:4">
      <c r="B213" s="93"/>
      <c r="C213" s="94"/>
      <c r="D213" s="94"/>
    </row>
    <row r="214" spans="2:4">
      <c r="B214" s="93"/>
      <c r="C214" s="94"/>
      <c r="D214" s="94"/>
    </row>
    <row r="215" spans="2:4">
      <c r="B215" s="93"/>
      <c r="C215" s="94"/>
      <c r="D215" s="94"/>
    </row>
    <row r="216" spans="2:4">
      <c r="B216" s="93"/>
      <c r="C216" s="94"/>
      <c r="D216" s="94"/>
    </row>
    <row r="217" spans="2:4">
      <c r="B217" s="93"/>
      <c r="C217" s="94"/>
      <c r="D217" s="94"/>
    </row>
    <row r="218" spans="2:4">
      <c r="B218" s="93"/>
      <c r="C218" s="94"/>
      <c r="D218" s="94"/>
    </row>
    <row r="219" spans="2:4">
      <c r="B219" s="93"/>
      <c r="C219" s="94"/>
      <c r="D219" s="94"/>
    </row>
    <row r="220" spans="2:4">
      <c r="B220" s="93"/>
      <c r="C220" s="94"/>
      <c r="D220" s="94"/>
    </row>
    <row r="221" spans="2:4">
      <c r="B221" s="93"/>
      <c r="C221" s="94"/>
      <c r="D221" s="94"/>
    </row>
    <row r="222" spans="2:4">
      <c r="B222" s="93"/>
      <c r="C222" s="94"/>
      <c r="D222" s="94"/>
    </row>
    <row r="223" spans="2:4">
      <c r="B223" s="93"/>
      <c r="C223" s="94"/>
      <c r="D223" s="94"/>
    </row>
    <row r="224" spans="2:4">
      <c r="B224" s="93"/>
      <c r="C224" s="94"/>
      <c r="D224" s="94"/>
    </row>
    <row r="225" spans="2:4">
      <c r="B225" s="93"/>
      <c r="C225" s="94"/>
      <c r="D225" s="94"/>
    </row>
    <row r="226" spans="2:4">
      <c r="B226" s="93"/>
      <c r="C226" s="94"/>
      <c r="D226" s="94"/>
    </row>
    <row r="227" spans="2:4">
      <c r="B227" s="93"/>
      <c r="C227" s="94"/>
      <c r="D227" s="94"/>
    </row>
    <row r="228" spans="2:4">
      <c r="B228" s="93"/>
      <c r="C228" s="94"/>
      <c r="D228" s="94"/>
    </row>
    <row r="229" spans="2:4">
      <c r="B229" s="93"/>
      <c r="C229" s="94"/>
      <c r="D229" s="94"/>
    </row>
    <row r="230" spans="2:4">
      <c r="B230" s="93"/>
      <c r="C230" s="94"/>
      <c r="D230" s="94"/>
    </row>
    <row r="231" spans="2:4">
      <c r="B231" s="93"/>
      <c r="C231" s="94"/>
      <c r="D231" s="94"/>
    </row>
    <row r="232" spans="2:4">
      <c r="B232" s="93"/>
      <c r="C232" s="94"/>
      <c r="D232" s="94"/>
    </row>
    <row r="233" spans="2:4">
      <c r="B233" s="93"/>
      <c r="C233" s="94"/>
      <c r="D233" s="94"/>
    </row>
    <row r="234" spans="2:4">
      <c r="B234" s="93"/>
      <c r="C234" s="94"/>
      <c r="D234" s="94"/>
    </row>
    <row r="235" spans="2:4">
      <c r="B235" s="93"/>
      <c r="C235" s="94"/>
      <c r="D235" s="94"/>
    </row>
    <row r="236" spans="2:4">
      <c r="B236" s="93"/>
      <c r="C236" s="94"/>
      <c r="D236" s="94"/>
    </row>
    <row r="237" spans="2:4">
      <c r="B237" s="93"/>
      <c r="C237" s="94"/>
      <c r="D237" s="94"/>
    </row>
    <row r="238" spans="2:4">
      <c r="B238" s="93"/>
      <c r="C238" s="94"/>
      <c r="D238" s="94"/>
    </row>
    <row r="239" spans="2:4">
      <c r="B239" s="93"/>
      <c r="C239" s="94"/>
      <c r="D239" s="94"/>
    </row>
    <row r="240" spans="2:4">
      <c r="B240" s="93"/>
      <c r="C240" s="94"/>
      <c r="D240" s="94"/>
    </row>
    <row r="241" spans="2:4">
      <c r="B241" s="93"/>
      <c r="C241" s="94"/>
      <c r="D241" s="94"/>
    </row>
    <row r="242" spans="2:4">
      <c r="B242" s="93"/>
      <c r="C242" s="94"/>
      <c r="D242" s="94"/>
    </row>
    <row r="243" spans="2:4">
      <c r="B243" s="93"/>
      <c r="C243" s="94"/>
      <c r="D243" s="94"/>
    </row>
    <row r="244" spans="2:4">
      <c r="B244" s="93"/>
      <c r="C244" s="94"/>
      <c r="D244" s="94"/>
    </row>
    <row r="245" spans="2:4">
      <c r="B245" s="93"/>
      <c r="C245" s="94"/>
      <c r="D245" s="94"/>
    </row>
    <row r="246" spans="2:4">
      <c r="B246" s="93"/>
      <c r="C246" s="94"/>
      <c r="D246" s="94"/>
    </row>
    <row r="247" spans="2:4">
      <c r="B247" s="93"/>
      <c r="C247" s="94"/>
      <c r="D247" s="94"/>
    </row>
    <row r="248" spans="2:4">
      <c r="B248" s="93"/>
      <c r="C248" s="94"/>
      <c r="D248" s="94"/>
    </row>
    <row r="249" spans="2:4">
      <c r="B249" s="93"/>
      <c r="C249" s="94"/>
      <c r="D249" s="94"/>
    </row>
    <row r="250" spans="2:4">
      <c r="B250" s="93"/>
      <c r="C250" s="94"/>
      <c r="D250" s="94"/>
    </row>
    <row r="251" spans="2:4">
      <c r="B251" s="93"/>
      <c r="C251" s="94"/>
      <c r="D251" s="94"/>
    </row>
    <row r="252" spans="2:4">
      <c r="B252" s="93"/>
      <c r="C252" s="94"/>
      <c r="D252" s="94"/>
    </row>
    <row r="253" spans="2:4">
      <c r="B253" s="93"/>
      <c r="C253" s="94"/>
      <c r="D253" s="94"/>
    </row>
    <row r="254" spans="2:4">
      <c r="B254" s="93"/>
      <c r="C254" s="94"/>
      <c r="D254" s="94"/>
    </row>
    <row r="255" spans="2:4">
      <c r="B255" s="93"/>
      <c r="C255" s="94"/>
      <c r="D255" s="94"/>
    </row>
    <row r="256" spans="2:4">
      <c r="B256" s="93"/>
      <c r="C256" s="94"/>
      <c r="D256" s="94"/>
    </row>
    <row r="257" spans="2:4">
      <c r="B257" s="93"/>
      <c r="C257" s="94"/>
      <c r="D257" s="94"/>
    </row>
    <row r="258" spans="2:4">
      <c r="B258" s="93"/>
      <c r="C258" s="94"/>
      <c r="D258" s="94"/>
    </row>
    <row r="259" spans="2:4">
      <c r="B259" s="93"/>
      <c r="C259" s="94"/>
      <c r="D259" s="94"/>
    </row>
    <row r="260" spans="2:4">
      <c r="B260" s="93"/>
      <c r="C260" s="94"/>
      <c r="D260" s="94"/>
    </row>
    <row r="261" spans="2:4">
      <c r="B261" s="93"/>
      <c r="C261" s="94"/>
      <c r="D261" s="94"/>
    </row>
    <row r="262" spans="2:4">
      <c r="B262" s="93"/>
      <c r="C262" s="94"/>
      <c r="D262" s="94"/>
    </row>
    <row r="263" spans="2:4">
      <c r="B263" s="93"/>
      <c r="C263" s="94"/>
      <c r="D263" s="94"/>
    </row>
    <row r="264" spans="2:4">
      <c r="B264" s="93"/>
      <c r="C264" s="94"/>
      <c r="D264" s="94"/>
    </row>
    <row r="265" spans="2:4">
      <c r="B265" s="93"/>
      <c r="C265" s="94"/>
      <c r="D265" s="94"/>
    </row>
    <row r="266" spans="2:4">
      <c r="B266" s="93"/>
      <c r="C266" s="94"/>
      <c r="D266" s="94"/>
    </row>
    <row r="267" spans="2:4">
      <c r="B267" s="93"/>
      <c r="C267" s="94"/>
      <c r="D267" s="94"/>
    </row>
    <row r="268" spans="2:4">
      <c r="B268" s="93"/>
      <c r="C268" s="94"/>
      <c r="D268" s="94"/>
    </row>
    <row r="269" spans="2:4">
      <c r="B269" s="93"/>
      <c r="C269" s="94"/>
      <c r="D269" s="94"/>
    </row>
    <row r="270" spans="2:4">
      <c r="B270" s="93"/>
      <c r="C270" s="94"/>
      <c r="D270" s="94"/>
    </row>
    <row r="271" spans="2:4">
      <c r="B271" s="93"/>
      <c r="C271" s="94"/>
      <c r="D271" s="94"/>
    </row>
    <row r="272" spans="2:4">
      <c r="B272" s="93"/>
      <c r="C272" s="94"/>
      <c r="D272" s="94"/>
    </row>
    <row r="273" spans="2:4">
      <c r="B273" s="93"/>
      <c r="C273" s="94"/>
      <c r="D273" s="94"/>
    </row>
    <row r="274" spans="2:4">
      <c r="B274" s="93"/>
      <c r="C274" s="94"/>
      <c r="D274" s="94"/>
    </row>
    <row r="275" spans="2:4">
      <c r="B275" s="93"/>
      <c r="C275" s="94"/>
      <c r="D275" s="94"/>
    </row>
    <row r="276" spans="2:4">
      <c r="B276" s="93"/>
      <c r="C276" s="94"/>
      <c r="D276" s="94"/>
    </row>
    <row r="277" spans="2:4">
      <c r="B277" s="93"/>
      <c r="C277" s="94"/>
      <c r="D277" s="94"/>
    </row>
    <row r="278" spans="2:4">
      <c r="B278" s="93"/>
      <c r="C278" s="94"/>
      <c r="D278" s="94"/>
    </row>
    <row r="279" spans="2:4">
      <c r="B279" s="93"/>
      <c r="C279" s="94"/>
      <c r="D279" s="94"/>
    </row>
    <row r="280" spans="2:4">
      <c r="B280" s="93"/>
      <c r="C280" s="94"/>
      <c r="D280" s="94"/>
    </row>
    <row r="281" spans="2:4">
      <c r="B281" s="93"/>
      <c r="C281" s="94"/>
      <c r="D281" s="94"/>
    </row>
    <row r="282" spans="2:4">
      <c r="B282" s="93"/>
      <c r="C282" s="94"/>
      <c r="D282" s="94"/>
    </row>
    <row r="283" spans="2:4">
      <c r="B283" s="93"/>
      <c r="C283" s="94"/>
      <c r="D283" s="94"/>
    </row>
    <row r="284" spans="2:4">
      <c r="B284" s="93"/>
      <c r="C284" s="94"/>
      <c r="D284" s="94"/>
    </row>
    <row r="285" spans="2:4">
      <c r="B285" s="93"/>
      <c r="C285" s="94"/>
      <c r="D285" s="94"/>
    </row>
    <row r="286" spans="2:4">
      <c r="B286" s="93"/>
      <c r="C286" s="94"/>
      <c r="D286" s="94"/>
    </row>
    <row r="287" spans="2:4">
      <c r="B287" s="93"/>
      <c r="C287" s="94"/>
      <c r="D287" s="94"/>
    </row>
    <row r="288" spans="2:4">
      <c r="B288" s="93"/>
      <c r="C288" s="94"/>
      <c r="D288" s="94"/>
    </row>
    <row r="289" spans="2:4">
      <c r="B289" s="93"/>
      <c r="C289" s="94"/>
      <c r="D289" s="94"/>
    </row>
    <row r="290" spans="2:4">
      <c r="B290" s="93"/>
      <c r="C290" s="94"/>
      <c r="D290" s="94"/>
    </row>
    <row r="291" spans="2:4">
      <c r="B291" s="93"/>
      <c r="C291" s="94"/>
      <c r="D291" s="94"/>
    </row>
    <row r="292" spans="2:4">
      <c r="B292" s="93"/>
      <c r="C292" s="94"/>
      <c r="D292" s="94"/>
    </row>
    <row r="293" spans="2:4">
      <c r="B293" s="93"/>
      <c r="C293" s="94"/>
      <c r="D293" s="94"/>
    </row>
    <row r="294" spans="2:4">
      <c r="B294" s="93"/>
      <c r="C294" s="94"/>
      <c r="D294" s="94"/>
    </row>
    <row r="295" spans="2:4">
      <c r="B295" s="93"/>
      <c r="C295" s="94"/>
      <c r="D295" s="94"/>
    </row>
    <row r="296" spans="2:4">
      <c r="B296" s="93"/>
      <c r="C296" s="94"/>
      <c r="D296" s="94"/>
    </row>
    <row r="297" spans="2:4">
      <c r="B297" s="93"/>
      <c r="C297" s="94"/>
      <c r="D297" s="94"/>
    </row>
    <row r="298" spans="2:4">
      <c r="B298" s="93"/>
      <c r="C298" s="94"/>
      <c r="D298" s="94"/>
    </row>
    <row r="299" spans="2:4">
      <c r="B299" s="93"/>
      <c r="C299" s="94"/>
      <c r="D299" s="94"/>
    </row>
    <row r="300" spans="2:4">
      <c r="B300" s="93"/>
      <c r="C300" s="94"/>
      <c r="D300" s="94"/>
    </row>
    <row r="301" spans="2:4">
      <c r="B301" s="93"/>
      <c r="C301" s="94"/>
      <c r="D301" s="94"/>
    </row>
    <row r="302" spans="2:4">
      <c r="B302" s="93"/>
      <c r="C302" s="94"/>
      <c r="D302" s="94"/>
    </row>
    <row r="303" spans="2:4">
      <c r="B303" s="93"/>
      <c r="C303" s="94"/>
      <c r="D303" s="94"/>
    </row>
    <row r="304" spans="2:4">
      <c r="B304" s="93"/>
      <c r="C304" s="94"/>
      <c r="D304" s="94"/>
    </row>
    <row r="305" spans="2:4">
      <c r="B305" s="93"/>
      <c r="C305" s="94"/>
      <c r="D305" s="94"/>
    </row>
    <row r="306" spans="2:4">
      <c r="B306" s="93"/>
      <c r="C306" s="94"/>
      <c r="D306" s="94"/>
    </row>
    <row r="307" spans="2:4">
      <c r="B307" s="93"/>
      <c r="C307" s="94"/>
      <c r="D307" s="94"/>
    </row>
    <row r="308" spans="2:4">
      <c r="B308" s="93"/>
      <c r="C308" s="94"/>
      <c r="D308" s="94"/>
    </row>
    <row r="309" spans="2:4">
      <c r="B309" s="93"/>
      <c r="C309" s="94"/>
      <c r="D309" s="94"/>
    </row>
    <row r="310" spans="2:4">
      <c r="B310" s="93"/>
      <c r="C310" s="94"/>
      <c r="D310" s="94"/>
    </row>
    <row r="311" spans="2:4">
      <c r="B311" s="93"/>
      <c r="C311" s="94"/>
      <c r="D311" s="94"/>
    </row>
    <row r="312" spans="2:4">
      <c r="B312" s="93"/>
      <c r="C312" s="94"/>
      <c r="D312" s="94"/>
    </row>
    <row r="313" spans="2:4">
      <c r="B313" s="93"/>
      <c r="C313" s="94"/>
      <c r="D313" s="94"/>
    </row>
    <row r="314" spans="2:4">
      <c r="B314" s="93"/>
      <c r="C314" s="94"/>
      <c r="D314" s="94"/>
    </row>
    <row r="315" spans="2:4">
      <c r="B315" s="93"/>
      <c r="C315" s="94"/>
      <c r="D315" s="94"/>
    </row>
    <row r="316" spans="2:4">
      <c r="B316" s="93"/>
      <c r="C316" s="94"/>
      <c r="D316" s="94"/>
    </row>
    <row r="317" spans="2:4">
      <c r="B317" s="93"/>
      <c r="C317" s="94"/>
      <c r="D317" s="94"/>
    </row>
    <row r="318" spans="2:4">
      <c r="B318" s="93"/>
      <c r="C318" s="94"/>
      <c r="D318" s="94"/>
    </row>
    <row r="319" spans="2:4">
      <c r="B319" s="93"/>
      <c r="C319" s="94"/>
      <c r="D319" s="94"/>
    </row>
    <row r="320" spans="2:4">
      <c r="B320" s="93"/>
      <c r="C320" s="94"/>
      <c r="D320" s="94"/>
    </row>
    <row r="321" spans="2:4">
      <c r="B321" s="93"/>
      <c r="C321" s="94"/>
      <c r="D321" s="94"/>
    </row>
    <row r="322" spans="2:4">
      <c r="B322" s="93"/>
      <c r="C322" s="94"/>
      <c r="D322" s="94"/>
    </row>
    <row r="323" spans="2:4">
      <c r="B323" s="93"/>
      <c r="C323" s="94"/>
      <c r="D323" s="94"/>
    </row>
    <row r="324" spans="2:4">
      <c r="B324" s="93"/>
      <c r="C324" s="94"/>
      <c r="D324" s="94"/>
    </row>
    <row r="325" spans="2:4">
      <c r="B325" s="93"/>
      <c r="C325" s="94"/>
      <c r="D325" s="94"/>
    </row>
    <row r="326" spans="2:4">
      <c r="B326" s="93"/>
      <c r="C326" s="94"/>
      <c r="D326" s="94"/>
    </row>
    <row r="327" spans="2:4">
      <c r="B327" s="93"/>
      <c r="C327" s="94"/>
      <c r="D327" s="94"/>
    </row>
    <row r="328" spans="2:4">
      <c r="B328" s="93"/>
      <c r="C328" s="94"/>
      <c r="D328" s="94"/>
    </row>
    <row r="329" spans="2:4">
      <c r="B329" s="93"/>
      <c r="C329" s="94"/>
      <c r="D329" s="94"/>
    </row>
    <row r="330" spans="2:4">
      <c r="B330" s="93"/>
      <c r="C330" s="94"/>
      <c r="D330" s="94"/>
    </row>
    <row r="331" spans="2:4">
      <c r="B331" s="93"/>
      <c r="C331" s="94"/>
      <c r="D331" s="94"/>
    </row>
    <row r="332" spans="2:4">
      <c r="B332" s="93"/>
      <c r="C332" s="94"/>
      <c r="D332" s="94"/>
    </row>
    <row r="333" spans="2:4">
      <c r="B333" s="93"/>
      <c r="C333" s="94"/>
      <c r="D333" s="94"/>
    </row>
    <row r="334" spans="2:4">
      <c r="B334" s="93"/>
      <c r="C334" s="94"/>
      <c r="D334" s="94"/>
    </row>
    <row r="335" spans="2:4">
      <c r="B335" s="93"/>
      <c r="C335" s="94"/>
      <c r="D335" s="94"/>
    </row>
    <row r="336" spans="2:4">
      <c r="B336" s="93"/>
      <c r="C336" s="94"/>
      <c r="D336" s="94"/>
    </row>
    <row r="337" spans="2:4">
      <c r="B337" s="93"/>
      <c r="C337" s="94"/>
      <c r="D337" s="94"/>
    </row>
    <row r="338" spans="2:4">
      <c r="B338" s="93"/>
      <c r="C338" s="94"/>
      <c r="D338" s="94"/>
    </row>
    <row r="339" spans="2:4">
      <c r="B339" s="93"/>
      <c r="C339" s="94"/>
      <c r="D339" s="94"/>
    </row>
    <row r="340" spans="2:4">
      <c r="B340" s="93"/>
      <c r="C340" s="94"/>
      <c r="D340" s="94"/>
    </row>
    <row r="341" spans="2:4">
      <c r="B341" s="93"/>
      <c r="C341" s="94"/>
      <c r="D341" s="94"/>
    </row>
    <row r="342" spans="2:4">
      <c r="B342" s="93"/>
      <c r="C342" s="94"/>
      <c r="D342" s="94"/>
    </row>
    <row r="343" spans="2:4">
      <c r="B343" s="93"/>
      <c r="C343" s="94"/>
      <c r="D343" s="94"/>
    </row>
    <row r="344" spans="2:4">
      <c r="B344" s="93"/>
      <c r="C344" s="94"/>
      <c r="D344" s="94"/>
    </row>
    <row r="345" spans="2:4">
      <c r="B345" s="93"/>
      <c r="C345" s="94"/>
      <c r="D345" s="94"/>
    </row>
    <row r="346" spans="2:4">
      <c r="B346" s="93"/>
      <c r="C346" s="94"/>
      <c r="D346" s="94"/>
    </row>
    <row r="347" spans="2:4">
      <c r="B347" s="93"/>
      <c r="C347" s="94"/>
      <c r="D347" s="94"/>
    </row>
    <row r="348" spans="2:4">
      <c r="B348" s="93"/>
      <c r="C348" s="94"/>
      <c r="D348" s="94"/>
    </row>
    <row r="349" spans="2:4">
      <c r="B349" s="93"/>
      <c r="C349" s="94"/>
      <c r="D349" s="94"/>
    </row>
    <row r="350" spans="2:4">
      <c r="B350" s="93"/>
      <c r="C350" s="94"/>
      <c r="D350" s="94"/>
    </row>
    <row r="351" spans="2:4">
      <c r="B351" s="93"/>
      <c r="C351" s="94"/>
      <c r="D351" s="94"/>
    </row>
    <row r="352" spans="2:4">
      <c r="B352" s="93"/>
      <c r="C352" s="94"/>
      <c r="D352" s="94"/>
    </row>
    <row r="353" spans="2:4">
      <c r="B353" s="93"/>
      <c r="C353" s="94"/>
      <c r="D353" s="94"/>
    </row>
    <row r="354" spans="2:4">
      <c r="B354" s="93"/>
      <c r="C354" s="94"/>
      <c r="D354" s="94"/>
    </row>
    <row r="355" spans="2:4">
      <c r="B355" s="93"/>
      <c r="C355" s="94"/>
      <c r="D355" s="94"/>
    </row>
    <row r="356" spans="2:4">
      <c r="B356" s="93"/>
      <c r="C356" s="94"/>
      <c r="D356" s="94"/>
    </row>
    <row r="357" spans="2:4">
      <c r="B357" s="93"/>
      <c r="C357" s="94"/>
      <c r="D357" s="94"/>
    </row>
    <row r="358" spans="2:4">
      <c r="B358" s="93"/>
      <c r="C358" s="94"/>
      <c r="D358" s="94"/>
    </row>
    <row r="359" spans="2:4">
      <c r="B359" s="93"/>
      <c r="C359" s="94"/>
      <c r="D359" s="94"/>
    </row>
    <row r="360" spans="2:4">
      <c r="B360" s="93"/>
      <c r="C360" s="94"/>
      <c r="D360" s="94"/>
    </row>
    <row r="361" spans="2:4">
      <c r="B361" s="93"/>
      <c r="C361" s="94"/>
      <c r="D361" s="94"/>
    </row>
    <row r="362" spans="2:4">
      <c r="B362" s="93"/>
      <c r="C362" s="94"/>
      <c r="D362" s="94"/>
    </row>
    <row r="363" spans="2:4">
      <c r="B363" s="93"/>
      <c r="C363" s="94"/>
      <c r="D363" s="94"/>
    </row>
    <row r="364" spans="2:4">
      <c r="B364" s="93"/>
      <c r="C364" s="94"/>
      <c r="D364" s="94"/>
    </row>
    <row r="365" spans="2:4">
      <c r="B365" s="93"/>
      <c r="C365" s="94"/>
      <c r="D365" s="94"/>
    </row>
    <row r="366" spans="2:4">
      <c r="B366" s="93"/>
      <c r="C366" s="94"/>
      <c r="D366" s="94"/>
    </row>
    <row r="367" spans="2:4">
      <c r="B367" s="93"/>
      <c r="C367" s="94"/>
      <c r="D367" s="94"/>
    </row>
    <row r="368" spans="2:4">
      <c r="B368" s="93"/>
      <c r="C368" s="94"/>
      <c r="D368" s="94"/>
    </row>
    <row r="369" spans="2:4">
      <c r="B369" s="93"/>
      <c r="C369" s="94"/>
      <c r="D369" s="94"/>
    </row>
    <row r="370" spans="2:4">
      <c r="B370" s="93"/>
      <c r="C370" s="94"/>
      <c r="D370" s="94"/>
    </row>
    <row r="371" spans="2:4">
      <c r="B371" s="93"/>
      <c r="C371" s="94"/>
      <c r="D371" s="94"/>
    </row>
    <row r="372" spans="2:4">
      <c r="B372" s="93"/>
      <c r="C372" s="94"/>
      <c r="D372" s="94"/>
    </row>
    <row r="373" spans="2:4">
      <c r="B373" s="93"/>
      <c r="C373" s="94"/>
      <c r="D373" s="94"/>
    </row>
    <row r="374" spans="2:4">
      <c r="B374" s="93"/>
      <c r="C374" s="94"/>
      <c r="D374" s="94"/>
    </row>
    <row r="375" spans="2:4">
      <c r="B375" s="93"/>
      <c r="C375" s="94"/>
      <c r="D375" s="94"/>
    </row>
    <row r="376" spans="2:4">
      <c r="B376" s="93"/>
      <c r="C376" s="94"/>
      <c r="D376" s="94"/>
    </row>
    <row r="377" spans="2:4">
      <c r="B377" s="93"/>
      <c r="C377" s="94"/>
      <c r="D377" s="94"/>
    </row>
    <row r="378" spans="2:4">
      <c r="B378" s="93"/>
      <c r="C378" s="94"/>
      <c r="D378" s="94"/>
    </row>
    <row r="379" spans="2:4">
      <c r="B379" s="93"/>
      <c r="C379" s="94"/>
      <c r="D379" s="94"/>
    </row>
    <row r="380" spans="2:4">
      <c r="B380" s="93"/>
      <c r="C380" s="94"/>
      <c r="D380" s="94"/>
    </row>
    <row r="381" spans="2:4">
      <c r="B381" s="93"/>
      <c r="C381" s="94"/>
      <c r="D381" s="94"/>
    </row>
    <row r="382" spans="2:4">
      <c r="B382" s="93"/>
      <c r="C382" s="94"/>
      <c r="D382" s="94"/>
    </row>
    <row r="383" spans="2:4">
      <c r="B383" s="93"/>
      <c r="C383" s="94"/>
      <c r="D383" s="94"/>
    </row>
    <row r="384" spans="2:4">
      <c r="B384" s="93"/>
      <c r="C384" s="94"/>
      <c r="D384" s="94"/>
    </row>
    <row r="385" spans="2:4">
      <c r="B385" s="93"/>
      <c r="C385" s="94"/>
      <c r="D385" s="94"/>
    </row>
    <row r="386" spans="2:4">
      <c r="B386" s="93"/>
      <c r="C386" s="94"/>
      <c r="D386" s="94"/>
    </row>
    <row r="387" spans="2:4">
      <c r="B387" s="93"/>
      <c r="C387" s="94"/>
      <c r="D387" s="94"/>
    </row>
    <row r="388" spans="2:4">
      <c r="B388" s="93"/>
      <c r="C388" s="94"/>
      <c r="D388" s="94"/>
    </row>
    <row r="389" spans="2:4">
      <c r="B389" s="93"/>
      <c r="C389" s="94"/>
      <c r="D389" s="94"/>
    </row>
    <row r="390" spans="2:4">
      <c r="B390" s="93"/>
      <c r="C390" s="94"/>
      <c r="D390" s="94"/>
    </row>
    <row r="391" spans="2:4">
      <c r="B391" s="93"/>
      <c r="C391" s="94"/>
      <c r="D391" s="94"/>
    </row>
    <row r="392" spans="2:4">
      <c r="B392" s="93"/>
      <c r="C392" s="94"/>
      <c r="D392" s="94"/>
    </row>
    <row r="393" spans="2:4">
      <c r="B393" s="93"/>
      <c r="C393" s="94"/>
      <c r="D393" s="94"/>
    </row>
    <row r="394" spans="2:4">
      <c r="B394" s="93"/>
      <c r="C394" s="94"/>
      <c r="D394" s="94"/>
    </row>
    <row r="395" spans="2:4">
      <c r="B395" s="93"/>
      <c r="C395" s="94"/>
      <c r="D395" s="94"/>
    </row>
    <row r="396" spans="2:4">
      <c r="B396" s="93"/>
      <c r="C396" s="94"/>
      <c r="D396" s="94"/>
    </row>
    <row r="397" spans="2:4">
      <c r="B397" s="93"/>
      <c r="C397" s="94"/>
      <c r="D397" s="94"/>
    </row>
    <row r="398" spans="2:4">
      <c r="B398" s="93"/>
      <c r="C398" s="94"/>
      <c r="D398" s="94"/>
    </row>
    <row r="399" spans="2:4">
      <c r="B399" s="93"/>
      <c r="C399" s="94"/>
      <c r="D399" s="94"/>
    </row>
    <row r="400" spans="2:4">
      <c r="B400" s="93"/>
      <c r="C400" s="94"/>
      <c r="D400" s="94"/>
    </row>
    <row r="401" spans="2:4">
      <c r="B401" s="93"/>
      <c r="C401" s="94"/>
      <c r="D401" s="94"/>
    </row>
    <row r="402" spans="2:4">
      <c r="B402" s="93"/>
      <c r="C402" s="94"/>
      <c r="D402" s="94"/>
    </row>
    <row r="403" spans="2:4">
      <c r="B403" s="93"/>
      <c r="C403" s="94"/>
      <c r="D403" s="94"/>
    </row>
    <row r="404" spans="2:4">
      <c r="B404" s="93"/>
      <c r="C404" s="94"/>
      <c r="D404" s="94"/>
    </row>
    <row r="405" spans="2:4">
      <c r="B405" s="93"/>
      <c r="C405" s="94"/>
      <c r="D405" s="94"/>
    </row>
    <row r="406" spans="2:4">
      <c r="B406" s="93"/>
      <c r="C406" s="94"/>
      <c r="D406" s="94"/>
    </row>
    <row r="407" spans="2:4">
      <c r="B407" s="93"/>
      <c r="C407" s="94"/>
      <c r="D407" s="94"/>
    </row>
    <row r="408" spans="2:4">
      <c r="B408" s="93"/>
      <c r="C408" s="94"/>
      <c r="D408" s="94"/>
    </row>
    <row r="409" spans="2:4">
      <c r="B409" s="93"/>
      <c r="C409" s="94"/>
      <c r="D409" s="94"/>
    </row>
    <row r="410" spans="2:4">
      <c r="B410" s="93"/>
      <c r="C410" s="94"/>
      <c r="D410" s="94"/>
    </row>
    <row r="411" spans="2:4">
      <c r="B411" s="93"/>
      <c r="C411" s="94"/>
      <c r="D411" s="94"/>
    </row>
    <row r="412" spans="2:4">
      <c r="B412" s="93"/>
      <c r="C412" s="94"/>
      <c r="D412" s="94"/>
    </row>
    <row r="413" spans="2:4">
      <c r="B413" s="93"/>
      <c r="C413" s="94"/>
      <c r="D413" s="94"/>
    </row>
    <row r="414" spans="2:4">
      <c r="B414" s="93"/>
      <c r="C414" s="94"/>
      <c r="D414" s="94"/>
    </row>
    <row r="415" spans="2:4">
      <c r="B415" s="93"/>
      <c r="C415" s="94"/>
      <c r="D415" s="94"/>
    </row>
    <row r="416" spans="2:4">
      <c r="B416" s="93"/>
      <c r="C416" s="94"/>
      <c r="D416" s="94"/>
    </row>
    <row r="417" spans="2:4">
      <c r="B417" s="93"/>
      <c r="C417" s="94"/>
      <c r="D417" s="94"/>
    </row>
    <row r="418" spans="2:4">
      <c r="B418" s="93"/>
      <c r="C418" s="94"/>
      <c r="D418" s="94"/>
    </row>
    <row r="419" spans="2:4">
      <c r="B419" s="93"/>
      <c r="C419" s="94"/>
      <c r="D419" s="94"/>
    </row>
    <row r="420" spans="2:4">
      <c r="B420" s="93"/>
      <c r="C420" s="94"/>
      <c r="D420" s="94"/>
    </row>
    <row r="421" spans="2:4">
      <c r="B421" s="93"/>
      <c r="C421" s="94"/>
      <c r="D421" s="94"/>
    </row>
    <row r="422" spans="2:4">
      <c r="B422" s="93"/>
      <c r="C422" s="94"/>
      <c r="D422" s="94"/>
    </row>
    <row r="423" spans="2:4">
      <c r="B423" s="93"/>
      <c r="C423" s="94"/>
      <c r="D423" s="94"/>
    </row>
    <row r="424" spans="2:4">
      <c r="B424" s="93"/>
      <c r="C424" s="94"/>
      <c r="D424" s="94"/>
    </row>
    <row r="425" spans="2:4">
      <c r="B425" s="93"/>
      <c r="C425" s="94"/>
      <c r="D425" s="94"/>
    </row>
    <row r="426" spans="2:4">
      <c r="B426" s="93"/>
      <c r="C426" s="94"/>
      <c r="D426" s="94"/>
    </row>
    <row r="427" spans="2:4">
      <c r="B427" s="93"/>
      <c r="C427" s="94"/>
      <c r="D427" s="94"/>
    </row>
    <row r="428" spans="2:4">
      <c r="B428" s="93"/>
      <c r="C428" s="94"/>
      <c r="D428" s="94"/>
    </row>
    <row r="429" spans="2:4">
      <c r="B429" s="93"/>
      <c r="C429" s="94"/>
      <c r="D429" s="94"/>
    </row>
    <row r="430" spans="2:4">
      <c r="B430" s="93"/>
      <c r="C430" s="94"/>
      <c r="D430" s="94"/>
    </row>
    <row r="431" spans="2:4">
      <c r="B431" s="93"/>
      <c r="C431" s="94"/>
      <c r="D431" s="94"/>
    </row>
    <row r="432" spans="2:4">
      <c r="B432" s="93"/>
      <c r="C432" s="94"/>
      <c r="D432" s="94"/>
    </row>
    <row r="433" spans="2:4">
      <c r="B433" s="93"/>
      <c r="C433" s="94"/>
      <c r="D433" s="94"/>
    </row>
    <row r="434" spans="2:4">
      <c r="B434" s="93"/>
      <c r="C434" s="94"/>
      <c r="D434" s="94"/>
    </row>
    <row r="435" spans="2:4">
      <c r="B435" s="93"/>
      <c r="C435" s="94"/>
      <c r="D435" s="94"/>
    </row>
    <row r="436" spans="2:4">
      <c r="B436" s="93"/>
      <c r="C436" s="94"/>
      <c r="D436" s="94"/>
    </row>
    <row r="437" spans="2:4">
      <c r="B437" s="93"/>
      <c r="C437" s="94"/>
      <c r="D437" s="94"/>
    </row>
    <row r="438" spans="2:4">
      <c r="B438" s="93"/>
      <c r="C438" s="94"/>
      <c r="D438" s="94"/>
    </row>
    <row r="439" spans="2:4">
      <c r="B439" s="93"/>
      <c r="C439" s="94"/>
      <c r="D439" s="94"/>
    </row>
    <row r="440" spans="2:4">
      <c r="B440" s="93"/>
      <c r="C440" s="94"/>
      <c r="D440" s="94"/>
    </row>
    <row r="441" spans="2:4">
      <c r="B441" s="93"/>
      <c r="C441" s="94"/>
      <c r="D441" s="94"/>
    </row>
    <row r="442" spans="2:4">
      <c r="B442" s="93"/>
      <c r="C442" s="94"/>
      <c r="D442" s="94"/>
    </row>
    <row r="443" spans="2:4">
      <c r="B443" s="93"/>
      <c r="C443" s="94"/>
      <c r="D443" s="94"/>
    </row>
    <row r="444" spans="2:4">
      <c r="B444" s="93"/>
      <c r="C444" s="94"/>
      <c r="D444" s="94"/>
    </row>
    <row r="445" spans="2:4">
      <c r="B445" s="93"/>
      <c r="C445" s="94"/>
      <c r="D445" s="94"/>
    </row>
    <row r="446" spans="2:4">
      <c r="B446" s="93"/>
      <c r="C446" s="94"/>
      <c r="D446" s="94"/>
    </row>
    <row r="447" spans="2:4">
      <c r="B447" s="93"/>
      <c r="C447" s="94"/>
      <c r="D447" s="94"/>
    </row>
    <row r="448" spans="2:4">
      <c r="B448" s="93"/>
      <c r="C448" s="94"/>
      <c r="D448" s="94"/>
    </row>
    <row r="449" spans="2:4">
      <c r="B449" s="93"/>
      <c r="C449" s="94"/>
      <c r="D449" s="94"/>
    </row>
    <row r="450" spans="2:4">
      <c r="B450" s="93"/>
      <c r="C450" s="94"/>
      <c r="D450" s="94"/>
    </row>
    <row r="451" spans="2:4">
      <c r="B451" s="93"/>
      <c r="C451" s="94"/>
      <c r="D451" s="94"/>
    </row>
    <row r="452" spans="2:4">
      <c r="B452" s="93"/>
      <c r="C452" s="94"/>
      <c r="D452" s="94"/>
    </row>
    <row r="453" spans="2:4">
      <c r="B453" s="93"/>
      <c r="C453" s="94"/>
      <c r="D453" s="94"/>
    </row>
    <row r="454" spans="2:4">
      <c r="B454" s="93"/>
      <c r="C454" s="94"/>
      <c r="D454" s="94"/>
    </row>
    <row r="455" spans="2:4">
      <c r="B455" s="93"/>
      <c r="C455" s="94"/>
      <c r="D455" s="94"/>
    </row>
    <row r="456" spans="2:4">
      <c r="B456" s="93"/>
      <c r="C456" s="94"/>
      <c r="D456" s="94"/>
    </row>
    <row r="457" spans="2:4">
      <c r="B457" s="93"/>
      <c r="C457" s="94"/>
      <c r="D457" s="94"/>
    </row>
    <row r="458" spans="2:4">
      <c r="B458" s="93"/>
      <c r="C458" s="94"/>
      <c r="D458" s="94"/>
    </row>
    <row r="459" spans="2:4">
      <c r="B459" s="93"/>
      <c r="C459" s="94"/>
      <c r="D459" s="94"/>
    </row>
    <row r="460" spans="2:4">
      <c r="B460" s="93"/>
      <c r="C460" s="94"/>
      <c r="D460" s="94"/>
    </row>
    <row r="461" spans="2:4">
      <c r="B461" s="93"/>
      <c r="C461" s="94"/>
      <c r="D461" s="94"/>
    </row>
    <row r="462" spans="2:4">
      <c r="B462" s="93"/>
      <c r="C462" s="94"/>
      <c r="D462" s="94"/>
    </row>
    <row r="463" spans="2:4">
      <c r="B463" s="93"/>
      <c r="C463" s="94"/>
      <c r="D463" s="94"/>
    </row>
    <row r="464" spans="2:4">
      <c r="B464" s="93"/>
      <c r="C464" s="94"/>
      <c r="D464" s="94"/>
    </row>
    <row r="465" spans="2:4">
      <c r="B465" s="93"/>
      <c r="C465" s="94"/>
      <c r="D465" s="94"/>
    </row>
    <row r="466" spans="2:4">
      <c r="B466" s="93"/>
      <c r="C466" s="94"/>
      <c r="D466" s="94"/>
    </row>
    <row r="467" spans="2:4">
      <c r="B467" s="93"/>
      <c r="C467" s="94"/>
      <c r="D467" s="94"/>
    </row>
    <row r="468" spans="2:4">
      <c r="B468" s="93"/>
      <c r="C468" s="94"/>
      <c r="D468" s="94"/>
    </row>
    <row r="469" spans="2:4">
      <c r="B469" s="93"/>
      <c r="C469" s="94"/>
      <c r="D469" s="94"/>
    </row>
    <row r="470" spans="2:4">
      <c r="B470" s="93"/>
      <c r="C470" s="94"/>
      <c r="D470" s="94"/>
    </row>
    <row r="471" spans="2:4">
      <c r="B471" s="93"/>
      <c r="C471" s="94"/>
      <c r="D471" s="94"/>
    </row>
    <row r="472" spans="2:4">
      <c r="B472" s="93"/>
      <c r="C472" s="94"/>
      <c r="D472" s="94"/>
    </row>
    <row r="473" spans="2:4">
      <c r="B473" s="93"/>
      <c r="C473" s="94"/>
      <c r="D473" s="94"/>
    </row>
    <row r="474" spans="2:4">
      <c r="B474" s="93"/>
      <c r="C474" s="94"/>
      <c r="D474" s="94"/>
    </row>
    <row r="475" spans="2:4">
      <c r="B475" s="93"/>
      <c r="C475" s="94"/>
      <c r="D475" s="94"/>
    </row>
    <row r="476" spans="2:4">
      <c r="B476" s="93"/>
      <c r="C476" s="94"/>
      <c r="D476" s="94"/>
    </row>
    <row r="477" spans="2:4">
      <c r="B477" s="93"/>
      <c r="C477" s="94"/>
      <c r="D477" s="94"/>
    </row>
    <row r="478" spans="2:4">
      <c r="B478" s="93"/>
      <c r="C478" s="94"/>
      <c r="D478" s="94"/>
    </row>
    <row r="479" spans="2:4">
      <c r="B479" s="93"/>
      <c r="C479" s="94"/>
      <c r="D479" s="94"/>
    </row>
    <row r="480" spans="2:4">
      <c r="B480" s="93"/>
      <c r="C480" s="94"/>
      <c r="D480" s="94"/>
    </row>
    <row r="481" spans="2:4">
      <c r="B481" s="93"/>
      <c r="C481" s="94"/>
      <c r="D481" s="94"/>
    </row>
    <row r="482" spans="2:4">
      <c r="B482" s="93"/>
      <c r="C482" s="94"/>
      <c r="D482" s="94"/>
    </row>
    <row r="483" spans="2:4">
      <c r="B483" s="93"/>
      <c r="C483" s="94"/>
      <c r="D483" s="94"/>
    </row>
    <row r="484" spans="2:4">
      <c r="B484" s="93"/>
      <c r="C484" s="94"/>
      <c r="D484" s="94"/>
    </row>
    <row r="485" spans="2:4">
      <c r="B485" s="93"/>
      <c r="C485" s="94"/>
      <c r="D485" s="94"/>
    </row>
    <row r="486" spans="2:4">
      <c r="B486" s="93"/>
      <c r="C486" s="94"/>
      <c r="D486" s="94"/>
    </row>
    <row r="487" spans="2:4">
      <c r="B487" s="93"/>
      <c r="C487" s="94"/>
      <c r="D487" s="94"/>
    </row>
    <row r="488" spans="2:4">
      <c r="B488" s="93"/>
      <c r="C488" s="94"/>
      <c r="D488" s="94"/>
    </row>
    <row r="489" spans="2:4">
      <c r="B489" s="93"/>
      <c r="C489" s="94"/>
      <c r="D489" s="94"/>
    </row>
    <row r="490" spans="2:4">
      <c r="B490" s="93"/>
      <c r="C490" s="94"/>
      <c r="D490" s="94"/>
    </row>
    <row r="491" spans="2:4">
      <c r="B491" s="93"/>
      <c r="C491" s="94"/>
      <c r="D491" s="94"/>
    </row>
    <row r="492" spans="2:4">
      <c r="B492" s="93"/>
      <c r="C492" s="94"/>
      <c r="D492" s="94"/>
    </row>
    <row r="493" spans="2:4">
      <c r="B493" s="93"/>
      <c r="C493" s="94"/>
      <c r="D493" s="94"/>
    </row>
    <row r="494" spans="2:4">
      <c r="B494" s="93"/>
      <c r="C494" s="94"/>
      <c r="D494" s="94"/>
    </row>
    <row r="495" spans="2:4">
      <c r="B495" s="93"/>
      <c r="C495" s="94"/>
      <c r="D495" s="94"/>
    </row>
    <row r="496" spans="2:4">
      <c r="B496" s="93"/>
      <c r="C496" s="94"/>
      <c r="D496" s="94"/>
    </row>
    <row r="497" spans="2:4">
      <c r="B497" s="93"/>
      <c r="C497" s="94"/>
      <c r="D497" s="94"/>
    </row>
    <row r="498" spans="2:4">
      <c r="B498" s="93"/>
      <c r="C498" s="94"/>
      <c r="D498" s="94"/>
    </row>
    <row r="499" spans="2:4">
      <c r="B499" s="93"/>
      <c r="C499" s="94"/>
      <c r="D499" s="94"/>
    </row>
    <row r="500" spans="2:4">
      <c r="B500" s="93"/>
      <c r="C500" s="94"/>
      <c r="D500" s="94"/>
    </row>
    <row r="501" spans="2:4">
      <c r="B501" s="93"/>
      <c r="C501" s="94"/>
      <c r="D501" s="94"/>
    </row>
    <row r="502" spans="2:4">
      <c r="B502" s="93"/>
      <c r="C502" s="94"/>
      <c r="D502" s="94"/>
    </row>
    <row r="503" spans="2:4">
      <c r="B503" s="93"/>
      <c r="C503" s="94"/>
      <c r="D503" s="94"/>
    </row>
    <row r="504" spans="2:4">
      <c r="B504" s="93"/>
      <c r="C504" s="94"/>
      <c r="D504" s="94"/>
    </row>
    <row r="505" spans="2:4">
      <c r="B505" s="93"/>
      <c r="C505" s="94"/>
      <c r="D505" s="94"/>
    </row>
    <row r="506" spans="2:4">
      <c r="B506" s="93"/>
      <c r="C506" s="94"/>
      <c r="D506" s="94"/>
    </row>
    <row r="507" spans="2:4">
      <c r="B507" s="93"/>
      <c r="C507" s="94"/>
      <c r="D507" s="94"/>
    </row>
    <row r="508" spans="2:4">
      <c r="B508" s="93"/>
      <c r="C508" s="94"/>
      <c r="D508" s="94"/>
    </row>
    <row r="509" spans="2:4">
      <c r="B509" s="93"/>
      <c r="C509" s="94"/>
      <c r="D509" s="94"/>
    </row>
    <row r="510" spans="2:4">
      <c r="B510" s="93"/>
      <c r="C510" s="94"/>
      <c r="D510" s="94"/>
    </row>
    <row r="511" spans="2:4">
      <c r="B511" s="93"/>
      <c r="C511" s="94"/>
      <c r="D511" s="94"/>
    </row>
    <row r="512" spans="2:4">
      <c r="B512" s="93"/>
      <c r="C512" s="94"/>
      <c r="D512" s="94"/>
    </row>
    <row r="513" spans="2:4">
      <c r="B513" s="93"/>
      <c r="C513" s="94"/>
      <c r="D513" s="94"/>
    </row>
    <row r="514" spans="2:4">
      <c r="B514" s="93"/>
      <c r="C514" s="94"/>
      <c r="D514" s="94"/>
    </row>
    <row r="515" spans="2:4">
      <c r="B515" s="93"/>
      <c r="C515" s="94"/>
      <c r="D515" s="94"/>
    </row>
    <row r="516" spans="2:4">
      <c r="B516" s="93"/>
      <c r="C516" s="94"/>
      <c r="D516" s="94"/>
    </row>
    <row r="517" spans="2:4">
      <c r="B517" s="93"/>
      <c r="C517" s="94"/>
      <c r="D517" s="94"/>
    </row>
    <row r="518" spans="2:4">
      <c r="B518" s="93"/>
      <c r="C518" s="94"/>
      <c r="D518" s="94"/>
    </row>
    <row r="519" spans="2:4">
      <c r="B519" s="93"/>
      <c r="C519" s="94"/>
      <c r="D519" s="94"/>
    </row>
    <row r="520" spans="2:4">
      <c r="B520" s="93"/>
      <c r="C520" s="94"/>
      <c r="D520" s="94"/>
    </row>
    <row r="521" spans="2:4">
      <c r="B521" s="93"/>
      <c r="C521" s="94"/>
      <c r="D521" s="94"/>
    </row>
    <row r="522" spans="2:4">
      <c r="B522" s="93"/>
      <c r="C522" s="94"/>
      <c r="D522" s="94"/>
    </row>
    <row r="523" spans="2:4">
      <c r="B523" s="93"/>
      <c r="C523" s="94"/>
      <c r="D523" s="94"/>
    </row>
    <row r="524" spans="2:4">
      <c r="B524" s="93"/>
      <c r="C524" s="94"/>
      <c r="D524" s="94"/>
    </row>
    <row r="525" spans="2:4">
      <c r="B525" s="93"/>
      <c r="C525" s="94"/>
      <c r="D525" s="94"/>
    </row>
    <row r="526" spans="2:4">
      <c r="B526" s="93"/>
      <c r="C526" s="94"/>
      <c r="D526" s="94"/>
    </row>
    <row r="527" spans="2:4">
      <c r="B527" s="93"/>
      <c r="C527" s="94"/>
      <c r="D527" s="94"/>
    </row>
    <row r="528" spans="2:4">
      <c r="B528" s="93"/>
      <c r="C528" s="94"/>
      <c r="D528" s="94"/>
    </row>
    <row r="529" spans="2:4">
      <c r="B529" s="93"/>
      <c r="C529" s="94"/>
      <c r="D529" s="94"/>
    </row>
    <row r="530" spans="2:4">
      <c r="B530" s="93"/>
      <c r="C530" s="94"/>
      <c r="D530" s="94"/>
    </row>
    <row r="531" spans="2:4">
      <c r="B531" s="93"/>
      <c r="C531" s="94"/>
      <c r="D531" s="94"/>
    </row>
    <row r="532" spans="2:4">
      <c r="B532" s="93"/>
      <c r="C532" s="94"/>
      <c r="D532" s="94"/>
    </row>
    <row r="533" spans="2:4">
      <c r="B533" s="93"/>
      <c r="C533" s="94"/>
      <c r="D533" s="94"/>
    </row>
    <row r="534" spans="2:4">
      <c r="B534" s="93"/>
      <c r="C534" s="94"/>
      <c r="D534" s="94"/>
    </row>
    <row r="535" spans="2:4">
      <c r="B535" s="93"/>
      <c r="C535" s="94"/>
      <c r="D535" s="94"/>
    </row>
    <row r="536" spans="2:4">
      <c r="B536" s="93"/>
      <c r="C536" s="94"/>
      <c r="D536" s="94"/>
    </row>
    <row r="537" spans="2:4">
      <c r="B537" s="93"/>
      <c r="C537" s="94"/>
      <c r="D537" s="94"/>
    </row>
    <row r="538" spans="2:4">
      <c r="B538" s="93"/>
      <c r="C538" s="94"/>
      <c r="D538" s="94"/>
    </row>
    <row r="539" spans="2:4">
      <c r="B539" s="93"/>
      <c r="C539" s="94"/>
      <c r="D539" s="94"/>
    </row>
    <row r="540" spans="2:4">
      <c r="B540" s="93"/>
      <c r="C540" s="94"/>
      <c r="D540" s="94"/>
    </row>
    <row r="541" spans="2:4">
      <c r="B541" s="93"/>
      <c r="C541" s="94"/>
      <c r="D541" s="94"/>
    </row>
    <row r="542" spans="2:4">
      <c r="B542" s="93"/>
      <c r="C542" s="94"/>
      <c r="D542" s="94"/>
    </row>
    <row r="543" spans="2:4">
      <c r="B543" s="93"/>
      <c r="C543" s="94"/>
      <c r="D543" s="94"/>
    </row>
    <row r="544" spans="2:4">
      <c r="B544" s="93"/>
      <c r="C544" s="94"/>
      <c r="D544" s="94"/>
    </row>
    <row r="545" spans="2:4">
      <c r="B545" s="93"/>
      <c r="C545" s="94"/>
      <c r="D545" s="94"/>
    </row>
    <row r="546" spans="2:4">
      <c r="B546" s="93"/>
      <c r="C546" s="94"/>
      <c r="D546" s="94"/>
    </row>
    <row r="547" spans="2:4">
      <c r="B547" s="93"/>
      <c r="C547" s="94"/>
      <c r="D547" s="94"/>
    </row>
    <row r="548" spans="2:4">
      <c r="B548" s="93"/>
      <c r="C548" s="94"/>
      <c r="D548" s="94"/>
    </row>
    <row r="549" spans="2:4">
      <c r="B549" s="93"/>
      <c r="C549" s="94"/>
      <c r="D549" s="94"/>
    </row>
    <row r="550" spans="2:4">
      <c r="B550" s="93"/>
      <c r="C550" s="94"/>
      <c r="D550" s="94"/>
    </row>
    <row r="551" spans="2:4">
      <c r="B551" s="93"/>
      <c r="C551" s="94"/>
      <c r="D551" s="94"/>
    </row>
    <row r="552" spans="2:4">
      <c r="B552" s="93"/>
      <c r="C552" s="94"/>
      <c r="D552" s="94"/>
    </row>
    <row r="553" spans="2:4">
      <c r="B553" s="93"/>
      <c r="C553" s="94"/>
      <c r="D553" s="94"/>
    </row>
    <row r="554" spans="2:4">
      <c r="B554" s="93"/>
      <c r="C554" s="94"/>
      <c r="D554" s="94"/>
    </row>
    <row r="555" spans="2:4">
      <c r="B555" s="93"/>
      <c r="C555" s="94"/>
      <c r="D555" s="94"/>
    </row>
    <row r="556" spans="2:4">
      <c r="B556" s="93"/>
      <c r="C556" s="94"/>
      <c r="D556" s="94"/>
    </row>
    <row r="557" spans="2:4">
      <c r="B557" s="93"/>
      <c r="C557" s="94"/>
      <c r="D557" s="94"/>
    </row>
    <row r="558" spans="2:4">
      <c r="B558" s="93"/>
      <c r="C558" s="94"/>
      <c r="D558" s="94"/>
    </row>
    <row r="559" spans="2:4">
      <c r="B559" s="93"/>
      <c r="C559" s="94"/>
      <c r="D559" s="94"/>
    </row>
    <row r="560" spans="2:4">
      <c r="B560" s="93"/>
      <c r="C560" s="94"/>
      <c r="D560" s="94"/>
    </row>
    <row r="561" spans="2:4">
      <c r="B561" s="93"/>
      <c r="C561" s="94"/>
      <c r="D561" s="94"/>
    </row>
    <row r="562" spans="2:4">
      <c r="B562" s="93"/>
      <c r="C562" s="94"/>
      <c r="D562" s="94"/>
    </row>
    <row r="563" spans="2:4">
      <c r="B563" s="93"/>
      <c r="C563" s="94"/>
      <c r="D563" s="94"/>
    </row>
    <row r="564" spans="2:4">
      <c r="B564" s="93"/>
      <c r="C564" s="94"/>
      <c r="D564" s="94"/>
    </row>
    <row r="565" spans="2:4">
      <c r="B565" s="93"/>
      <c r="C565" s="94"/>
      <c r="D565" s="94"/>
    </row>
    <row r="566" spans="2:4">
      <c r="B566" s="93"/>
      <c r="C566" s="94"/>
      <c r="D566" s="94"/>
    </row>
    <row r="567" spans="2:4">
      <c r="B567" s="93"/>
      <c r="C567" s="94"/>
      <c r="D567" s="94"/>
    </row>
    <row r="568" spans="2:4">
      <c r="B568" s="93"/>
      <c r="C568" s="94"/>
      <c r="D568" s="94"/>
    </row>
    <row r="569" spans="2:4">
      <c r="B569" s="93"/>
      <c r="C569" s="94"/>
      <c r="D569" s="94"/>
    </row>
    <row r="570" spans="2:4">
      <c r="B570" s="93"/>
      <c r="C570" s="94"/>
      <c r="D570" s="94"/>
    </row>
    <row r="571" spans="2:4">
      <c r="B571" s="93"/>
      <c r="C571" s="94"/>
      <c r="D571" s="94"/>
    </row>
    <row r="572" spans="2:4">
      <c r="B572" s="93"/>
      <c r="C572" s="94"/>
      <c r="D572" s="94"/>
    </row>
    <row r="573" spans="2:4">
      <c r="B573" s="93"/>
      <c r="C573" s="94"/>
      <c r="D573" s="94"/>
    </row>
    <row r="574" spans="2:4">
      <c r="B574" s="93"/>
      <c r="C574" s="94"/>
      <c r="D574" s="94"/>
    </row>
    <row r="575" spans="2:4">
      <c r="B575" s="93"/>
      <c r="C575" s="94"/>
      <c r="D575" s="94"/>
    </row>
    <row r="576" spans="2:4">
      <c r="B576" s="93"/>
      <c r="C576" s="94"/>
      <c r="D576" s="94"/>
    </row>
    <row r="577" spans="2:4">
      <c r="B577" s="93"/>
      <c r="C577" s="94"/>
      <c r="D577" s="94"/>
    </row>
    <row r="578" spans="2:4">
      <c r="B578" s="93"/>
      <c r="C578" s="94"/>
      <c r="D578" s="94"/>
    </row>
    <row r="579" spans="2:4">
      <c r="B579" s="93"/>
      <c r="C579" s="94"/>
      <c r="D579" s="94"/>
    </row>
    <row r="580" spans="2:4">
      <c r="B580" s="93"/>
      <c r="C580" s="94"/>
      <c r="D580" s="94"/>
    </row>
    <row r="581" spans="2:4">
      <c r="B581" s="93"/>
      <c r="C581" s="94"/>
      <c r="D581" s="94"/>
    </row>
    <row r="582" spans="2:4">
      <c r="B582" s="93"/>
      <c r="C582" s="94"/>
      <c r="D582" s="94"/>
    </row>
    <row r="583" spans="2:4">
      <c r="B583" s="93"/>
      <c r="C583" s="94"/>
      <c r="D583" s="94"/>
    </row>
    <row r="584" spans="2:4">
      <c r="B584" s="93"/>
      <c r="C584" s="94"/>
      <c r="D584" s="94"/>
    </row>
    <row r="585" spans="2:4">
      <c r="B585" s="93"/>
      <c r="C585" s="94"/>
      <c r="D585" s="94"/>
    </row>
    <row r="586" spans="2:4">
      <c r="B586" s="93"/>
      <c r="C586" s="94"/>
      <c r="D586" s="94"/>
    </row>
    <row r="587" spans="2:4">
      <c r="B587" s="93"/>
      <c r="C587" s="94"/>
      <c r="D587" s="94"/>
    </row>
    <row r="588" spans="2:4">
      <c r="B588" s="93"/>
      <c r="C588" s="94"/>
      <c r="D588" s="94"/>
    </row>
    <row r="589" spans="2:4">
      <c r="B589" s="93"/>
      <c r="C589" s="94"/>
      <c r="D589" s="94"/>
    </row>
    <row r="590" spans="2:4">
      <c r="B590" s="93"/>
      <c r="C590" s="94"/>
      <c r="D590" s="94"/>
    </row>
    <row r="591" spans="2:4">
      <c r="B591" s="93"/>
      <c r="C591" s="94"/>
      <c r="D591" s="94"/>
    </row>
    <row r="592" spans="2:4">
      <c r="B592" s="93"/>
      <c r="C592" s="94"/>
      <c r="D592" s="94"/>
    </row>
    <row r="593" spans="2:4">
      <c r="B593" s="93"/>
      <c r="C593" s="94"/>
      <c r="D593" s="94"/>
    </row>
    <row r="594" spans="2:4">
      <c r="B594" s="93"/>
      <c r="C594" s="94"/>
      <c r="D594" s="94"/>
    </row>
    <row r="595" spans="2:4">
      <c r="B595" s="93"/>
      <c r="C595" s="94"/>
      <c r="D595" s="94"/>
    </row>
    <row r="596" spans="2:4">
      <c r="B596" s="93"/>
      <c r="C596" s="94"/>
      <c r="D596" s="94"/>
    </row>
    <row r="597" spans="2:4">
      <c r="B597" s="93"/>
      <c r="C597" s="94"/>
      <c r="D597" s="94"/>
    </row>
    <row r="598" spans="2:4">
      <c r="B598" s="93"/>
      <c r="C598" s="94"/>
      <c r="D598" s="94"/>
    </row>
    <row r="599" spans="2:4">
      <c r="B599" s="93"/>
      <c r="C599" s="94"/>
      <c r="D599" s="94"/>
    </row>
    <row r="600" spans="2:4">
      <c r="B600" s="93"/>
      <c r="C600" s="94"/>
      <c r="D600" s="94"/>
    </row>
    <row r="601" spans="2:4">
      <c r="B601" s="93"/>
      <c r="C601" s="94"/>
      <c r="D601" s="94"/>
    </row>
    <row r="602" spans="2:4">
      <c r="B602" s="93"/>
      <c r="C602" s="94"/>
      <c r="D602" s="94"/>
    </row>
    <row r="603" spans="2:4">
      <c r="B603" s="93"/>
      <c r="C603" s="94"/>
      <c r="D603" s="94"/>
    </row>
    <row r="604" spans="2:4">
      <c r="B604" s="93"/>
      <c r="C604" s="94"/>
      <c r="D604" s="94"/>
    </row>
    <row r="605" spans="2:4">
      <c r="B605" s="93"/>
      <c r="C605" s="94"/>
      <c r="D605" s="94"/>
    </row>
    <row r="606" spans="2:4">
      <c r="B606" s="93"/>
      <c r="C606" s="94"/>
      <c r="D606" s="94"/>
    </row>
    <row r="607" spans="2:4">
      <c r="B607" s="93"/>
      <c r="C607" s="94"/>
      <c r="D607" s="94"/>
    </row>
    <row r="608" spans="2:4">
      <c r="B608" s="93"/>
      <c r="C608" s="94"/>
      <c r="D608" s="94"/>
    </row>
    <row r="609" spans="2:4">
      <c r="B609" s="93"/>
      <c r="C609" s="94"/>
      <c r="D609" s="94"/>
    </row>
    <row r="610" spans="2:4">
      <c r="B610" s="93"/>
      <c r="C610" s="94"/>
      <c r="D610" s="94"/>
    </row>
    <row r="611" spans="2:4">
      <c r="B611" s="93"/>
      <c r="C611" s="94"/>
      <c r="D611" s="94"/>
    </row>
    <row r="612" spans="2:4">
      <c r="B612" s="93"/>
      <c r="C612" s="94"/>
      <c r="D612" s="94"/>
    </row>
    <row r="613" spans="2:4">
      <c r="B613" s="93"/>
      <c r="C613" s="94"/>
      <c r="D613" s="94"/>
    </row>
    <row r="614" spans="2:4">
      <c r="B614" s="93"/>
      <c r="C614" s="94"/>
      <c r="D614" s="94"/>
    </row>
    <row r="615" spans="2:4">
      <c r="B615" s="93"/>
      <c r="C615" s="94"/>
      <c r="D615" s="94"/>
    </row>
    <row r="616" spans="2:4">
      <c r="B616" s="93"/>
      <c r="C616" s="94"/>
      <c r="D616" s="94"/>
    </row>
    <row r="617" spans="2:4">
      <c r="B617" s="93"/>
      <c r="C617" s="94"/>
      <c r="D617" s="94"/>
    </row>
    <row r="618" spans="2:4">
      <c r="B618" s="93"/>
      <c r="C618" s="94"/>
      <c r="D618" s="94"/>
    </row>
    <row r="619" spans="2:4">
      <c r="B619" s="93"/>
      <c r="C619" s="94"/>
      <c r="D619" s="94"/>
    </row>
    <row r="620" spans="2:4">
      <c r="B620" s="93"/>
      <c r="C620" s="94"/>
      <c r="D620" s="94"/>
    </row>
    <row r="621" spans="2:4">
      <c r="B621" s="93"/>
      <c r="C621" s="94"/>
      <c r="D621" s="94"/>
    </row>
    <row r="622" spans="2:4">
      <c r="B622" s="93"/>
      <c r="C622" s="94"/>
      <c r="D622" s="94"/>
    </row>
    <row r="623" spans="2:4">
      <c r="B623" s="93"/>
      <c r="C623" s="94"/>
      <c r="D623" s="94"/>
    </row>
    <row r="624" spans="2:4">
      <c r="B624" s="93"/>
      <c r="C624" s="94"/>
      <c r="D624" s="94"/>
    </row>
    <row r="625" spans="2:4">
      <c r="B625" s="93"/>
      <c r="C625" s="94"/>
      <c r="D625" s="94"/>
    </row>
    <row r="626" spans="2:4">
      <c r="B626" s="93"/>
      <c r="C626" s="94"/>
      <c r="D626" s="94"/>
    </row>
    <row r="627" spans="2:4">
      <c r="B627" s="93"/>
      <c r="C627" s="94"/>
      <c r="D627" s="94"/>
    </row>
    <row r="628" spans="2:4">
      <c r="B628" s="93"/>
      <c r="C628" s="94"/>
      <c r="D628" s="94"/>
    </row>
    <row r="629" spans="2:4">
      <c r="B629" s="93"/>
      <c r="C629" s="94"/>
      <c r="D629" s="94"/>
    </row>
    <row r="630" spans="2:4">
      <c r="B630" s="93"/>
      <c r="C630" s="94"/>
      <c r="D630" s="94"/>
    </row>
    <row r="631" spans="2:4">
      <c r="B631" s="93"/>
      <c r="C631" s="94"/>
      <c r="D631" s="94"/>
    </row>
    <row r="632" spans="2:4">
      <c r="B632" s="93"/>
      <c r="C632" s="94"/>
      <c r="D632" s="94"/>
    </row>
    <row r="633" spans="2:4">
      <c r="B633" s="93"/>
      <c r="C633" s="94"/>
      <c r="D633" s="94"/>
    </row>
    <row r="634" spans="2:4">
      <c r="B634" s="93"/>
      <c r="C634" s="94"/>
      <c r="D634" s="94"/>
    </row>
    <row r="635" spans="2:4">
      <c r="B635" s="93"/>
      <c r="C635" s="94"/>
      <c r="D635" s="94"/>
    </row>
    <row r="636" spans="2:4">
      <c r="B636" s="93"/>
      <c r="C636" s="94"/>
      <c r="D636" s="94"/>
    </row>
    <row r="637" spans="2:4">
      <c r="B637" s="93"/>
      <c r="C637" s="94"/>
      <c r="D637" s="94"/>
    </row>
    <row r="638" spans="2:4">
      <c r="B638" s="93"/>
      <c r="C638" s="94"/>
      <c r="D638" s="94"/>
    </row>
    <row r="639" spans="2:4">
      <c r="B639" s="93"/>
      <c r="C639" s="94"/>
      <c r="D639" s="94"/>
    </row>
    <row r="640" spans="2:4">
      <c r="B640" s="93"/>
      <c r="C640" s="94"/>
      <c r="D640" s="94"/>
    </row>
    <row r="641" spans="2:4">
      <c r="B641" s="93"/>
      <c r="C641" s="94"/>
      <c r="D641" s="94"/>
    </row>
    <row r="642" spans="2:4">
      <c r="B642" s="93"/>
      <c r="C642" s="94"/>
      <c r="D642" s="94"/>
    </row>
    <row r="643" spans="2:4">
      <c r="B643" s="93"/>
      <c r="C643" s="94"/>
      <c r="D643" s="94"/>
    </row>
    <row r="644" spans="2:4">
      <c r="B644" s="93"/>
      <c r="C644" s="94"/>
      <c r="D644" s="94"/>
    </row>
    <row r="645" spans="2:4">
      <c r="B645" s="93"/>
      <c r="C645" s="94"/>
      <c r="D645" s="94"/>
    </row>
    <row r="646" spans="2:4">
      <c r="B646" s="93"/>
      <c r="C646" s="94"/>
      <c r="D646" s="94"/>
    </row>
    <row r="647" spans="2:4">
      <c r="B647" s="93"/>
      <c r="C647" s="94"/>
      <c r="D647" s="94"/>
    </row>
    <row r="648" spans="2:4">
      <c r="B648" s="93"/>
      <c r="C648" s="94"/>
      <c r="D648" s="94"/>
    </row>
    <row r="649" spans="2:4">
      <c r="B649" s="93"/>
      <c r="C649" s="94"/>
      <c r="D649" s="94"/>
    </row>
    <row r="650" spans="2:4">
      <c r="B650" s="93"/>
      <c r="C650" s="94"/>
      <c r="D650" s="94"/>
    </row>
    <row r="651" spans="2:4">
      <c r="B651" s="93"/>
      <c r="C651" s="94"/>
      <c r="D651" s="94"/>
    </row>
    <row r="652" spans="2:4">
      <c r="B652" s="93"/>
      <c r="C652" s="94"/>
      <c r="D652" s="94"/>
    </row>
    <row r="653" spans="2:4">
      <c r="B653" s="93"/>
      <c r="C653" s="94"/>
      <c r="D653" s="94"/>
    </row>
    <row r="654" spans="2:4">
      <c r="B654" s="93"/>
      <c r="C654" s="94"/>
      <c r="D654" s="94"/>
    </row>
    <row r="655" spans="2:4">
      <c r="B655" s="93"/>
      <c r="C655" s="94"/>
      <c r="D655" s="94"/>
    </row>
    <row r="656" spans="2:4">
      <c r="B656" s="93"/>
      <c r="C656" s="94"/>
      <c r="D656" s="94"/>
    </row>
    <row r="657" spans="2:4">
      <c r="B657" s="93"/>
      <c r="C657" s="94"/>
      <c r="D657" s="94"/>
    </row>
    <row r="658" spans="2:4">
      <c r="B658" s="93"/>
      <c r="C658" s="94"/>
      <c r="D658" s="94"/>
    </row>
    <row r="659" spans="2:4">
      <c r="B659" s="93"/>
      <c r="C659" s="94"/>
      <c r="D659" s="94"/>
    </row>
    <row r="660" spans="2:4">
      <c r="B660" s="93"/>
      <c r="C660" s="94"/>
      <c r="D660" s="94"/>
    </row>
    <row r="661" spans="2:4">
      <c r="B661" s="93"/>
      <c r="C661" s="94"/>
      <c r="D661" s="94"/>
    </row>
    <row r="662" spans="2:4">
      <c r="B662" s="93"/>
      <c r="C662" s="94"/>
      <c r="D662" s="94"/>
    </row>
    <row r="663" spans="2:4">
      <c r="B663" s="93"/>
      <c r="C663" s="94"/>
      <c r="D663" s="94"/>
    </row>
    <row r="664" spans="2:4">
      <c r="B664" s="93"/>
      <c r="C664" s="94"/>
      <c r="D664" s="94"/>
    </row>
    <row r="665" spans="2:4">
      <c r="B665" s="93"/>
      <c r="C665" s="94"/>
      <c r="D665" s="94"/>
    </row>
    <row r="666" spans="2:4">
      <c r="B666" s="93"/>
      <c r="C666" s="94"/>
      <c r="D666" s="94"/>
    </row>
    <row r="667" spans="2:4">
      <c r="B667" s="93"/>
      <c r="C667" s="94"/>
      <c r="D667" s="94"/>
    </row>
    <row r="668" spans="2:4">
      <c r="B668" s="93"/>
      <c r="C668" s="94"/>
      <c r="D668" s="94"/>
    </row>
    <row r="669" spans="2:4">
      <c r="B669" s="93"/>
      <c r="C669" s="94"/>
      <c r="D669" s="94"/>
    </row>
    <row r="670" spans="2:4">
      <c r="B670" s="93"/>
      <c r="C670" s="94"/>
      <c r="D670" s="94"/>
    </row>
    <row r="671" spans="2:4">
      <c r="B671" s="93"/>
      <c r="C671" s="94"/>
      <c r="D671" s="94"/>
    </row>
    <row r="672" spans="2:4">
      <c r="B672" s="93"/>
      <c r="C672" s="94"/>
      <c r="D672" s="94"/>
    </row>
    <row r="673" spans="2:4">
      <c r="B673" s="93"/>
      <c r="C673" s="94"/>
      <c r="D673" s="94"/>
    </row>
    <row r="674" spans="2:4">
      <c r="B674" s="93"/>
      <c r="C674" s="94"/>
      <c r="D674" s="94"/>
    </row>
    <row r="675" spans="2:4">
      <c r="B675" s="93"/>
      <c r="C675" s="94"/>
      <c r="D675" s="94"/>
    </row>
    <row r="676" spans="2:4">
      <c r="B676" s="93"/>
      <c r="C676" s="94"/>
      <c r="D676" s="94"/>
    </row>
    <row r="677" spans="2:4">
      <c r="B677" s="93"/>
      <c r="C677" s="94"/>
      <c r="D677" s="94"/>
    </row>
    <row r="678" spans="2:4">
      <c r="B678" s="93"/>
      <c r="C678" s="94"/>
      <c r="D678" s="94"/>
    </row>
    <row r="679" spans="2:4">
      <c r="B679" s="93"/>
      <c r="C679" s="94"/>
      <c r="D679" s="94"/>
    </row>
    <row r="680" spans="2:4">
      <c r="B680" s="93"/>
      <c r="C680" s="94"/>
      <c r="D680" s="94"/>
    </row>
    <row r="681" spans="2:4">
      <c r="B681" s="93"/>
      <c r="C681" s="94"/>
      <c r="D681" s="94"/>
    </row>
    <row r="682" spans="2:4">
      <c r="B682" s="93"/>
      <c r="C682" s="94"/>
      <c r="D682" s="94"/>
    </row>
    <row r="683" spans="2:4">
      <c r="B683" s="93"/>
      <c r="C683" s="94"/>
      <c r="D683" s="94"/>
    </row>
    <row r="684" spans="2:4">
      <c r="B684" s="93"/>
      <c r="C684" s="94"/>
      <c r="D684" s="94"/>
    </row>
    <row r="685" spans="2:4">
      <c r="B685" s="93"/>
      <c r="C685" s="94"/>
      <c r="D685" s="94"/>
    </row>
    <row r="686" spans="2:4">
      <c r="B686" s="93"/>
      <c r="C686" s="94"/>
      <c r="D686" s="94"/>
    </row>
    <row r="687" spans="2:4">
      <c r="B687" s="93"/>
      <c r="C687" s="94"/>
      <c r="D687" s="94"/>
    </row>
    <row r="688" spans="2:4">
      <c r="B688" s="93"/>
      <c r="C688" s="94"/>
      <c r="D688" s="94"/>
    </row>
    <row r="689" spans="2:4">
      <c r="B689" s="93"/>
      <c r="C689" s="94"/>
      <c r="D689" s="94"/>
    </row>
    <row r="690" spans="2:4">
      <c r="B690" s="93"/>
      <c r="C690" s="94"/>
      <c r="D690" s="94"/>
    </row>
    <row r="691" spans="2:4">
      <c r="B691" s="93"/>
      <c r="C691" s="94"/>
      <c r="D691" s="94"/>
    </row>
    <row r="692" spans="2:4">
      <c r="B692" s="93"/>
      <c r="C692" s="94"/>
      <c r="D692" s="94"/>
    </row>
    <row r="693" spans="2:4">
      <c r="B693" s="93"/>
      <c r="C693" s="94"/>
      <c r="D693" s="94"/>
    </row>
    <row r="694" spans="2:4">
      <c r="B694" s="93"/>
      <c r="C694" s="94"/>
      <c r="D694" s="94"/>
    </row>
    <row r="695" spans="2:4">
      <c r="B695" s="93"/>
      <c r="C695" s="94"/>
      <c r="D695" s="94"/>
    </row>
    <row r="696" spans="2:4">
      <c r="B696" s="93"/>
      <c r="C696" s="94"/>
      <c r="D696" s="94"/>
    </row>
    <row r="697" spans="2:4">
      <c r="B697" s="93"/>
      <c r="C697" s="94"/>
      <c r="D697" s="94"/>
    </row>
    <row r="698" spans="2:4">
      <c r="B698" s="93"/>
      <c r="C698" s="94"/>
      <c r="D698" s="94"/>
    </row>
    <row r="699" spans="2:4">
      <c r="B699" s="93"/>
      <c r="C699" s="94"/>
      <c r="D699" s="94"/>
    </row>
    <row r="700" spans="2:4">
      <c r="B700" s="93"/>
      <c r="C700" s="94"/>
      <c r="D700" s="94"/>
    </row>
    <row r="701" spans="2:4">
      <c r="B701" s="93"/>
      <c r="C701" s="94"/>
      <c r="D701" s="94"/>
    </row>
    <row r="702" spans="2:4">
      <c r="B702" s="93"/>
      <c r="C702" s="94"/>
      <c r="D702" s="94"/>
    </row>
    <row r="703" spans="2:4">
      <c r="B703" s="93"/>
      <c r="C703" s="94"/>
      <c r="D703" s="94"/>
    </row>
    <row r="704" spans="2:4">
      <c r="B704" s="93"/>
      <c r="C704" s="94"/>
      <c r="D704" s="94"/>
    </row>
    <row r="705" spans="2:4">
      <c r="B705" s="93"/>
      <c r="C705" s="94"/>
      <c r="D705" s="94"/>
    </row>
    <row r="706" spans="2:4">
      <c r="B706" s="93"/>
      <c r="C706" s="94"/>
      <c r="D706" s="94"/>
    </row>
    <row r="707" spans="2:4">
      <c r="B707" s="93"/>
      <c r="C707" s="94"/>
      <c r="D707" s="94"/>
    </row>
    <row r="708" spans="2:4">
      <c r="B708" s="93"/>
      <c r="C708" s="94"/>
      <c r="D708" s="94"/>
    </row>
    <row r="709" spans="2:4">
      <c r="B709" s="93"/>
      <c r="C709" s="94"/>
      <c r="D709" s="94"/>
    </row>
    <row r="710" spans="2:4">
      <c r="B710" s="93"/>
      <c r="C710" s="94"/>
      <c r="D710" s="94"/>
    </row>
    <row r="711" spans="2:4">
      <c r="B711" s="93"/>
      <c r="C711" s="94"/>
      <c r="D711" s="94"/>
    </row>
    <row r="712" spans="2:4">
      <c r="B712" s="93"/>
      <c r="C712" s="94"/>
      <c r="D712" s="94"/>
    </row>
    <row r="713" spans="2:4">
      <c r="B713" s="93"/>
      <c r="C713" s="94"/>
      <c r="D713" s="94"/>
    </row>
    <row r="714" spans="2:4">
      <c r="B714" s="93"/>
      <c r="C714" s="94"/>
      <c r="D714" s="94"/>
    </row>
    <row r="715" spans="2:4">
      <c r="B715" s="93"/>
      <c r="C715" s="94"/>
      <c r="D715" s="94"/>
    </row>
    <row r="716" spans="2:4">
      <c r="B716" s="93"/>
      <c r="C716" s="94"/>
      <c r="D716" s="94"/>
    </row>
    <row r="717" spans="2:4">
      <c r="B717" s="93"/>
      <c r="C717" s="94"/>
      <c r="D717" s="94"/>
    </row>
    <row r="718" spans="2:4">
      <c r="B718" s="93"/>
      <c r="C718" s="94"/>
      <c r="D718" s="94"/>
    </row>
    <row r="719" spans="2:4">
      <c r="B719" s="93"/>
      <c r="C719" s="94"/>
      <c r="D719" s="94"/>
    </row>
    <row r="720" spans="2:4">
      <c r="B720" s="93"/>
      <c r="C720" s="94"/>
      <c r="D720" s="94"/>
    </row>
    <row r="721" spans="2:4">
      <c r="B721" s="93"/>
      <c r="C721" s="94"/>
      <c r="D721" s="94"/>
    </row>
    <row r="722" spans="2:4">
      <c r="B722" s="93"/>
      <c r="C722" s="94"/>
      <c r="D722" s="94"/>
    </row>
    <row r="723" spans="2:4">
      <c r="B723" s="93"/>
      <c r="C723" s="94"/>
      <c r="D723" s="94"/>
    </row>
    <row r="724" spans="2:4">
      <c r="B724" s="93"/>
      <c r="C724" s="94"/>
      <c r="D724" s="94"/>
    </row>
    <row r="725" spans="2:4">
      <c r="B725" s="93"/>
      <c r="C725" s="94"/>
      <c r="D725" s="94"/>
    </row>
    <row r="726" spans="2:4">
      <c r="B726" s="93"/>
      <c r="C726" s="94"/>
      <c r="D726" s="94"/>
    </row>
    <row r="727" spans="2:4">
      <c r="B727" s="93"/>
      <c r="C727" s="94"/>
      <c r="D727" s="94"/>
    </row>
    <row r="728" spans="2:4">
      <c r="B728" s="93"/>
      <c r="C728" s="94"/>
      <c r="D728" s="94"/>
    </row>
    <row r="729" spans="2:4">
      <c r="B729" s="93"/>
      <c r="C729" s="94"/>
      <c r="D729" s="94"/>
    </row>
    <row r="730" spans="2:4">
      <c r="B730" s="93"/>
      <c r="C730" s="94"/>
      <c r="D730" s="94"/>
    </row>
    <row r="731" spans="2:4">
      <c r="B731" s="93"/>
      <c r="C731" s="94"/>
      <c r="D731" s="94"/>
    </row>
    <row r="732" spans="2:4">
      <c r="B732" s="93"/>
      <c r="C732" s="94"/>
      <c r="D732" s="94"/>
    </row>
    <row r="733" spans="2:4">
      <c r="B733" s="93"/>
      <c r="C733" s="94"/>
      <c r="D733" s="94"/>
    </row>
    <row r="734" spans="2:4">
      <c r="B734" s="93"/>
      <c r="C734" s="94"/>
      <c r="D734" s="94"/>
    </row>
    <row r="735" spans="2:4">
      <c r="B735" s="93"/>
      <c r="C735" s="94"/>
      <c r="D735" s="94"/>
    </row>
    <row r="736" spans="2:4">
      <c r="B736" s="93"/>
      <c r="C736" s="94"/>
      <c r="D736" s="94"/>
    </row>
    <row r="737" spans="2:4">
      <c r="B737" s="93"/>
      <c r="C737" s="94"/>
      <c r="D737" s="94"/>
    </row>
    <row r="738" spans="2:4">
      <c r="B738" s="93"/>
      <c r="C738" s="94"/>
      <c r="D738" s="94"/>
    </row>
    <row r="739" spans="2:4">
      <c r="B739" s="93"/>
      <c r="C739" s="94"/>
      <c r="D739" s="94"/>
    </row>
    <row r="740" spans="2:4">
      <c r="B740" s="93"/>
      <c r="C740" s="94"/>
      <c r="D740" s="94"/>
    </row>
    <row r="741" spans="2:4">
      <c r="B741" s="93"/>
      <c r="C741" s="94"/>
      <c r="D741" s="94"/>
    </row>
    <row r="742" spans="2:4">
      <c r="B742" s="93"/>
      <c r="C742" s="94"/>
      <c r="D742" s="94"/>
    </row>
    <row r="743" spans="2:4">
      <c r="B743" s="93"/>
      <c r="C743" s="94"/>
      <c r="D743" s="94"/>
    </row>
    <row r="744" spans="2:4">
      <c r="B744" s="93"/>
      <c r="C744" s="94"/>
      <c r="D744" s="94"/>
    </row>
    <row r="745" spans="2:4">
      <c r="B745" s="93"/>
      <c r="C745" s="94"/>
      <c r="D745" s="94"/>
    </row>
    <row r="746" spans="2:4">
      <c r="B746" s="93"/>
      <c r="C746" s="94"/>
      <c r="D746" s="94"/>
    </row>
    <row r="747" spans="2:4">
      <c r="B747" s="93"/>
      <c r="C747" s="94"/>
      <c r="D747" s="94"/>
    </row>
    <row r="748" spans="2:4">
      <c r="B748" s="93"/>
      <c r="C748" s="94"/>
      <c r="D748" s="94"/>
    </row>
    <row r="749" spans="2:4">
      <c r="B749" s="93"/>
      <c r="C749" s="94"/>
      <c r="D749" s="94"/>
    </row>
    <row r="750" spans="2:4">
      <c r="B750" s="93"/>
      <c r="C750" s="94"/>
      <c r="D750" s="94"/>
    </row>
    <row r="751" spans="2:4">
      <c r="B751" s="93"/>
      <c r="C751" s="94"/>
      <c r="D751" s="94"/>
    </row>
    <row r="752" spans="2:4">
      <c r="B752" s="93"/>
      <c r="C752" s="94"/>
      <c r="D752" s="94"/>
    </row>
    <row r="753" spans="2:4">
      <c r="B753" s="93"/>
      <c r="C753" s="94"/>
      <c r="D753" s="94"/>
    </row>
    <row r="754" spans="2:4">
      <c r="B754" s="93"/>
      <c r="C754" s="94"/>
      <c r="D754" s="94"/>
    </row>
    <row r="755" spans="2:4">
      <c r="B755" s="93"/>
      <c r="C755" s="94"/>
      <c r="D755" s="94"/>
    </row>
    <row r="756" spans="2:4">
      <c r="B756" s="93"/>
      <c r="C756" s="94"/>
      <c r="D756" s="94"/>
    </row>
    <row r="757" spans="2:4">
      <c r="B757" s="93"/>
      <c r="C757" s="94"/>
      <c r="D757" s="94"/>
    </row>
    <row r="758" spans="2:4">
      <c r="B758" s="93"/>
      <c r="C758" s="94"/>
      <c r="D758" s="94"/>
    </row>
    <row r="759" spans="2:4">
      <c r="B759" s="93"/>
      <c r="C759" s="94"/>
      <c r="D759" s="94"/>
    </row>
    <row r="760" spans="2:4">
      <c r="B760" s="93"/>
      <c r="C760" s="94"/>
      <c r="D760" s="94"/>
    </row>
    <row r="761" spans="2:4">
      <c r="B761" s="93"/>
      <c r="C761" s="94"/>
      <c r="D761" s="94"/>
    </row>
    <row r="762" spans="2:4">
      <c r="B762" s="93"/>
      <c r="C762" s="94"/>
      <c r="D762" s="94"/>
    </row>
    <row r="763" spans="2:4">
      <c r="B763" s="93"/>
      <c r="C763" s="94"/>
      <c r="D763" s="94"/>
    </row>
    <row r="764" spans="2:4">
      <c r="B764" s="93"/>
      <c r="C764" s="94"/>
      <c r="D764" s="94"/>
    </row>
    <row r="765" spans="2:4">
      <c r="B765" s="93"/>
      <c r="C765" s="94"/>
      <c r="D765" s="94"/>
    </row>
    <row r="766" spans="2:4">
      <c r="B766" s="93"/>
      <c r="C766" s="94"/>
      <c r="D766" s="94"/>
    </row>
    <row r="767" spans="2:4">
      <c r="B767" s="93"/>
      <c r="C767" s="94"/>
      <c r="D767" s="94"/>
    </row>
    <row r="768" spans="2:4">
      <c r="B768" s="93"/>
      <c r="C768" s="94"/>
      <c r="D768" s="94"/>
    </row>
    <row r="769" spans="2:4">
      <c r="B769" s="93"/>
      <c r="C769" s="94"/>
      <c r="D769" s="94"/>
    </row>
    <row r="770" spans="2:4">
      <c r="B770" s="93"/>
      <c r="C770" s="94"/>
      <c r="D770" s="94"/>
    </row>
    <row r="771" spans="2:4">
      <c r="B771" s="93"/>
      <c r="C771" s="94"/>
      <c r="D771" s="94"/>
    </row>
    <row r="772" spans="2:4">
      <c r="B772" s="93"/>
      <c r="C772" s="94"/>
      <c r="D772" s="94"/>
    </row>
    <row r="773" spans="2:4">
      <c r="B773" s="93"/>
      <c r="C773" s="94"/>
      <c r="D773" s="94"/>
    </row>
    <row r="774" spans="2:4">
      <c r="B774" s="93"/>
      <c r="C774" s="94"/>
      <c r="D774" s="94"/>
    </row>
    <row r="775" spans="2:4">
      <c r="B775" s="93"/>
      <c r="C775" s="94"/>
      <c r="D775" s="94"/>
    </row>
    <row r="776" spans="2:4">
      <c r="B776" s="93"/>
      <c r="C776" s="94"/>
      <c r="D776" s="94"/>
    </row>
    <row r="777" spans="2:4">
      <c r="B777" s="93"/>
      <c r="C777" s="94"/>
      <c r="D777" s="94"/>
    </row>
    <row r="778" spans="2:4">
      <c r="B778" s="93"/>
      <c r="C778" s="94"/>
      <c r="D778" s="94"/>
    </row>
    <row r="779" spans="2:4">
      <c r="B779" s="93"/>
      <c r="C779" s="94"/>
      <c r="D779" s="94"/>
    </row>
    <row r="780" spans="2:4">
      <c r="B780" s="93"/>
      <c r="C780" s="94"/>
      <c r="D780" s="94"/>
    </row>
    <row r="781" spans="2:4">
      <c r="B781" s="93"/>
      <c r="C781" s="94"/>
      <c r="D781" s="94"/>
    </row>
    <row r="782" spans="2:4">
      <c r="B782" s="93"/>
      <c r="C782" s="94"/>
      <c r="D782" s="94"/>
    </row>
    <row r="783" spans="2:4">
      <c r="B783" s="93"/>
      <c r="C783" s="94"/>
      <c r="D783" s="94"/>
    </row>
    <row r="784" spans="2:4">
      <c r="B784" s="93"/>
      <c r="C784" s="94"/>
      <c r="D784" s="94"/>
    </row>
    <row r="785" spans="2:4">
      <c r="B785" s="93"/>
      <c r="C785" s="94"/>
      <c r="D785" s="94"/>
    </row>
    <row r="786" spans="2:4">
      <c r="B786" s="93"/>
      <c r="C786" s="94"/>
      <c r="D786" s="94"/>
    </row>
    <row r="787" spans="2:4">
      <c r="B787" s="93"/>
      <c r="C787" s="94"/>
      <c r="D787" s="94"/>
    </row>
    <row r="788" spans="2:4">
      <c r="B788" s="93"/>
      <c r="C788" s="94"/>
      <c r="D788" s="94"/>
    </row>
    <row r="789" spans="2:4">
      <c r="B789" s="93"/>
      <c r="C789" s="94"/>
      <c r="D789" s="94"/>
    </row>
    <row r="790" spans="2:4">
      <c r="B790" s="93"/>
      <c r="C790" s="94"/>
      <c r="D790" s="94"/>
    </row>
    <row r="791" spans="2:4">
      <c r="B791" s="93"/>
      <c r="C791" s="94"/>
      <c r="D791" s="94"/>
    </row>
    <row r="792" spans="2:4">
      <c r="B792" s="93"/>
      <c r="C792" s="94"/>
      <c r="D792" s="94"/>
    </row>
    <row r="793" spans="2:4">
      <c r="B793" s="93"/>
      <c r="C793" s="94"/>
      <c r="D793" s="94"/>
    </row>
    <row r="794" spans="2:4">
      <c r="B794" s="93"/>
      <c r="C794" s="94"/>
      <c r="D794" s="94"/>
    </row>
    <row r="795" spans="2:4">
      <c r="B795" s="93"/>
      <c r="C795" s="94"/>
      <c r="D795" s="94"/>
    </row>
    <row r="796" spans="2:4">
      <c r="B796" s="93"/>
      <c r="C796" s="94"/>
      <c r="D796" s="94"/>
    </row>
    <row r="797" spans="2:4">
      <c r="B797" s="93"/>
      <c r="C797" s="94"/>
      <c r="D797" s="94"/>
    </row>
    <row r="798" spans="2:4">
      <c r="B798" s="93"/>
      <c r="C798" s="94"/>
      <c r="D798" s="94"/>
    </row>
    <row r="799" spans="2:4">
      <c r="B799" s="93"/>
      <c r="C799" s="94"/>
      <c r="D799" s="94"/>
    </row>
    <row r="800" spans="2:4">
      <c r="B800" s="93"/>
      <c r="C800" s="94"/>
      <c r="D800" s="94"/>
    </row>
    <row r="801" spans="2:4">
      <c r="B801" s="93"/>
      <c r="C801" s="94"/>
      <c r="D801" s="94"/>
    </row>
    <row r="802" spans="2:4">
      <c r="B802" s="93"/>
      <c r="C802" s="94"/>
      <c r="D802" s="94"/>
    </row>
    <row r="803" spans="2:4">
      <c r="B803" s="93"/>
      <c r="C803" s="94"/>
      <c r="D803" s="94"/>
    </row>
    <row r="804" spans="2:4">
      <c r="B804" s="93"/>
      <c r="C804" s="94"/>
      <c r="D804" s="94"/>
    </row>
    <row r="805" spans="2:4">
      <c r="B805" s="93"/>
      <c r="C805" s="94"/>
      <c r="D805" s="94"/>
    </row>
    <row r="806" spans="2:4">
      <c r="B806" s="93"/>
      <c r="C806" s="94"/>
      <c r="D806" s="94"/>
    </row>
    <row r="807" spans="2:4">
      <c r="B807" s="93"/>
      <c r="C807" s="94"/>
      <c r="D807" s="94"/>
    </row>
    <row r="808" spans="2:4">
      <c r="B808" s="93"/>
      <c r="C808" s="94"/>
      <c r="D808" s="94"/>
    </row>
    <row r="809" spans="2:4">
      <c r="B809" s="93"/>
      <c r="C809" s="94"/>
      <c r="D809" s="94"/>
    </row>
    <row r="810" spans="2:4">
      <c r="B810" s="93"/>
      <c r="C810" s="94"/>
      <c r="D810" s="94"/>
    </row>
    <row r="811" spans="2:4">
      <c r="B811" s="93"/>
      <c r="C811" s="94"/>
      <c r="D811" s="94"/>
    </row>
    <row r="812" spans="2:4">
      <c r="B812" s="93"/>
      <c r="C812" s="94"/>
      <c r="D812" s="94"/>
    </row>
    <row r="813" spans="2:4">
      <c r="B813" s="93"/>
      <c r="C813" s="94"/>
      <c r="D813" s="94"/>
    </row>
    <row r="814" spans="2:4">
      <c r="B814" s="93"/>
      <c r="C814" s="94"/>
      <c r="D814" s="94"/>
    </row>
    <row r="815" spans="2:4">
      <c r="B815" s="93"/>
      <c r="C815" s="94"/>
      <c r="D815" s="94"/>
    </row>
    <row r="816" spans="2:4">
      <c r="B816" s="93"/>
      <c r="C816" s="94"/>
      <c r="D816" s="94"/>
    </row>
    <row r="817" spans="2:4">
      <c r="B817" s="93"/>
      <c r="C817" s="94"/>
      <c r="D817" s="94"/>
    </row>
    <row r="818" spans="2:4">
      <c r="B818" s="93"/>
      <c r="C818" s="94"/>
      <c r="D818" s="94"/>
    </row>
    <row r="819" spans="2:4">
      <c r="B819" s="93"/>
      <c r="C819" s="94"/>
      <c r="D819" s="94"/>
    </row>
    <row r="820" spans="2:4">
      <c r="B820" s="93"/>
      <c r="C820" s="94"/>
      <c r="D820" s="94"/>
    </row>
    <row r="821" spans="2:4">
      <c r="B821" s="93"/>
      <c r="C821" s="94"/>
      <c r="D821" s="94"/>
    </row>
    <row r="822" spans="2:4">
      <c r="B822" s="93"/>
      <c r="C822" s="94"/>
      <c r="D822" s="94"/>
    </row>
    <row r="823" spans="2:4">
      <c r="B823" s="93"/>
      <c r="C823" s="94"/>
      <c r="D823" s="94"/>
    </row>
    <row r="824" spans="2:4">
      <c r="B824" s="93"/>
      <c r="C824" s="94"/>
      <c r="D824" s="94"/>
    </row>
    <row r="825" spans="2:4">
      <c r="B825" s="93"/>
      <c r="C825" s="94"/>
      <c r="D825" s="94"/>
    </row>
    <row r="826" spans="2:4">
      <c r="B826" s="93"/>
      <c r="C826" s="94"/>
      <c r="D826" s="94"/>
    </row>
    <row r="827" spans="2:4">
      <c r="B827" s="93"/>
      <c r="C827" s="94"/>
      <c r="D827" s="94"/>
    </row>
    <row r="828" spans="2:4">
      <c r="B828" s="93"/>
      <c r="C828" s="94"/>
      <c r="D828" s="94"/>
    </row>
    <row r="829" spans="2:4">
      <c r="B829" s="93"/>
      <c r="C829" s="94"/>
      <c r="D829" s="94"/>
    </row>
    <row r="830" spans="2:4">
      <c r="B830" s="93"/>
      <c r="C830" s="94"/>
      <c r="D830" s="94"/>
    </row>
    <row r="831" spans="2:4">
      <c r="B831" s="93"/>
      <c r="C831" s="94"/>
      <c r="D831" s="94"/>
    </row>
    <row r="832" spans="2:4">
      <c r="B832" s="93"/>
      <c r="C832" s="94"/>
      <c r="D832" s="94"/>
    </row>
    <row r="833" spans="2:4">
      <c r="B833" s="93"/>
      <c r="C833" s="94"/>
      <c r="D833" s="94"/>
    </row>
    <row r="834" spans="2:4">
      <c r="B834" s="93"/>
      <c r="C834" s="94"/>
      <c r="D834" s="94"/>
    </row>
    <row r="835" spans="2:4">
      <c r="B835" s="93"/>
      <c r="C835" s="94"/>
      <c r="D835" s="94"/>
    </row>
    <row r="836" spans="2:4">
      <c r="B836" s="93"/>
      <c r="C836" s="94"/>
      <c r="D836" s="94"/>
    </row>
    <row r="837" spans="2:4">
      <c r="B837" s="93"/>
      <c r="C837" s="94"/>
      <c r="D837" s="94"/>
    </row>
    <row r="838" spans="2:4">
      <c r="B838" s="93"/>
      <c r="C838" s="94"/>
      <c r="D838" s="94"/>
    </row>
    <row r="839" spans="2:4">
      <c r="B839" s="93"/>
      <c r="C839" s="94"/>
      <c r="D839" s="94"/>
    </row>
    <row r="840" spans="2:4">
      <c r="B840" s="93"/>
      <c r="C840" s="94"/>
      <c r="D840" s="94"/>
    </row>
    <row r="841" spans="2:4">
      <c r="B841" s="93"/>
      <c r="C841" s="94"/>
      <c r="D841" s="94"/>
    </row>
    <row r="842" spans="2:4">
      <c r="B842" s="93"/>
      <c r="C842" s="94"/>
      <c r="D842" s="94"/>
    </row>
    <row r="843" spans="2:4">
      <c r="B843" s="93"/>
      <c r="C843" s="94"/>
      <c r="D843" s="94"/>
    </row>
    <row r="844" spans="2:4">
      <c r="B844" s="93"/>
      <c r="C844" s="94"/>
      <c r="D844" s="94"/>
    </row>
    <row r="845" spans="2:4">
      <c r="B845" s="93"/>
      <c r="C845" s="94"/>
      <c r="D845" s="94"/>
    </row>
    <row r="846" spans="2:4">
      <c r="B846" s="93"/>
      <c r="C846" s="94"/>
      <c r="D846" s="94"/>
    </row>
    <row r="847" spans="2:4">
      <c r="B847" s="93"/>
      <c r="C847" s="94"/>
      <c r="D847" s="94"/>
    </row>
    <row r="848" spans="2:4">
      <c r="B848" s="93"/>
      <c r="C848" s="94"/>
      <c r="D848" s="94"/>
    </row>
    <row r="849" spans="2:4">
      <c r="B849" s="93"/>
      <c r="C849" s="94"/>
      <c r="D849" s="94"/>
    </row>
    <row r="850" spans="2:4">
      <c r="B850" s="93"/>
      <c r="C850" s="94"/>
      <c r="D850" s="94"/>
    </row>
    <row r="851" spans="2:4">
      <c r="B851" s="93"/>
      <c r="C851" s="94"/>
      <c r="D851" s="94"/>
    </row>
    <row r="852" spans="2:4">
      <c r="B852" s="93"/>
      <c r="C852" s="94"/>
      <c r="D852" s="94"/>
    </row>
    <row r="853" spans="2:4">
      <c r="B853" s="93"/>
      <c r="C853" s="94"/>
      <c r="D853" s="94"/>
    </row>
    <row r="854" spans="2:4">
      <c r="B854" s="93"/>
      <c r="C854" s="94"/>
      <c r="D854" s="94"/>
    </row>
    <row r="855" spans="2:4">
      <c r="B855" s="93"/>
      <c r="C855" s="94"/>
      <c r="D855" s="94"/>
    </row>
    <row r="856" spans="2:4">
      <c r="B856" s="93"/>
      <c r="C856" s="94"/>
      <c r="D856" s="94"/>
    </row>
    <row r="857" spans="2:4">
      <c r="B857" s="93"/>
      <c r="C857" s="94"/>
      <c r="D857" s="94"/>
    </row>
    <row r="858" spans="2:4">
      <c r="B858" s="93"/>
      <c r="C858" s="94"/>
      <c r="D858" s="94"/>
    </row>
    <row r="859" spans="2:4">
      <c r="B859" s="93"/>
      <c r="C859" s="94"/>
      <c r="D859" s="94"/>
    </row>
    <row r="860" spans="2:4">
      <c r="B860" s="93"/>
      <c r="C860" s="94"/>
      <c r="D860" s="94"/>
    </row>
    <row r="861" spans="2:4">
      <c r="B861" s="93"/>
      <c r="C861" s="94"/>
      <c r="D861" s="94"/>
    </row>
    <row r="862" spans="2:4">
      <c r="B862" s="93"/>
      <c r="C862" s="94"/>
      <c r="D862" s="94"/>
    </row>
    <row r="863" spans="2:4">
      <c r="B863" s="93"/>
      <c r="C863" s="94"/>
      <c r="D863" s="94"/>
    </row>
    <row r="864" spans="2:4">
      <c r="B864" s="93"/>
      <c r="C864" s="94"/>
      <c r="D864" s="94"/>
    </row>
    <row r="865" spans="2:4">
      <c r="B865" s="93"/>
      <c r="C865" s="94"/>
      <c r="D865" s="94"/>
    </row>
    <row r="866" spans="2:4">
      <c r="B866" s="93"/>
      <c r="C866" s="94"/>
      <c r="D866" s="94"/>
    </row>
    <row r="867" spans="2:4">
      <c r="B867" s="93"/>
      <c r="C867" s="94"/>
      <c r="D867" s="94"/>
    </row>
    <row r="868" spans="2:4">
      <c r="B868" s="93"/>
      <c r="C868" s="94"/>
      <c r="D868" s="94"/>
    </row>
    <row r="869" spans="2:4">
      <c r="B869" s="93"/>
      <c r="C869" s="94"/>
      <c r="D869" s="94"/>
    </row>
    <row r="870" spans="2:4">
      <c r="B870" s="93"/>
      <c r="C870" s="94"/>
      <c r="D870" s="94"/>
    </row>
    <row r="871" spans="2:4">
      <c r="B871" s="93"/>
      <c r="C871" s="94"/>
      <c r="D871" s="94"/>
    </row>
    <row r="872" spans="2:4">
      <c r="B872" s="93"/>
      <c r="C872" s="94"/>
      <c r="D872" s="94"/>
    </row>
    <row r="873" spans="2:4">
      <c r="B873" s="93"/>
      <c r="C873" s="94"/>
      <c r="D873" s="94"/>
    </row>
    <row r="874" spans="2:4">
      <c r="B874" s="93"/>
      <c r="C874" s="94"/>
      <c r="D874" s="94"/>
    </row>
    <row r="875" spans="2:4">
      <c r="B875" s="93"/>
      <c r="C875" s="94"/>
      <c r="D875" s="94"/>
    </row>
    <row r="876" spans="2:4">
      <c r="B876" s="93"/>
      <c r="C876" s="94"/>
      <c r="D876" s="94"/>
    </row>
    <row r="877" spans="2:4">
      <c r="B877" s="93"/>
      <c r="C877" s="94"/>
      <c r="D877" s="94"/>
    </row>
    <row r="878" spans="2:4">
      <c r="B878" s="93"/>
      <c r="C878" s="94"/>
      <c r="D878" s="94"/>
    </row>
    <row r="879" spans="2:4">
      <c r="B879" s="93"/>
      <c r="C879" s="94"/>
      <c r="D879" s="94"/>
    </row>
    <row r="880" spans="2:4">
      <c r="B880" s="93"/>
      <c r="C880" s="94"/>
      <c r="D880" s="94"/>
    </row>
    <row r="881" spans="2:4">
      <c r="B881" s="93"/>
      <c r="C881" s="94"/>
      <c r="D881" s="94"/>
    </row>
    <row r="882" spans="2:4">
      <c r="B882" s="93"/>
      <c r="C882" s="94"/>
      <c r="D882" s="94"/>
    </row>
    <row r="883" spans="2:4">
      <c r="B883" s="93"/>
      <c r="C883" s="94"/>
      <c r="D883" s="94"/>
    </row>
    <row r="884" spans="2:4">
      <c r="B884" s="93"/>
      <c r="C884" s="94"/>
      <c r="D884" s="94"/>
    </row>
    <row r="885" spans="2:4">
      <c r="B885" s="93"/>
      <c r="C885" s="94"/>
      <c r="D885" s="94"/>
    </row>
    <row r="886" spans="2:4">
      <c r="B886" s="93"/>
      <c r="C886" s="94"/>
      <c r="D886" s="94"/>
    </row>
    <row r="887" spans="2:4">
      <c r="B887" s="93"/>
      <c r="C887" s="94"/>
      <c r="D887" s="94"/>
    </row>
    <row r="888" spans="2:4">
      <c r="B888" s="93"/>
      <c r="C888" s="94"/>
      <c r="D888" s="94"/>
    </row>
    <row r="889" spans="2:4">
      <c r="B889" s="93"/>
      <c r="C889" s="94"/>
      <c r="D889" s="94"/>
    </row>
    <row r="890" spans="2:4">
      <c r="B890" s="93"/>
      <c r="C890" s="94"/>
      <c r="D890" s="94"/>
    </row>
    <row r="891" spans="2:4">
      <c r="B891" s="93"/>
      <c r="C891" s="94"/>
      <c r="D891" s="94"/>
    </row>
    <row r="892" spans="2:4">
      <c r="B892" s="93"/>
      <c r="C892" s="94"/>
      <c r="D892" s="94"/>
    </row>
    <row r="893" spans="2:4">
      <c r="B893" s="93"/>
      <c r="C893" s="94"/>
      <c r="D893" s="94"/>
    </row>
    <row r="894" spans="2:4">
      <c r="B894" s="93"/>
      <c r="C894" s="94"/>
      <c r="D894" s="94"/>
    </row>
    <row r="895" spans="2:4">
      <c r="B895" s="93"/>
      <c r="C895" s="94"/>
      <c r="D895" s="94"/>
    </row>
    <row r="896" spans="2:4">
      <c r="B896" s="93"/>
      <c r="C896" s="94"/>
      <c r="D896" s="94"/>
    </row>
    <row r="897" spans="2:4">
      <c r="B897" s="93"/>
      <c r="C897" s="94"/>
      <c r="D897" s="94"/>
    </row>
    <row r="898" spans="2:4">
      <c r="B898" s="93"/>
      <c r="C898" s="94"/>
      <c r="D898" s="94"/>
    </row>
    <row r="899" spans="2:4">
      <c r="B899" s="93"/>
      <c r="C899" s="94"/>
      <c r="D899" s="94"/>
    </row>
    <row r="900" spans="2:4">
      <c r="B900" s="93"/>
      <c r="C900" s="94"/>
      <c r="D900" s="94"/>
    </row>
    <row r="901" spans="2:4">
      <c r="B901" s="93"/>
      <c r="C901" s="94"/>
      <c r="D901" s="94"/>
    </row>
    <row r="902" spans="2:4">
      <c r="B902" s="93"/>
      <c r="C902" s="94"/>
      <c r="D902" s="94"/>
    </row>
    <row r="903" spans="2:4">
      <c r="B903" s="93"/>
      <c r="C903" s="94"/>
      <c r="D903" s="94"/>
    </row>
    <row r="904" spans="2:4">
      <c r="B904" s="93"/>
      <c r="C904" s="94"/>
      <c r="D904" s="94"/>
    </row>
    <row r="905" spans="2:4">
      <c r="B905" s="93"/>
      <c r="C905" s="94"/>
      <c r="D905" s="94"/>
    </row>
    <row r="906" spans="2:4">
      <c r="B906" s="93"/>
      <c r="C906" s="94"/>
      <c r="D906" s="94"/>
    </row>
    <row r="907" spans="2:4">
      <c r="B907" s="93"/>
      <c r="C907" s="94"/>
      <c r="D907" s="94"/>
    </row>
    <row r="908" spans="2:4">
      <c r="B908" s="93"/>
      <c r="C908" s="94"/>
      <c r="D908" s="94"/>
    </row>
    <row r="909" spans="2:4">
      <c r="B909" s="93"/>
      <c r="C909" s="94"/>
      <c r="D909" s="94"/>
    </row>
    <row r="910" spans="2:4">
      <c r="B910" s="93"/>
      <c r="C910" s="94"/>
      <c r="D910" s="94"/>
    </row>
    <row r="911" spans="2:4">
      <c r="B911" s="93"/>
      <c r="C911" s="94"/>
      <c r="D911" s="94"/>
    </row>
    <row r="912" spans="2:4">
      <c r="B912" s="93"/>
      <c r="C912" s="94"/>
      <c r="D912" s="94"/>
    </row>
    <row r="913" spans="2:4">
      <c r="B913" s="93"/>
      <c r="C913" s="94"/>
      <c r="D913" s="94"/>
    </row>
    <row r="914" spans="2:4">
      <c r="B914" s="93"/>
      <c r="C914" s="94"/>
      <c r="D914" s="94"/>
    </row>
    <row r="915" spans="2:4">
      <c r="B915" s="93"/>
      <c r="C915" s="94"/>
      <c r="D915" s="94"/>
    </row>
    <row r="916" spans="2:4">
      <c r="B916" s="93"/>
      <c r="C916" s="94"/>
      <c r="D916" s="94"/>
    </row>
    <row r="917" spans="2:4">
      <c r="B917" s="93"/>
      <c r="C917" s="94"/>
      <c r="D917" s="94"/>
    </row>
    <row r="918" spans="2:4">
      <c r="B918" s="93"/>
      <c r="C918" s="94"/>
      <c r="D918" s="94"/>
    </row>
    <row r="919" spans="2:4">
      <c r="B919" s="93"/>
      <c r="C919" s="94"/>
      <c r="D919" s="94"/>
    </row>
    <row r="920" spans="2:4">
      <c r="B920" s="93"/>
      <c r="C920" s="94"/>
      <c r="D920" s="94"/>
    </row>
    <row r="921" spans="2:4">
      <c r="B921" s="93"/>
      <c r="C921" s="94"/>
      <c r="D921" s="94"/>
    </row>
    <row r="922" spans="2:4">
      <c r="B922" s="93"/>
      <c r="C922" s="94"/>
      <c r="D922" s="94"/>
    </row>
    <row r="923" spans="2:4">
      <c r="B923" s="93"/>
      <c r="C923" s="94"/>
      <c r="D923" s="94"/>
    </row>
    <row r="924" spans="2:4">
      <c r="B924" s="93"/>
      <c r="C924" s="94"/>
      <c r="D924" s="94"/>
    </row>
    <row r="925" spans="2:4">
      <c r="B925" s="93"/>
      <c r="C925" s="94"/>
      <c r="D925" s="94"/>
    </row>
    <row r="926" spans="2:4">
      <c r="B926" s="93"/>
      <c r="C926" s="94"/>
      <c r="D926" s="94"/>
    </row>
    <row r="927" spans="2:4">
      <c r="B927" s="93"/>
      <c r="C927" s="94"/>
      <c r="D927" s="94"/>
    </row>
    <row r="928" spans="2:4">
      <c r="B928" s="93"/>
      <c r="C928" s="94"/>
      <c r="D928" s="94"/>
    </row>
    <row r="929" spans="2:4">
      <c r="B929" s="93"/>
      <c r="C929" s="94"/>
      <c r="D929" s="94"/>
    </row>
    <row r="930" spans="2:4">
      <c r="B930" s="93"/>
      <c r="C930" s="94"/>
      <c r="D930" s="94"/>
    </row>
    <row r="931" spans="2:4">
      <c r="B931" s="93"/>
      <c r="C931" s="94"/>
      <c r="D931" s="94"/>
    </row>
    <row r="932" spans="2:4">
      <c r="B932" s="93"/>
      <c r="C932" s="94"/>
      <c r="D932" s="94"/>
    </row>
    <row r="933" spans="2:4">
      <c r="B933" s="93"/>
      <c r="C933" s="94"/>
      <c r="D933" s="94"/>
    </row>
    <row r="934" spans="2:4">
      <c r="B934" s="93"/>
      <c r="C934" s="94"/>
      <c r="D934" s="94"/>
    </row>
    <row r="935" spans="2:4">
      <c r="B935" s="93"/>
      <c r="C935" s="94"/>
      <c r="D935" s="94"/>
    </row>
    <row r="936" spans="2:4">
      <c r="B936" s="93"/>
      <c r="C936" s="94"/>
      <c r="D936" s="94"/>
    </row>
    <row r="937" spans="2:4">
      <c r="B937" s="93"/>
      <c r="C937" s="94"/>
      <c r="D937" s="94"/>
    </row>
    <row r="938" spans="2:4">
      <c r="B938" s="93"/>
      <c r="C938" s="94"/>
      <c r="D938" s="94"/>
    </row>
    <row r="939" spans="2:4">
      <c r="B939" s="93"/>
      <c r="C939" s="94"/>
      <c r="D939" s="94"/>
    </row>
    <row r="940" spans="2:4">
      <c r="B940" s="93"/>
      <c r="C940" s="94"/>
      <c r="D940" s="94"/>
    </row>
    <row r="941" spans="2:4">
      <c r="B941" s="93"/>
      <c r="C941" s="94"/>
      <c r="D941" s="94"/>
    </row>
    <row r="942" spans="2:4">
      <c r="B942" s="93"/>
      <c r="C942" s="94"/>
      <c r="D942" s="94"/>
    </row>
    <row r="943" spans="2:4">
      <c r="B943" s="93"/>
      <c r="C943" s="94"/>
      <c r="D943" s="94"/>
    </row>
    <row r="944" spans="2:4">
      <c r="B944" s="93"/>
      <c r="C944" s="94"/>
      <c r="D944" s="94"/>
    </row>
    <row r="945" spans="2:4">
      <c r="B945" s="93"/>
      <c r="C945" s="94"/>
      <c r="D945" s="94"/>
    </row>
    <row r="946" spans="2:4">
      <c r="B946" s="93"/>
      <c r="C946" s="94"/>
      <c r="D946" s="94"/>
    </row>
    <row r="947" spans="2:4">
      <c r="B947" s="93"/>
      <c r="C947" s="94"/>
      <c r="D947" s="94"/>
    </row>
    <row r="948" spans="2:4">
      <c r="B948" s="93"/>
      <c r="C948" s="94"/>
      <c r="D948" s="94"/>
    </row>
    <row r="949" spans="2:4">
      <c r="B949" s="93"/>
      <c r="C949" s="94"/>
      <c r="D949" s="94"/>
    </row>
    <row r="950" spans="2:4">
      <c r="B950" s="93"/>
      <c r="C950" s="94"/>
      <c r="D950" s="94"/>
    </row>
    <row r="951" spans="2:4">
      <c r="B951" s="93"/>
      <c r="C951" s="94"/>
      <c r="D951" s="94"/>
    </row>
    <row r="952" spans="2:4">
      <c r="B952" s="93"/>
      <c r="C952" s="94"/>
      <c r="D952" s="94"/>
    </row>
    <row r="953" spans="2:4">
      <c r="B953" s="93"/>
      <c r="C953" s="94"/>
      <c r="D953" s="94"/>
    </row>
    <row r="954" spans="2:4">
      <c r="B954" s="93"/>
      <c r="C954" s="94"/>
      <c r="D954" s="94"/>
    </row>
    <row r="955" spans="2:4">
      <c r="B955" s="93"/>
      <c r="C955" s="94"/>
      <c r="D955" s="94"/>
    </row>
    <row r="956" spans="2:4">
      <c r="B956" s="93"/>
      <c r="C956" s="94"/>
      <c r="D956" s="94"/>
    </row>
    <row r="957" spans="2:4">
      <c r="B957" s="93"/>
      <c r="C957" s="94"/>
      <c r="D957" s="94"/>
    </row>
    <row r="958" spans="2:4">
      <c r="B958" s="93"/>
      <c r="C958" s="94"/>
      <c r="D958" s="94"/>
    </row>
    <row r="959" spans="2:4">
      <c r="B959" s="93"/>
      <c r="C959" s="94"/>
      <c r="D959" s="94"/>
    </row>
    <row r="960" spans="2:4">
      <c r="B960" s="93"/>
      <c r="C960" s="94"/>
      <c r="D960" s="94"/>
    </row>
    <row r="961" spans="2:4">
      <c r="B961" s="93"/>
      <c r="C961" s="94"/>
      <c r="D961" s="94"/>
    </row>
    <row r="962" spans="2:4">
      <c r="B962" s="93"/>
      <c r="C962" s="94"/>
      <c r="D962" s="94"/>
    </row>
    <row r="963" spans="2:4">
      <c r="B963" s="93"/>
      <c r="C963" s="94"/>
      <c r="D963" s="94"/>
    </row>
    <row r="964" spans="2:4">
      <c r="B964" s="93"/>
      <c r="C964" s="94"/>
      <c r="D964" s="94"/>
    </row>
    <row r="965" spans="2:4">
      <c r="B965" s="93"/>
      <c r="C965" s="94"/>
      <c r="D965" s="94"/>
    </row>
    <row r="966" spans="2:4">
      <c r="B966" s="93"/>
      <c r="C966" s="94"/>
      <c r="D966" s="94"/>
    </row>
    <row r="967" spans="2:4">
      <c r="B967" s="93"/>
      <c r="C967" s="94"/>
      <c r="D967" s="94"/>
    </row>
  </sheetData>
  <sheetProtection sheet="1" objects="1" scenarios="1"/>
  <mergeCells count="1">
    <mergeCell ref="B6:D6"/>
  </mergeCells>
  <phoneticPr fontId="4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140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146</v>
      </c>
      <c r="C1" s="46" t="s" vm="1">
        <v>232</v>
      </c>
    </row>
    <row r="2" spans="2:16">
      <c r="B2" s="46" t="s">
        <v>145</v>
      </c>
      <c r="C2" s="46" t="s">
        <v>233</v>
      </c>
    </row>
    <row r="3" spans="2:16">
      <c r="B3" s="46" t="s">
        <v>147</v>
      </c>
      <c r="C3" s="46" t="s">
        <v>234</v>
      </c>
    </row>
    <row r="4" spans="2:16">
      <c r="B4" s="46" t="s">
        <v>148</v>
      </c>
      <c r="C4" s="46">
        <v>9454</v>
      </c>
    </row>
    <row r="6" spans="2:16" ht="26.25" customHeight="1">
      <c r="B6" s="149" t="s">
        <v>184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</row>
    <row r="7" spans="2:16" s="3" customFormat="1" ht="63">
      <c r="B7" s="21" t="s">
        <v>116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182</v>
      </c>
      <c r="L7" s="29" t="s">
        <v>213</v>
      </c>
      <c r="M7" s="29" t="s">
        <v>183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215</v>
      </c>
      <c r="M8" s="31" t="s">
        <v>211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5" t="s">
        <v>3181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16">
        <v>0</v>
      </c>
      <c r="N10" s="87"/>
      <c r="O10" s="117">
        <v>0</v>
      </c>
      <c r="P10" s="117">
        <v>0</v>
      </c>
    </row>
    <row r="11" spans="2:16" ht="20.25" customHeight="1">
      <c r="B11" s="111" t="s">
        <v>223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11" t="s">
        <v>112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11" t="s">
        <v>214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140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5.7109375" style="1" customWidth="1"/>
    <col min="18" max="16384" width="9.140625" style="1"/>
  </cols>
  <sheetData>
    <row r="1" spans="2:16">
      <c r="B1" s="46" t="s">
        <v>146</v>
      </c>
      <c r="C1" s="46" t="s" vm="1">
        <v>232</v>
      </c>
    </row>
    <row r="2" spans="2:16">
      <c r="B2" s="46" t="s">
        <v>145</v>
      </c>
      <c r="C2" s="46" t="s">
        <v>233</v>
      </c>
    </row>
    <row r="3" spans="2:16">
      <c r="B3" s="46" t="s">
        <v>147</v>
      </c>
      <c r="C3" s="46" t="s">
        <v>234</v>
      </c>
    </row>
    <row r="4" spans="2:16">
      <c r="B4" s="46" t="s">
        <v>148</v>
      </c>
      <c r="C4" s="46">
        <v>9454</v>
      </c>
    </row>
    <row r="6" spans="2:16" ht="26.25" customHeight="1">
      <c r="B6" s="149" t="s">
        <v>185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</row>
    <row r="7" spans="2:16" s="3" customFormat="1" ht="63">
      <c r="B7" s="21" t="s">
        <v>116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182</v>
      </c>
      <c r="L7" s="29" t="s">
        <v>208</v>
      </c>
      <c r="M7" s="29" t="s">
        <v>183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215</v>
      </c>
      <c r="M8" s="31" t="s">
        <v>211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5" t="s">
        <v>3182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16">
        <v>0</v>
      </c>
      <c r="N10" s="87"/>
      <c r="O10" s="117">
        <v>0</v>
      </c>
      <c r="P10" s="117">
        <v>0</v>
      </c>
    </row>
    <row r="11" spans="2:16" ht="20.25" customHeight="1">
      <c r="B11" s="111" t="s">
        <v>223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11" t="s">
        <v>112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11" t="s">
        <v>214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113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113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114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3"/>
      <c r="C410" s="93"/>
      <c r="D410" s="93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3"/>
      <c r="C411" s="93"/>
      <c r="D411" s="93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40.28515625" style="2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42578125" style="1" bestFit="1" customWidth="1"/>
    <col min="14" max="14" width="9.7109375" style="1" bestFit="1" customWidth="1"/>
    <col min="15" max="15" width="10.1406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6384" width="9.140625" style="1"/>
  </cols>
  <sheetData>
    <row r="1" spans="2:18">
      <c r="B1" s="46" t="s">
        <v>146</v>
      </c>
      <c r="C1" s="46" t="s" vm="1">
        <v>232</v>
      </c>
    </row>
    <row r="2" spans="2:18">
      <c r="B2" s="46" t="s">
        <v>145</v>
      </c>
      <c r="C2" s="46" t="s">
        <v>233</v>
      </c>
    </row>
    <row r="3" spans="2:18">
      <c r="B3" s="46" t="s">
        <v>147</v>
      </c>
      <c r="C3" s="46" t="s">
        <v>234</v>
      </c>
    </row>
    <row r="4" spans="2:18">
      <c r="B4" s="46" t="s">
        <v>148</v>
      </c>
      <c r="C4" s="46">
        <v>9454</v>
      </c>
    </row>
    <row r="6" spans="2:18" ht="21.75" customHeight="1">
      <c r="B6" s="152" t="s">
        <v>174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4"/>
    </row>
    <row r="7" spans="2:18" ht="27.75" customHeight="1">
      <c r="B7" s="155" t="s">
        <v>89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7"/>
    </row>
    <row r="8" spans="2:18" s="3" customFormat="1" ht="66" customHeight="1">
      <c r="B8" s="21" t="s">
        <v>115</v>
      </c>
      <c r="C8" s="29" t="s">
        <v>46</v>
      </c>
      <c r="D8" s="29" t="s">
        <v>119</v>
      </c>
      <c r="E8" s="29" t="s">
        <v>14</v>
      </c>
      <c r="F8" s="29" t="s">
        <v>68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208</v>
      </c>
      <c r="M8" s="29" t="s">
        <v>207</v>
      </c>
      <c r="N8" s="29" t="s">
        <v>222</v>
      </c>
      <c r="O8" s="29" t="s">
        <v>63</v>
      </c>
      <c r="P8" s="29" t="s">
        <v>210</v>
      </c>
      <c r="Q8" s="29" t="s">
        <v>149</v>
      </c>
      <c r="R8" s="59" t="s">
        <v>151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215</v>
      </c>
      <c r="M9" s="31"/>
      <c r="N9" s="15" t="s">
        <v>211</v>
      </c>
      <c r="O9" s="31" t="s">
        <v>216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9" t="s">
        <v>114</v>
      </c>
    </row>
    <row r="11" spans="2:18" s="4" customFormat="1" ht="18" customHeight="1">
      <c r="B11" s="74" t="s">
        <v>27</v>
      </c>
      <c r="C11" s="74"/>
      <c r="D11" s="75"/>
      <c r="E11" s="74"/>
      <c r="F11" s="74"/>
      <c r="G11" s="97"/>
      <c r="H11" s="77">
        <v>6.3241101772858102</v>
      </c>
      <c r="I11" s="75"/>
      <c r="J11" s="76"/>
      <c r="K11" s="78">
        <v>3.282896138705927E-2</v>
      </c>
      <c r="L11" s="77"/>
      <c r="M11" s="98"/>
      <c r="N11" s="77"/>
      <c r="O11" s="77">
        <v>34828.260518288997</v>
      </c>
      <c r="P11" s="78"/>
      <c r="Q11" s="78">
        <f>IFERROR(O11/$O$11,0)</f>
        <v>1</v>
      </c>
      <c r="R11" s="78">
        <f>O11/'סכום נכסי הקרן'!$C$42</f>
        <v>0.13704584849388579</v>
      </c>
    </row>
    <row r="12" spans="2:18" ht="22.5" customHeight="1">
      <c r="B12" s="79" t="s">
        <v>200</v>
      </c>
      <c r="C12" s="80"/>
      <c r="D12" s="81"/>
      <c r="E12" s="80"/>
      <c r="F12" s="80"/>
      <c r="G12" s="99"/>
      <c r="H12" s="83">
        <v>6.3130130716568233</v>
      </c>
      <c r="I12" s="81"/>
      <c r="J12" s="82"/>
      <c r="K12" s="84">
        <v>3.2796902333598464E-2</v>
      </c>
      <c r="L12" s="83"/>
      <c r="M12" s="100"/>
      <c r="N12" s="83"/>
      <c r="O12" s="83">
        <v>34790.542807849008</v>
      </c>
      <c r="P12" s="84"/>
      <c r="Q12" s="84">
        <f t="shared" ref="Q12:Q59" si="0">IFERROR(O12/$O$11,0)</f>
        <v>0.99891703720258485</v>
      </c>
      <c r="R12" s="84">
        <f>O12/'סכום נכסי הקרן'!$C$42</f>
        <v>0.13689743293842674</v>
      </c>
    </row>
    <row r="13" spans="2:18">
      <c r="B13" s="92" t="s">
        <v>25</v>
      </c>
      <c r="C13" s="87"/>
      <c r="D13" s="88"/>
      <c r="E13" s="87"/>
      <c r="F13" s="87"/>
      <c r="G13" s="101"/>
      <c r="H13" s="90">
        <v>5.2451433707184902</v>
      </c>
      <c r="I13" s="88"/>
      <c r="J13" s="89"/>
      <c r="K13" s="91">
        <v>1.5913937570721827E-2</v>
      </c>
      <c r="L13" s="90"/>
      <c r="M13" s="102"/>
      <c r="N13" s="90"/>
      <c r="O13" s="90">
        <v>13800.00414375</v>
      </c>
      <c r="P13" s="91"/>
      <c r="Q13" s="91">
        <f t="shared" si="0"/>
        <v>0.39623007116601044</v>
      </c>
      <c r="R13" s="91">
        <f>O13/'סכום נכסי הקרן'!$C$42</f>
        <v>5.430168630173865E-2</v>
      </c>
    </row>
    <row r="14" spans="2:18">
      <c r="B14" s="103" t="s">
        <v>24</v>
      </c>
      <c r="C14" s="80"/>
      <c r="D14" s="81"/>
      <c r="E14" s="80"/>
      <c r="F14" s="80"/>
      <c r="G14" s="99"/>
      <c r="H14" s="83">
        <v>5.2451433707184902</v>
      </c>
      <c r="I14" s="81"/>
      <c r="J14" s="82"/>
      <c r="K14" s="84">
        <v>1.5913937570721827E-2</v>
      </c>
      <c r="L14" s="83"/>
      <c r="M14" s="100"/>
      <c r="N14" s="83"/>
      <c r="O14" s="83">
        <v>13800.00414375</v>
      </c>
      <c r="P14" s="84"/>
      <c r="Q14" s="84">
        <f t="shared" si="0"/>
        <v>0.39623007116601044</v>
      </c>
      <c r="R14" s="84">
        <f>O14/'סכום נכסי הקרן'!$C$42</f>
        <v>5.430168630173865E-2</v>
      </c>
    </row>
    <row r="15" spans="2:18">
      <c r="B15" s="104" t="s">
        <v>235</v>
      </c>
      <c r="C15" s="87" t="s">
        <v>236</v>
      </c>
      <c r="D15" s="88" t="s">
        <v>120</v>
      </c>
      <c r="E15" s="87" t="s">
        <v>237</v>
      </c>
      <c r="F15" s="87"/>
      <c r="G15" s="101"/>
      <c r="H15" s="90">
        <v>0.83999999998375507</v>
      </c>
      <c r="I15" s="88" t="s">
        <v>133</v>
      </c>
      <c r="J15" s="89">
        <v>0.04</v>
      </c>
      <c r="K15" s="91">
        <v>2.0299999999849157E-2</v>
      </c>
      <c r="L15" s="90">
        <v>24505.755920000003</v>
      </c>
      <c r="M15" s="102">
        <v>140.66999999999999</v>
      </c>
      <c r="N15" s="90"/>
      <c r="O15" s="90">
        <v>34.472246384000009</v>
      </c>
      <c r="P15" s="91">
        <v>1.7378182851989183E-6</v>
      </c>
      <c r="Q15" s="91">
        <f t="shared" si="0"/>
        <v>9.8977800989796675E-4</v>
      </c>
      <c r="R15" s="91">
        <f>O15/'סכום נכסי הקרן'!$C$42</f>
        <v>1.3564496718705655E-4</v>
      </c>
    </row>
    <row r="16" spans="2:18">
      <c r="B16" s="104" t="s">
        <v>238</v>
      </c>
      <c r="C16" s="87" t="s">
        <v>239</v>
      </c>
      <c r="D16" s="88" t="s">
        <v>120</v>
      </c>
      <c r="E16" s="87" t="s">
        <v>237</v>
      </c>
      <c r="F16" s="87"/>
      <c r="G16" s="101"/>
      <c r="H16" s="90">
        <v>3.6300000000000074</v>
      </c>
      <c r="I16" s="88" t="s">
        <v>133</v>
      </c>
      <c r="J16" s="89">
        <v>7.4999999999999997E-3</v>
      </c>
      <c r="K16" s="91">
        <v>1.5600000000000853E-2</v>
      </c>
      <c r="L16" s="90">
        <v>1283841.3312420002</v>
      </c>
      <c r="M16" s="102">
        <v>109.59</v>
      </c>
      <c r="N16" s="90"/>
      <c r="O16" s="90">
        <v>1406.9617302730003</v>
      </c>
      <c r="P16" s="91">
        <v>6.1312396183654783E-5</v>
      </c>
      <c r="Q16" s="91">
        <f t="shared" si="0"/>
        <v>4.0397128921617467E-2</v>
      </c>
      <c r="R16" s="91">
        <f>O16/'סכום נכסי הקרן'!$C$42</f>
        <v>5.5362588097799597E-3</v>
      </c>
    </row>
    <row r="17" spans="2:18">
      <c r="B17" s="104" t="s">
        <v>240</v>
      </c>
      <c r="C17" s="87" t="s">
        <v>241</v>
      </c>
      <c r="D17" s="88" t="s">
        <v>120</v>
      </c>
      <c r="E17" s="87" t="s">
        <v>237</v>
      </c>
      <c r="F17" s="87"/>
      <c r="G17" s="101"/>
      <c r="H17" s="90">
        <v>5.6000000000002776</v>
      </c>
      <c r="I17" s="88" t="s">
        <v>133</v>
      </c>
      <c r="J17" s="89">
        <v>5.0000000000000001E-3</v>
      </c>
      <c r="K17" s="91">
        <v>1.5000000000000003E-2</v>
      </c>
      <c r="L17" s="90">
        <v>2734485.6334020006</v>
      </c>
      <c r="M17" s="102">
        <v>105.57</v>
      </c>
      <c r="N17" s="90"/>
      <c r="O17" s="90">
        <v>2886.7965784720004</v>
      </c>
      <c r="P17" s="91">
        <v>1.3453442117298053E-4</v>
      </c>
      <c r="Q17" s="91">
        <f t="shared" si="0"/>
        <v>8.2886613787561611E-2</v>
      </c>
      <c r="R17" s="91">
        <f>O17/'סכום נכסי הקרן'!$C$42</f>
        <v>1.1359266315301394E-2</v>
      </c>
    </row>
    <row r="18" spans="2:18">
      <c r="B18" s="104" t="s">
        <v>242</v>
      </c>
      <c r="C18" s="87" t="s">
        <v>243</v>
      </c>
      <c r="D18" s="88" t="s">
        <v>120</v>
      </c>
      <c r="E18" s="87" t="s">
        <v>237</v>
      </c>
      <c r="F18" s="87"/>
      <c r="G18" s="101"/>
      <c r="H18" s="90">
        <v>10.430000000019897</v>
      </c>
      <c r="I18" s="88" t="s">
        <v>133</v>
      </c>
      <c r="J18" s="89">
        <v>0.04</v>
      </c>
      <c r="K18" s="91">
        <v>1.4500000000038633E-2</v>
      </c>
      <c r="L18" s="90">
        <v>119751.29642700002</v>
      </c>
      <c r="M18" s="102">
        <v>172.93</v>
      </c>
      <c r="N18" s="90"/>
      <c r="O18" s="90">
        <v>207.08591151600001</v>
      </c>
      <c r="P18" s="91">
        <v>7.5162577831340533E-6</v>
      </c>
      <c r="Q18" s="91">
        <f t="shared" si="0"/>
        <v>5.9459160013821295E-3</v>
      </c>
      <c r="R18" s="91">
        <f>O18/'סכום נכסי הקרן'!$C$42</f>
        <v>8.1486310348278656E-4</v>
      </c>
    </row>
    <row r="19" spans="2:18">
      <c r="B19" s="104" t="s">
        <v>244</v>
      </c>
      <c r="C19" s="87" t="s">
        <v>245</v>
      </c>
      <c r="D19" s="88" t="s">
        <v>120</v>
      </c>
      <c r="E19" s="87" t="s">
        <v>237</v>
      </c>
      <c r="F19" s="87"/>
      <c r="G19" s="101"/>
      <c r="H19" s="90">
        <v>19.369999999975214</v>
      </c>
      <c r="I19" s="88" t="s">
        <v>133</v>
      </c>
      <c r="J19" s="89">
        <v>0.01</v>
      </c>
      <c r="K19" s="91">
        <v>1.6199999999977923E-2</v>
      </c>
      <c r="L19" s="90">
        <v>99634.891084999996</v>
      </c>
      <c r="M19" s="102">
        <v>100.01</v>
      </c>
      <c r="N19" s="90"/>
      <c r="O19" s="90">
        <v>99.644850931000008</v>
      </c>
      <c r="P19" s="91">
        <v>5.5031382910034652E-6</v>
      </c>
      <c r="Q19" s="91">
        <f t="shared" si="0"/>
        <v>2.8610343855293768E-3</v>
      </c>
      <c r="R19" s="91">
        <f>O19/'סכום נכסי הקרן'!$C$42</f>
        <v>3.9209288493505657E-4</v>
      </c>
    </row>
    <row r="20" spans="2:18">
      <c r="B20" s="104" t="s">
        <v>246</v>
      </c>
      <c r="C20" s="87" t="s">
        <v>247</v>
      </c>
      <c r="D20" s="88" t="s">
        <v>120</v>
      </c>
      <c r="E20" s="87" t="s">
        <v>237</v>
      </c>
      <c r="F20" s="87"/>
      <c r="G20" s="101"/>
      <c r="H20" s="90">
        <v>2.8399999999998911</v>
      </c>
      <c r="I20" s="88" t="s">
        <v>133</v>
      </c>
      <c r="J20" s="89">
        <v>1E-3</v>
      </c>
      <c r="K20" s="91">
        <v>1.6399999999998912E-2</v>
      </c>
      <c r="L20" s="90">
        <v>3440585.8361550011</v>
      </c>
      <c r="M20" s="102">
        <v>106.72</v>
      </c>
      <c r="N20" s="90"/>
      <c r="O20" s="90">
        <v>3671.7932067850006</v>
      </c>
      <c r="P20" s="91">
        <v>1.8232311832610309E-4</v>
      </c>
      <c r="Q20" s="91">
        <f t="shared" si="0"/>
        <v>0.10542568454881261</v>
      </c>
      <c r="R20" s="91">
        <f>O20/'סכום נכסי הקרן'!$C$42</f>
        <v>1.444815239204077E-2</v>
      </c>
    </row>
    <row r="21" spans="2:18">
      <c r="B21" s="104" t="s">
        <v>248</v>
      </c>
      <c r="C21" s="87" t="s">
        <v>249</v>
      </c>
      <c r="D21" s="88" t="s">
        <v>120</v>
      </c>
      <c r="E21" s="87" t="s">
        <v>237</v>
      </c>
      <c r="F21" s="87"/>
      <c r="G21" s="101"/>
      <c r="H21" s="90">
        <v>14.709999999997709</v>
      </c>
      <c r="I21" s="88" t="s">
        <v>133</v>
      </c>
      <c r="J21" s="89">
        <v>2.75E-2</v>
      </c>
      <c r="K21" s="91">
        <v>1.5400000000003158E-2</v>
      </c>
      <c r="L21" s="90">
        <v>178376.39910800001</v>
      </c>
      <c r="M21" s="102">
        <v>141.94</v>
      </c>
      <c r="N21" s="90"/>
      <c r="O21" s="90">
        <v>253.18747289800004</v>
      </c>
      <c r="P21" s="91">
        <v>9.7872059524181205E-6</v>
      </c>
      <c r="Q21" s="91">
        <f t="shared" si="0"/>
        <v>7.2695985711099861E-3</v>
      </c>
      <c r="R21" s="91">
        <f>O21/'סכום נכסי הקרן'!$C$42</f>
        <v>9.9626830438770777E-4</v>
      </c>
    </row>
    <row r="22" spans="2:18">
      <c r="B22" s="104" t="s">
        <v>250</v>
      </c>
      <c r="C22" s="87" t="s">
        <v>251</v>
      </c>
      <c r="D22" s="88" t="s">
        <v>120</v>
      </c>
      <c r="E22" s="87" t="s">
        <v>237</v>
      </c>
      <c r="F22" s="87"/>
      <c r="G22" s="101"/>
      <c r="H22" s="90">
        <v>2.0699999999994674</v>
      </c>
      <c r="I22" s="88" t="s">
        <v>133</v>
      </c>
      <c r="J22" s="89">
        <v>7.4999999999999997E-3</v>
      </c>
      <c r="K22" s="91">
        <v>1.7399999999998222E-2</v>
      </c>
      <c r="L22" s="90">
        <v>2041423.1000330003</v>
      </c>
      <c r="M22" s="102">
        <v>110.36</v>
      </c>
      <c r="N22" s="90"/>
      <c r="O22" s="90">
        <v>2252.9145920600008</v>
      </c>
      <c r="P22" s="91">
        <v>9.4062972870649067E-5</v>
      </c>
      <c r="Q22" s="91">
        <f t="shared" si="0"/>
        <v>6.468639428250951E-2</v>
      </c>
      <c r="R22" s="91">
        <f>O22/'סכום נכסי הקרן'!$C$42</f>
        <v>8.8650017904565569E-3</v>
      </c>
    </row>
    <row r="23" spans="2:18">
      <c r="B23" s="104" t="s">
        <v>252</v>
      </c>
      <c r="C23" s="87" t="s">
        <v>253</v>
      </c>
      <c r="D23" s="88" t="s">
        <v>120</v>
      </c>
      <c r="E23" s="87" t="s">
        <v>237</v>
      </c>
      <c r="F23" s="87"/>
      <c r="G23" s="101"/>
      <c r="H23" s="90">
        <v>4.9700000000043216</v>
      </c>
      <c r="I23" s="88" t="s">
        <v>133</v>
      </c>
      <c r="J23" s="89">
        <v>1.1000000000000001E-2</v>
      </c>
      <c r="K23" s="91">
        <v>1.5000000000014309E-2</v>
      </c>
      <c r="L23" s="90">
        <v>352868.592</v>
      </c>
      <c r="M23" s="102">
        <v>99.03</v>
      </c>
      <c r="N23" s="90"/>
      <c r="O23" s="90">
        <v>349.44578131700007</v>
      </c>
      <c r="P23" s="91">
        <v>1.3495391577116449E-4</v>
      </c>
      <c r="Q23" s="91">
        <f t="shared" si="0"/>
        <v>1.0033397480000452E-2</v>
      </c>
      <c r="R23" s="91">
        <f>O23/'סכום נכסי הקרן'!$C$42</f>
        <v>1.3750354709230776E-3</v>
      </c>
    </row>
    <row r="24" spans="2:18">
      <c r="B24" s="104" t="s">
        <v>254</v>
      </c>
      <c r="C24" s="87" t="s">
        <v>255</v>
      </c>
      <c r="D24" s="88" t="s">
        <v>120</v>
      </c>
      <c r="E24" s="87" t="s">
        <v>237</v>
      </c>
      <c r="F24" s="87"/>
      <c r="G24" s="101"/>
      <c r="H24" s="90">
        <v>8.1399999999982438</v>
      </c>
      <c r="I24" s="88" t="s">
        <v>133</v>
      </c>
      <c r="J24" s="89">
        <v>1E-3</v>
      </c>
      <c r="K24" s="91">
        <v>1.5199999999997792E-2</v>
      </c>
      <c r="L24" s="90">
        <v>2370658.3803550005</v>
      </c>
      <c r="M24" s="102">
        <v>99.42</v>
      </c>
      <c r="N24" s="90"/>
      <c r="O24" s="90">
        <v>2356.9084877510004</v>
      </c>
      <c r="P24" s="91">
        <v>1.1008391778183909E-4</v>
      </c>
      <c r="Q24" s="91">
        <f t="shared" si="0"/>
        <v>6.7672299812772507E-2</v>
      </c>
      <c r="R24" s="91">
        <f>O24/'סכום נכסי הקרן'!$C$42</f>
        <v>9.2742077473740355E-3</v>
      </c>
    </row>
    <row r="25" spans="2:18">
      <c r="B25" s="104" t="s">
        <v>256</v>
      </c>
      <c r="C25" s="87" t="s">
        <v>257</v>
      </c>
      <c r="D25" s="88" t="s">
        <v>120</v>
      </c>
      <c r="E25" s="87" t="s">
        <v>237</v>
      </c>
      <c r="F25" s="87"/>
      <c r="G25" s="101"/>
      <c r="H25" s="90">
        <v>25.83000000003814</v>
      </c>
      <c r="I25" s="88" t="s">
        <v>133</v>
      </c>
      <c r="J25" s="89">
        <v>5.0000000000000001E-3</v>
      </c>
      <c r="K25" s="91">
        <v>1.6600000000014957E-2</v>
      </c>
      <c r="L25" s="90">
        <v>338509.10541100008</v>
      </c>
      <c r="M25" s="102">
        <v>82.95</v>
      </c>
      <c r="N25" s="90"/>
      <c r="O25" s="90">
        <v>280.79328536300005</v>
      </c>
      <c r="P25" s="91">
        <v>2.4576754327280093E-5</v>
      </c>
      <c r="Q25" s="91">
        <f t="shared" si="0"/>
        <v>8.062225364816886E-3</v>
      </c>
      <c r="R25" s="91">
        <f>O25/'סכום נכסי הקרן'!$C$42</f>
        <v>1.1048945158702581E-3</v>
      </c>
    </row>
    <row r="26" spans="2:18">
      <c r="B26" s="86"/>
      <c r="C26" s="87"/>
      <c r="D26" s="87"/>
      <c r="E26" s="87"/>
      <c r="F26" s="87"/>
      <c r="G26" s="87"/>
      <c r="H26" s="87"/>
      <c r="I26" s="87"/>
      <c r="J26" s="87"/>
      <c r="K26" s="91"/>
      <c r="L26" s="90"/>
      <c r="M26" s="102"/>
      <c r="N26" s="87"/>
      <c r="O26" s="87"/>
      <c r="P26" s="87"/>
      <c r="Q26" s="91"/>
      <c r="R26" s="87"/>
    </row>
    <row r="27" spans="2:18">
      <c r="B27" s="92" t="s">
        <v>48</v>
      </c>
      <c r="C27" s="87"/>
      <c r="D27" s="88"/>
      <c r="E27" s="87"/>
      <c r="F27" s="87"/>
      <c r="G27" s="101"/>
      <c r="H27" s="90">
        <v>7.0150725344346272</v>
      </c>
      <c r="I27" s="88"/>
      <c r="J27" s="89"/>
      <c r="K27" s="91">
        <v>4.3896426143578936E-2</v>
      </c>
      <c r="L27" s="90"/>
      <c r="M27" s="102"/>
      <c r="N27" s="90"/>
      <c r="O27" s="90">
        <v>20990.538664099004</v>
      </c>
      <c r="P27" s="91"/>
      <c r="Q27" s="91">
        <f t="shared" si="0"/>
        <v>0.60268696603657435</v>
      </c>
      <c r="R27" s="91">
        <f>O27/'סכום נכסי הקרן'!$C$42</f>
        <v>8.2595746636688061E-2</v>
      </c>
    </row>
    <row r="28" spans="2:18">
      <c r="B28" s="103" t="s">
        <v>22</v>
      </c>
      <c r="C28" s="80"/>
      <c r="D28" s="81"/>
      <c r="E28" s="80"/>
      <c r="F28" s="80"/>
      <c r="G28" s="99"/>
      <c r="H28" s="83">
        <v>0.53826200802019319</v>
      </c>
      <c r="I28" s="81"/>
      <c r="J28" s="82"/>
      <c r="K28" s="84">
        <v>4.7970766068355514E-2</v>
      </c>
      <c r="L28" s="83"/>
      <c r="M28" s="100"/>
      <c r="N28" s="83"/>
      <c r="O28" s="83">
        <v>3910.0093548160003</v>
      </c>
      <c r="P28" s="84"/>
      <c r="Q28" s="84">
        <f t="shared" si="0"/>
        <v>0.11226542171874414</v>
      </c>
      <c r="R28" s="84">
        <f>O28/'סכום נכסי הקרן'!$C$42</f>
        <v>1.5385509975969203E-2</v>
      </c>
    </row>
    <row r="29" spans="2:18">
      <c r="B29" s="104" t="s">
        <v>258</v>
      </c>
      <c r="C29" s="87" t="s">
        <v>259</v>
      </c>
      <c r="D29" s="88" t="s">
        <v>120</v>
      </c>
      <c r="E29" s="87" t="s">
        <v>237</v>
      </c>
      <c r="F29" s="87"/>
      <c r="G29" s="101"/>
      <c r="H29" s="90">
        <v>0.509999999999593</v>
      </c>
      <c r="I29" s="88" t="s">
        <v>133</v>
      </c>
      <c r="J29" s="89">
        <v>0</v>
      </c>
      <c r="K29" s="91">
        <v>4.7699999999978593E-2</v>
      </c>
      <c r="L29" s="90">
        <v>578741.11683000019</v>
      </c>
      <c r="M29" s="102">
        <v>97.64</v>
      </c>
      <c r="N29" s="90"/>
      <c r="O29" s="90">
        <v>565.08282647299995</v>
      </c>
      <c r="P29" s="91">
        <v>2.8937055841500011E-5</v>
      </c>
      <c r="Q29" s="91">
        <f t="shared" si="0"/>
        <v>1.6224836327276924E-2</v>
      </c>
      <c r="R29" s="91">
        <f>O29/'סכום נכסי הקרן'!$C$42</f>
        <v>2.2235464611460878E-3</v>
      </c>
    </row>
    <row r="30" spans="2:18">
      <c r="B30" s="104" t="s">
        <v>260</v>
      </c>
      <c r="C30" s="87" t="s">
        <v>261</v>
      </c>
      <c r="D30" s="88" t="s">
        <v>120</v>
      </c>
      <c r="E30" s="87" t="s">
        <v>237</v>
      </c>
      <c r="F30" s="87"/>
      <c r="G30" s="101"/>
      <c r="H30" s="90">
        <v>0.25999999994864698</v>
      </c>
      <c r="I30" s="88" t="s">
        <v>133</v>
      </c>
      <c r="J30" s="89">
        <v>0</v>
      </c>
      <c r="K30" s="91">
        <v>4.7799999998459415E-2</v>
      </c>
      <c r="L30" s="90">
        <v>3942.7150430000011</v>
      </c>
      <c r="M30" s="102">
        <v>98.78</v>
      </c>
      <c r="N30" s="90"/>
      <c r="O30" s="90">
        <v>3.8946139200000007</v>
      </c>
      <c r="P30" s="91">
        <v>1.1596220714705886E-7</v>
      </c>
      <c r="Q30" s="91">
        <f t="shared" si="0"/>
        <v>1.1182338313895588E-4</v>
      </c>
      <c r="R30" s="91">
        <f>O30/'סכום נכסי הקרן'!$C$42</f>
        <v>1.5324930423735091E-5</v>
      </c>
    </row>
    <row r="31" spans="2:18">
      <c r="B31" s="104" t="s">
        <v>262</v>
      </c>
      <c r="C31" s="87" t="s">
        <v>263</v>
      </c>
      <c r="D31" s="88" t="s">
        <v>120</v>
      </c>
      <c r="E31" s="87" t="s">
        <v>237</v>
      </c>
      <c r="F31" s="87"/>
      <c r="G31" s="101"/>
      <c r="H31" s="90"/>
      <c r="I31" s="88" t="s">
        <v>133</v>
      </c>
      <c r="J31" s="89">
        <v>0</v>
      </c>
      <c r="K31" s="91">
        <v>4.6899961910670258E-2</v>
      </c>
      <c r="L31" s="90">
        <v>0.44220100000000007</v>
      </c>
      <c r="M31" s="102">
        <v>99.15</v>
      </c>
      <c r="N31" s="90"/>
      <c r="O31" s="90">
        <v>4.3844300000000011E-4</v>
      </c>
      <c r="P31" s="91">
        <v>9.0245102040816347E-12</v>
      </c>
      <c r="Q31" s="91">
        <f t="shared" si="0"/>
        <v>1.258871369041716E-8</v>
      </c>
      <c r="R31" s="91">
        <f>O31/'סכום נכסי הקרן'!$C$42</f>
        <v>1.7252309491498158E-9</v>
      </c>
    </row>
    <row r="32" spans="2:18">
      <c r="B32" s="104" t="s">
        <v>264</v>
      </c>
      <c r="C32" s="87" t="s">
        <v>265</v>
      </c>
      <c r="D32" s="88" t="s">
        <v>120</v>
      </c>
      <c r="E32" s="87" t="s">
        <v>237</v>
      </c>
      <c r="F32" s="87"/>
      <c r="G32" s="101"/>
      <c r="H32" s="90">
        <v>0.3600000000002096</v>
      </c>
      <c r="I32" s="88" t="s">
        <v>133</v>
      </c>
      <c r="J32" s="89">
        <v>0</v>
      </c>
      <c r="K32" s="91">
        <v>4.7999999999997385E-2</v>
      </c>
      <c r="L32" s="90">
        <v>776057.07395400014</v>
      </c>
      <c r="M32" s="102">
        <v>98.33</v>
      </c>
      <c r="N32" s="90"/>
      <c r="O32" s="90">
        <v>763.09692081900016</v>
      </c>
      <c r="P32" s="91">
        <v>2.4251783561062506E-5</v>
      </c>
      <c r="Q32" s="91">
        <f t="shared" si="0"/>
        <v>2.1910279453040245E-2</v>
      </c>
      <c r="R32" s="91">
        <f>O32/'סכום נכסי הקרן'!$C$42</f>
        <v>3.0027128383800523E-3</v>
      </c>
    </row>
    <row r="33" spans="2:18">
      <c r="B33" s="104" t="s">
        <v>266</v>
      </c>
      <c r="C33" s="87" t="s">
        <v>267</v>
      </c>
      <c r="D33" s="88" t="s">
        <v>120</v>
      </c>
      <c r="E33" s="87" t="s">
        <v>237</v>
      </c>
      <c r="F33" s="87"/>
      <c r="G33" s="101"/>
      <c r="H33" s="90">
        <v>0.44000000000043604</v>
      </c>
      <c r="I33" s="88" t="s">
        <v>133</v>
      </c>
      <c r="J33" s="89">
        <v>0</v>
      </c>
      <c r="K33" s="91">
        <v>4.8199999999993269E-2</v>
      </c>
      <c r="L33" s="90">
        <v>1029954.1540000001</v>
      </c>
      <c r="M33" s="102">
        <v>97.97</v>
      </c>
      <c r="N33" s="90"/>
      <c r="O33" s="90">
        <v>1009.0460846740002</v>
      </c>
      <c r="P33" s="91">
        <v>3.3224327548387101E-5</v>
      </c>
      <c r="Q33" s="91">
        <f t="shared" si="0"/>
        <v>2.897204941211837E-2</v>
      </c>
      <c r="R33" s="91">
        <f>O33/'סכום נכסי הקרן'!$C$42</f>
        <v>3.9704990942905473E-3</v>
      </c>
    </row>
    <row r="34" spans="2:18">
      <c r="B34" s="104" t="s">
        <v>268</v>
      </c>
      <c r="C34" s="87" t="s">
        <v>269</v>
      </c>
      <c r="D34" s="88" t="s">
        <v>120</v>
      </c>
      <c r="E34" s="87" t="s">
        <v>237</v>
      </c>
      <c r="F34" s="87"/>
      <c r="G34" s="101"/>
      <c r="H34" s="90">
        <v>0.61000000000034049</v>
      </c>
      <c r="I34" s="88" t="s">
        <v>133</v>
      </c>
      <c r="J34" s="89">
        <v>0</v>
      </c>
      <c r="K34" s="91">
        <v>4.7800000000010216E-2</v>
      </c>
      <c r="L34" s="90">
        <v>604391.81500000018</v>
      </c>
      <c r="M34" s="102">
        <v>97.2</v>
      </c>
      <c r="N34" s="90"/>
      <c r="O34" s="90">
        <v>587.46884418000002</v>
      </c>
      <c r="P34" s="91">
        <v>3.3577323055555567E-5</v>
      </c>
      <c r="Q34" s="91">
        <f t="shared" si="0"/>
        <v>1.6867590727693928E-2</v>
      </c>
      <c r="R34" s="91">
        <f>O34/'סכום נכסי הקרן'!$C$42</f>
        <v>2.3116332833244151E-3</v>
      </c>
    </row>
    <row r="35" spans="2:18">
      <c r="B35" s="104" t="s">
        <v>270</v>
      </c>
      <c r="C35" s="87" t="s">
        <v>271</v>
      </c>
      <c r="D35" s="88" t="s">
        <v>120</v>
      </c>
      <c r="E35" s="87" t="s">
        <v>237</v>
      </c>
      <c r="F35" s="87"/>
      <c r="G35" s="101"/>
      <c r="H35" s="90">
        <v>0.68000000000045879</v>
      </c>
      <c r="I35" s="88" t="s">
        <v>133</v>
      </c>
      <c r="J35" s="89">
        <v>0</v>
      </c>
      <c r="K35" s="91">
        <v>4.8000000000002867E-2</v>
      </c>
      <c r="L35" s="90">
        <v>720093.64000000013</v>
      </c>
      <c r="M35" s="102">
        <v>96.84</v>
      </c>
      <c r="N35" s="90"/>
      <c r="O35" s="90">
        <v>697.33868097600021</v>
      </c>
      <c r="P35" s="91">
        <v>4.0005202222222231E-5</v>
      </c>
      <c r="Q35" s="91">
        <f t="shared" si="0"/>
        <v>2.0022208132094741E-2</v>
      </c>
      <c r="R35" s="91">
        <f>O35/'סכום נכסי הקרן'!$C$42</f>
        <v>2.7439605021841043E-3</v>
      </c>
    </row>
    <row r="36" spans="2:18">
      <c r="B36" s="104" t="s">
        <v>272</v>
      </c>
      <c r="C36" s="87" t="s">
        <v>273</v>
      </c>
      <c r="D36" s="88" t="s">
        <v>120</v>
      </c>
      <c r="E36" s="87" t="s">
        <v>237</v>
      </c>
      <c r="F36" s="87"/>
      <c r="G36" s="101"/>
      <c r="H36" s="90">
        <v>0.85999999952149608</v>
      </c>
      <c r="I36" s="88" t="s">
        <v>133</v>
      </c>
      <c r="J36" s="89">
        <v>0</v>
      </c>
      <c r="K36" s="91">
        <v>4.8099999991952441E-2</v>
      </c>
      <c r="L36" s="90">
        <v>478.67400000000004</v>
      </c>
      <c r="M36" s="102">
        <v>96.05</v>
      </c>
      <c r="N36" s="90"/>
      <c r="O36" s="90">
        <v>0.45976637700000011</v>
      </c>
      <c r="P36" s="91">
        <v>2.6593000000000002E-8</v>
      </c>
      <c r="Q36" s="91">
        <f t="shared" si="0"/>
        <v>1.3200957215723359E-5</v>
      </c>
      <c r="R36" s="91">
        <f>O36/'סכום נכסי הקרן'!$C$42</f>
        <v>1.809136382560292E-6</v>
      </c>
    </row>
    <row r="37" spans="2:18">
      <c r="B37" s="104" t="s">
        <v>274</v>
      </c>
      <c r="C37" s="87" t="s">
        <v>275</v>
      </c>
      <c r="D37" s="88" t="s">
        <v>120</v>
      </c>
      <c r="E37" s="87" t="s">
        <v>237</v>
      </c>
      <c r="F37" s="87"/>
      <c r="G37" s="101"/>
      <c r="H37" s="90">
        <v>0.92999999999922467</v>
      </c>
      <c r="I37" s="88" t="s">
        <v>133</v>
      </c>
      <c r="J37" s="89">
        <v>0</v>
      </c>
      <c r="K37" s="91">
        <v>4.7900000000011989E-2</v>
      </c>
      <c r="L37" s="90">
        <v>296302.94500000007</v>
      </c>
      <c r="M37" s="102">
        <v>95.72</v>
      </c>
      <c r="N37" s="90"/>
      <c r="O37" s="90">
        <v>283.62117895400002</v>
      </c>
      <c r="P37" s="91">
        <v>1.6461274722222226E-5</v>
      </c>
      <c r="Q37" s="91">
        <f t="shared" si="0"/>
        <v>8.1434207374515601E-3</v>
      </c>
      <c r="R37" s="91">
        <f>O37/'סכום נכסי הקרן'!$C$42</f>
        <v>1.1160220046067541E-3</v>
      </c>
    </row>
    <row r="38" spans="2:18">
      <c r="B38" s="86"/>
      <c r="C38" s="87"/>
      <c r="D38" s="87"/>
      <c r="E38" s="87"/>
      <c r="F38" s="87"/>
      <c r="G38" s="87"/>
      <c r="H38" s="87"/>
      <c r="I38" s="87"/>
      <c r="J38" s="87"/>
      <c r="K38" s="91"/>
      <c r="L38" s="90"/>
      <c r="M38" s="102"/>
      <c r="N38" s="87"/>
      <c r="O38" s="87"/>
      <c r="P38" s="87"/>
      <c r="Q38" s="91"/>
      <c r="R38" s="87"/>
    </row>
    <row r="39" spans="2:18">
      <c r="B39" s="103" t="s">
        <v>23</v>
      </c>
      <c r="C39" s="80"/>
      <c r="D39" s="81"/>
      <c r="E39" s="80"/>
      <c r="F39" s="80"/>
      <c r="G39" s="99"/>
      <c r="H39" s="83">
        <v>8.4977191953836968</v>
      </c>
      <c r="I39" s="81"/>
      <c r="J39" s="82"/>
      <c r="K39" s="84">
        <v>4.2963743851823576E-2</v>
      </c>
      <c r="L39" s="83"/>
      <c r="M39" s="100"/>
      <c r="N39" s="83"/>
      <c r="O39" s="83">
        <v>17080.529309283003</v>
      </c>
      <c r="P39" s="84"/>
      <c r="Q39" s="84">
        <f t="shared" si="0"/>
        <v>0.49042154431783019</v>
      </c>
      <c r="R39" s="84">
        <f>O39/'סכום נכסי הקרן'!$C$42</f>
        <v>6.7210236660718861E-2</v>
      </c>
    </row>
    <row r="40" spans="2:18">
      <c r="B40" s="104" t="s">
        <v>276</v>
      </c>
      <c r="C40" s="87" t="s">
        <v>277</v>
      </c>
      <c r="D40" s="88" t="s">
        <v>120</v>
      </c>
      <c r="E40" s="87" t="s">
        <v>237</v>
      </c>
      <c r="F40" s="87"/>
      <c r="G40" s="101"/>
      <c r="H40" s="90">
        <v>12.050000000518128</v>
      </c>
      <c r="I40" s="88" t="s">
        <v>133</v>
      </c>
      <c r="J40" s="89">
        <v>5.5E-2</v>
      </c>
      <c r="K40" s="91">
        <v>4.3899999998963747E-2</v>
      </c>
      <c r="L40" s="90">
        <v>904.72343800000021</v>
      </c>
      <c r="M40" s="102">
        <v>117.33</v>
      </c>
      <c r="N40" s="90"/>
      <c r="O40" s="90">
        <v>1.0615120490000001</v>
      </c>
      <c r="P40" s="91">
        <v>4.6857334703173528E-8</v>
      </c>
      <c r="Q40" s="91">
        <f t="shared" si="0"/>
        <v>3.0478468726354549E-5</v>
      </c>
      <c r="R40" s="91">
        <f>O40/'סכום נכסי הקרן'!$C$42</f>
        <v>4.176947607397622E-6</v>
      </c>
    </row>
    <row r="41" spans="2:18">
      <c r="B41" s="104" t="s">
        <v>278</v>
      </c>
      <c r="C41" s="87" t="s">
        <v>279</v>
      </c>
      <c r="D41" s="88" t="s">
        <v>120</v>
      </c>
      <c r="E41" s="87" t="s">
        <v>237</v>
      </c>
      <c r="F41" s="87"/>
      <c r="G41" s="101"/>
      <c r="H41" s="90">
        <v>2.3999999999914787</v>
      </c>
      <c r="I41" s="88" t="s">
        <v>133</v>
      </c>
      <c r="J41" s="89">
        <v>5.0000000000000001E-3</v>
      </c>
      <c r="K41" s="91">
        <v>4.5599999999846617E-2</v>
      </c>
      <c r="L41" s="90">
        <v>128676.20716500001</v>
      </c>
      <c r="M41" s="102">
        <v>91.2</v>
      </c>
      <c r="N41" s="90"/>
      <c r="O41" s="90">
        <v>117.35270165500003</v>
      </c>
      <c r="P41" s="91">
        <v>6.0877425861642281E-6</v>
      </c>
      <c r="Q41" s="91">
        <f t="shared" si="0"/>
        <v>3.3694677801487057E-3</v>
      </c>
      <c r="R41" s="91">
        <f>O41/'סכום נכסי הקרן'!$C$42</f>
        <v>4.617715709032892E-4</v>
      </c>
    </row>
    <row r="42" spans="2:18">
      <c r="B42" s="104" t="s">
        <v>280</v>
      </c>
      <c r="C42" s="87" t="s">
        <v>281</v>
      </c>
      <c r="D42" s="88" t="s">
        <v>120</v>
      </c>
      <c r="E42" s="87" t="s">
        <v>237</v>
      </c>
      <c r="F42" s="87"/>
      <c r="G42" s="101"/>
      <c r="H42" s="90">
        <v>0.49999999754128849</v>
      </c>
      <c r="I42" s="88" t="s">
        <v>133</v>
      </c>
      <c r="J42" s="89">
        <v>3.7499999999999999E-2</v>
      </c>
      <c r="K42" s="91">
        <v>4.3399999947875315E-2</v>
      </c>
      <c r="L42" s="90">
        <v>200.23489500000002</v>
      </c>
      <c r="M42" s="102">
        <v>101.56</v>
      </c>
      <c r="N42" s="90"/>
      <c r="O42" s="90">
        <v>0.20335855900000008</v>
      </c>
      <c r="P42" s="91">
        <v>1.024997191430206E-8</v>
      </c>
      <c r="Q42" s="91">
        <f t="shared" si="0"/>
        <v>5.8388950804250632E-6</v>
      </c>
      <c r="R42" s="91">
        <f>O42/'סכום נכסי הקרן'!$C$42</f>
        <v>8.0019633056362833E-7</v>
      </c>
    </row>
    <row r="43" spans="2:18">
      <c r="B43" s="104" t="s">
        <v>282</v>
      </c>
      <c r="C43" s="87" t="s">
        <v>283</v>
      </c>
      <c r="D43" s="88" t="s">
        <v>120</v>
      </c>
      <c r="E43" s="87" t="s">
        <v>237</v>
      </c>
      <c r="F43" s="87"/>
      <c r="G43" s="101"/>
      <c r="H43" s="90">
        <v>3.3799999999986015</v>
      </c>
      <c r="I43" s="88" t="s">
        <v>133</v>
      </c>
      <c r="J43" s="89">
        <v>0.02</v>
      </c>
      <c r="K43" s="91">
        <v>4.3199999999982197E-2</v>
      </c>
      <c r="L43" s="90">
        <v>840132.50912000006</v>
      </c>
      <c r="M43" s="102">
        <v>93.59</v>
      </c>
      <c r="N43" s="90"/>
      <c r="O43" s="90">
        <v>786.28001299499999</v>
      </c>
      <c r="P43" s="91">
        <v>3.353946355160575E-5</v>
      </c>
      <c r="Q43" s="91">
        <f t="shared" si="0"/>
        <v>2.2575919706989359E-2</v>
      </c>
      <c r="R43" s="91">
        <f>O43/'סכום נכסי הקרן'!$C$42</f>
        <v>3.0939360717741945E-3</v>
      </c>
    </row>
    <row r="44" spans="2:18">
      <c r="B44" s="104" t="s">
        <v>284</v>
      </c>
      <c r="C44" s="87" t="s">
        <v>285</v>
      </c>
      <c r="D44" s="88" t="s">
        <v>120</v>
      </c>
      <c r="E44" s="87" t="s">
        <v>237</v>
      </c>
      <c r="F44" s="87"/>
      <c r="G44" s="101"/>
      <c r="H44" s="90">
        <v>6.2700000000003158</v>
      </c>
      <c r="I44" s="88" t="s">
        <v>133</v>
      </c>
      <c r="J44" s="89">
        <v>0.01</v>
      </c>
      <c r="K44" s="91">
        <v>4.2400000000002443E-2</v>
      </c>
      <c r="L44" s="90">
        <v>3766740.6632740004</v>
      </c>
      <c r="M44" s="102">
        <v>82.4</v>
      </c>
      <c r="N44" s="90"/>
      <c r="O44" s="90">
        <v>3103.7943043260007</v>
      </c>
      <c r="P44" s="91">
        <v>1.5950950963049794E-4</v>
      </c>
      <c r="Q44" s="91">
        <f t="shared" si="0"/>
        <v>8.9117120928165164E-2</v>
      </c>
      <c r="R44" s="91">
        <f>O44/'סכום נכסי הקרן'!$C$42</f>
        <v>1.2213131452932621E-2</v>
      </c>
    </row>
    <row r="45" spans="2:18">
      <c r="B45" s="104" t="s">
        <v>286</v>
      </c>
      <c r="C45" s="87" t="s">
        <v>287</v>
      </c>
      <c r="D45" s="88" t="s">
        <v>120</v>
      </c>
      <c r="E45" s="87" t="s">
        <v>237</v>
      </c>
      <c r="F45" s="87"/>
      <c r="G45" s="101"/>
      <c r="H45" s="90">
        <v>15.250000000006258</v>
      </c>
      <c r="I45" s="88" t="s">
        <v>133</v>
      </c>
      <c r="J45" s="89">
        <v>3.7499999999999999E-2</v>
      </c>
      <c r="K45" s="91">
        <v>4.4800000000015931E-2</v>
      </c>
      <c r="L45" s="90">
        <v>961784.96921300027</v>
      </c>
      <c r="M45" s="102">
        <v>91.42</v>
      </c>
      <c r="N45" s="90"/>
      <c r="O45" s="90">
        <v>879.26378986999998</v>
      </c>
      <c r="P45" s="91">
        <v>3.8134753689876702E-5</v>
      </c>
      <c r="Q45" s="91">
        <f t="shared" si="0"/>
        <v>2.5245699233479704E-2</v>
      </c>
      <c r="R45" s="91">
        <f>O45/'סכום נכסי הקרן'!$C$42</f>
        <v>3.4598182722736684E-3</v>
      </c>
    </row>
    <row r="46" spans="2:18">
      <c r="B46" s="104" t="s">
        <v>288</v>
      </c>
      <c r="C46" s="87" t="s">
        <v>289</v>
      </c>
      <c r="D46" s="88" t="s">
        <v>120</v>
      </c>
      <c r="E46" s="87" t="s">
        <v>237</v>
      </c>
      <c r="F46" s="87"/>
      <c r="G46" s="101"/>
      <c r="H46" s="90">
        <v>1.5799999999403993</v>
      </c>
      <c r="I46" s="88" t="s">
        <v>133</v>
      </c>
      <c r="J46" s="89">
        <v>5.0000000000000001E-3</v>
      </c>
      <c r="K46" s="91">
        <v>4.589999999560445E-2</v>
      </c>
      <c r="L46" s="90">
        <v>2853.4584880000002</v>
      </c>
      <c r="M46" s="102">
        <v>94.08</v>
      </c>
      <c r="N46" s="90"/>
      <c r="O46" s="90">
        <v>2.6845337020000004</v>
      </c>
      <c r="P46" s="91">
        <v>1.2158015373988294E-7</v>
      </c>
      <c r="Q46" s="91">
        <f t="shared" si="0"/>
        <v>7.7079178289432505E-5</v>
      </c>
      <c r="R46" s="91">
        <f>O46/'סכום נכסי הקרן'!$C$42</f>
        <v>1.0563381389886778E-5</v>
      </c>
    </row>
    <row r="47" spans="2:18">
      <c r="B47" s="104" t="s">
        <v>290</v>
      </c>
      <c r="C47" s="87" t="s">
        <v>291</v>
      </c>
      <c r="D47" s="88" t="s">
        <v>120</v>
      </c>
      <c r="E47" s="87" t="s">
        <v>237</v>
      </c>
      <c r="F47" s="87"/>
      <c r="G47" s="101"/>
      <c r="H47" s="90">
        <v>8.0700000000002934</v>
      </c>
      <c r="I47" s="88" t="s">
        <v>133</v>
      </c>
      <c r="J47" s="89">
        <v>1.3000000000000001E-2</v>
      </c>
      <c r="K47" s="91">
        <v>4.2400000000001346E-2</v>
      </c>
      <c r="L47" s="90">
        <v>6346536.8041790007</v>
      </c>
      <c r="M47" s="102">
        <v>79.739999999999995</v>
      </c>
      <c r="N47" s="90"/>
      <c r="O47" s="90">
        <v>5060.7286475930005</v>
      </c>
      <c r="P47" s="91">
        <v>3.7334058406441153E-4</v>
      </c>
      <c r="Q47" s="91">
        <f t="shared" si="0"/>
        <v>0.1453052369622512</v>
      </c>
      <c r="R47" s="91">
        <f>O47/'סכום נכסי הקרן'!$C$42</f>
        <v>1.9913479490096853E-2</v>
      </c>
    </row>
    <row r="48" spans="2:18">
      <c r="B48" s="104" t="s">
        <v>292</v>
      </c>
      <c r="C48" s="87" t="s">
        <v>293</v>
      </c>
      <c r="D48" s="88" t="s">
        <v>120</v>
      </c>
      <c r="E48" s="87" t="s">
        <v>237</v>
      </c>
      <c r="F48" s="87"/>
      <c r="G48" s="101"/>
      <c r="H48" s="90">
        <v>12.099999999999813</v>
      </c>
      <c r="I48" s="88" t="s">
        <v>133</v>
      </c>
      <c r="J48" s="89">
        <v>1.4999999999999999E-2</v>
      </c>
      <c r="K48" s="91">
        <v>4.3500000000000941E-2</v>
      </c>
      <c r="L48" s="90">
        <v>3723051.4942800011</v>
      </c>
      <c r="M48" s="102">
        <v>71.599999999999994</v>
      </c>
      <c r="N48" s="90"/>
      <c r="O48" s="90">
        <v>2665.7048495050003</v>
      </c>
      <c r="P48" s="91">
        <v>1.6858092165261359E-4</v>
      </c>
      <c r="Q48" s="91">
        <f t="shared" si="0"/>
        <v>7.6538558338427126E-2</v>
      </c>
      <c r="R48" s="91">
        <f>O48/'סכום נכסי הקרן'!$C$42</f>
        <v>1.0489291669988523E-2</v>
      </c>
    </row>
    <row r="49" spans="2:18">
      <c r="B49" s="104" t="s">
        <v>294</v>
      </c>
      <c r="C49" s="87" t="s">
        <v>295</v>
      </c>
      <c r="D49" s="88" t="s">
        <v>120</v>
      </c>
      <c r="E49" s="87" t="s">
        <v>237</v>
      </c>
      <c r="F49" s="87"/>
      <c r="G49" s="101"/>
      <c r="H49" s="90">
        <v>1.9099999995907027</v>
      </c>
      <c r="I49" s="88" t="s">
        <v>133</v>
      </c>
      <c r="J49" s="89">
        <v>1.7500000000000002E-2</v>
      </c>
      <c r="K49" s="91">
        <v>4.5499999991229334E-2</v>
      </c>
      <c r="L49" s="90">
        <v>899.2778320000001</v>
      </c>
      <c r="M49" s="102">
        <v>95.09</v>
      </c>
      <c r="N49" s="90"/>
      <c r="O49" s="90">
        <v>0.85512328500000012</v>
      </c>
      <c r="P49" s="91">
        <v>3.7822984389216174E-8</v>
      </c>
      <c r="Q49" s="91">
        <f t="shared" si="0"/>
        <v>2.4552569444315437E-5</v>
      </c>
      <c r="R49" s="91">
        <f>O49/'סכום נכסי הקרן'!$C$42</f>
        <v>3.3648277122012632E-6</v>
      </c>
    </row>
    <row r="50" spans="2:18">
      <c r="B50" s="104" t="s">
        <v>296</v>
      </c>
      <c r="C50" s="87" t="s">
        <v>297</v>
      </c>
      <c r="D50" s="88" t="s">
        <v>120</v>
      </c>
      <c r="E50" s="87" t="s">
        <v>237</v>
      </c>
      <c r="F50" s="87"/>
      <c r="G50" s="101"/>
      <c r="H50" s="90">
        <v>4.7799999999991165</v>
      </c>
      <c r="I50" s="88" t="s">
        <v>133</v>
      </c>
      <c r="J50" s="89">
        <v>2.2499999999999999E-2</v>
      </c>
      <c r="K50" s="91">
        <v>4.2499999999993661E-2</v>
      </c>
      <c r="L50" s="90">
        <v>2162817.5218560006</v>
      </c>
      <c r="M50" s="102">
        <v>91.16</v>
      </c>
      <c r="N50" s="90"/>
      <c r="O50" s="90">
        <v>1971.6245477330003</v>
      </c>
      <c r="P50" s="91">
        <v>8.9709424074767413E-5</v>
      </c>
      <c r="Q50" s="91">
        <f t="shared" si="0"/>
        <v>5.6609905817652365E-2</v>
      </c>
      <c r="R50" s="91">
        <f>O50/'סכום נכסי הקרן'!$C$42</f>
        <v>7.7581525759391297E-3</v>
      </c>
    </row>
    <row r="51" spans="2:18">
      <c r="B51" s="104" t="s">
        <v>298</v>
      </c>
      <c r="C51" s="87" t="s">
        <v>299</v>
      </c>
      <c r="D51" s="88" t="s">
        <v>120</v>
      </c>
      <c r="E51" s="87" t="s">
        <v>237</v>
      </c>
      <c r="F51" s="87"/>
      <c r="G51" s="101"/>
      <c r="H51" s="90">
        <v>1.0900000001034926</v>
      </c>
      <c r="I51" s="88" t="s">
        <v>133</v>
      </c>
      <c r="J51" s="89">
        <v>4.0000000000000001E-3</v>
      </c>
      <c r="K51" s="91">
        <v>4.5100000001724878E-2</v>
      </c>
      <c r="L51" s="90">
        <v>7542.5668250000008</v>
      </c>
      <c r="M51" s="102">
        <v>96.08</v>
      </c>
      <c r="N51" s="90"/>
      <c r="O51" s="90">
        <v>7.2468981250000013</v>
      </c>
      <c r="P51" s="91">
        <v>4.428249678268569E-7</v>
      </c>
      <c r="Q51" s="91">
        <f t="shared" si="0"/>
        <v>2.080752244630338E-4</v>
      </c>
      <c r="R51" s="91">
        <f>O51/'סכום נכסי הקרן'!$C$42</f>
        <v>2.8515845687092211E-5</v>
      </c>
    </row>
    <row r="52" spans="2:18">
      <c r="B52" s="104" t="s">
        <v>300</v>
      </c>
      <c r="C52" s="87" t="s">
        <v>301</v>
      </c>
      <c r="D52" s="88" t="s">
        <v>120</v>
      </c>
      <c r="E52" s="87" t="s">
        <v>237</v>
      </c>
      <c r="F52" s="87"/>
      <c r="G52" s="101"/>
      <c r="H52" s="90"/>
      <c r="I52" s="88" t="s">
        <v>133</v>
      </c>
      <c r="J52" s="89">
        <v>6.25E-2</v>
      </c>
      <c r="K52" s="91">
        <v>4.3701955495616993E-2</v>
      </c>
      <c r="L52" s="90">
        <v>4.0120000000000008E-3</v>
      </c>
      <c r="M52" s="102">
        <v>111</v>
      </c>
      <c r="N52" s="90"/>
      <c r="O52" s="90">
        <v>4.4490000000000009E-6</v>
      </c>
      <c r="P52" s="91">
        <v>2.6933062701541333E-13</v>
      </c>
      <c r="Q52" s="91">
        <f t="shared" si="0"/>
        <v>1.277410911080025E-10</v>
      </c>
      <c r="R52" s="91">
        <f>O52/'סכום נכסי הקרן'!$C$42</f>
        <v>1.7506386218430971E-11</v>
      </c>
    </row>
    <row r="53" spans="2:18">
      <c r="B53" s="104" t="s">
        <v>302</v>
      </c>
      <c r="C53" s="87" t="s">
        <v>303</v>
      </c>
      <c r="D53" s="88" t="s">
        <v>120</v>
      </c>
      <c r="E53" s="87" t="s">
        <v>237</v>
      </c>
      <c r="F53" s="87"/>
      <c r="G53" s="101"/>
      <c r="H53" s="90">
        <v>0.17000000006421262</v>
      </c>
      <c r="I53" s="88" t="s">
        <v>133</v>
      </c>
      <c r="J53" s="89">
        <v>1.4999999999999999E-2</v>
      </c>
      <c r="K53" s="91">
        <v>4.4000000004815944E-2</v>
      </c>
      <c r="L53" s="90">
        <v>7418.7828890000019</v>
      </c>
      <c r="M53" s="102">
        <v>100.76</v>
      </c>
      <c r="N53" s="90"/>
      <c r="O53" s="90">
        <v>7.4751652560000021</v>
      </c>
      <c r="P53" s="91">
        <v>5.5816056080654899E-7</v>
      </c>
      <c r="Q53" s="91">
        <f t="shared" si="0"/>
        <v>2.1462930231828969E-4</v>
      </c>
      <c r="R53" s="91">
        <f>O53/'סכום נכסי הקרן'!$C$42</f>
        <v>2.941405484786074E-5</v>
      </c>
    </row>
    <row r="54" spans="2:18">
      <c r="B54" s="104" t="s">
        <v>304</v>
      </c>
      <c r="C54" s="87" t="s">
        <v>305</v>
      </c>
      <c r="D54" s="88" t="s">
        <v>120</v>
      </c>
      <c r="E54" s="87" t="s">
        <v>237</v>
      </c>
      <c r="F54" s="87"/>
      <c r="G54" s="101"/>
      <c r="H54" s="90">
        <v>17.949999999992691</v>
      </c>
      <c r="I54" s="88" t="s">
        <v>133</v>
      </c>
      <c r="J54" s="89">
        <v>2.7999999999999997E-2</v>
      </c>
      <c r="K54" s="91">
        <v>4.5499999999983949E-2</v>
      </c>
      <c r="L54" s="90">
        <v>1507681.6363030002</v>
      </c>
      <c r="M54" s="102">
        <v>74.349999999999994</v>
      </c>
      <c r="N54" s="90"/>
      <c r="O54" s="90">
        <v>1120.9612367159998</v>
      </c>
      <c r="P54" s="91">
        <v>1.6971151575976968E-4</v>
      </c>
      <c r="Q54" s="91">
        <f t="shared" si="0"/>
        <v>3.2185392552905742E-2</v>
      </c>
      <c r="R54" s="91">
        <f>O54/'סכום נכסי הקרן'!$C$42</f>
        <v>4.4108744315217606E-3</v>
      </c>
    </row>
    <row r="55" spans="2:18">
      <c r="B55" s="104" t="s">
        <v>306</v>
      </c>
      <c r="C55" s="87" t="s">
        <v>307</v>
      </c>
      <c r="D55" s="88" t="s">
        <v>120</v>
      </c>
      <c r="E55" s="87" t="s">
        <v>237</v>
      </c>
      <c r="F55" s="87"/>
      <c r="G55" s="101"/>
      <c r="H55" s="90">
        <v>4.9200000000016226</v>
      </c>
      <c r="I55" s="88" t="s">
        <v>133</v>
      </c>
      <c r="J55" s="89">
        <v>3.7499999999999999E-2</v>
      </c>
      <c r="K55" s="91">
        <v>4.2300000000015124E-2</v>
      </c>
      <c r="L55" s="90">
        <v>1363473.5262480003</v>
      </c>
      <c r="M55" s="102">
        <v>99.4</v>
      </c>
      <c r="N55" s="90"/>
      <c r="O55" s="90">
        <v>1355.2926234650001</v>
      </c>
      <c r="P55" s="91">
        <v>1.748047240433022E-4</v>
      </c>
      <c r="Q55" s="91">
        <f t="shared" si="0"/>
        <v>3.8913589231747869E-2</v>
      </c>
      <c r="R55" s="91">
        <f>O55/'סכום נכסי הקרן'!$C$42</f>
        <v>5.3329458542074239E-3</v>
      </c>
    </row>
    <row r="56" spans="2:18">
      <c r="B56" s="86"/>
      <c r="C56" s="87"/>
      <c r="D56" s="87"/>
      <c r="E56" s="87"/>
      <c r="F56" s="87"/>
      <c r="G56" s="87"/>
      <c r="H56" s="87"/>
      <c r="I56" s="87"/>
      <c r="J56" s="87"/>
      <c r="K56" s="91"/>
      <c r="L56" s="90"/>
      <c r="M56" s="102"/>
      <c r="N56" s="87"/>
      <c r="O56" s="87"/>
      <c r="P56" s="87"/>
      <c r="Q56" s="91"/>
      <c r="R56" s="87"/>
    </row>
    <row r="57" spans="2:18">
      <c r="B57" s="79" t="s">
        <v>199</v>
      </c>
      <c r="C57" s="80"/>
      <c r="D57" s="81"/>
      <c r="E57" s="80"/>
      <c r="F57" s="80"/>
      <c r="G57" s="99"/>
      <c r="H57" s="83">
        <v>16.559999999989394</v>
      </c>
      <c r="I57" s="81"/>
      <c r="J57" s="82"/>
      <c r="K57" s="84">
        <v>6.2399999999840923E-2</v>
      </c>
      <c r="L57" s="83"/>
      <c r="M57" s="100"/>
      <c r="N57" s="83"/>
      <c r="O57" s="83">
        <v>37.717710440000012</v>
      </c>
      <c r="P57" s="84"/>
      <c r="Q57" s="84">
        <f t="shared" si="0"/>
        <v>1.082962797415441E-3</v>
      </c>
      <c r="R57" s="84">
        <f>O57/'סכום נכסי הקרן'!$C$42</f>
        <v>1.4841555545911126E-4</v>
      </c>
    </row>
    <row r="58" spans="2:18">
      <c r="B58" s="103" t="s">
        <v>64</v>
      </c>
      <c r="C58" s="80"/>
      <c r="D58" s="81"/>
      <c r="E58" s="80"/>
      <c r="F58" s="80"/>
      <c r="G58" s="99"/>
      <c r="H58" s="83">
        <v>16.559999999989394</v>
      </c>
      <c r="I58" s="81"/>
      <c r="J58" s="82"/>
      <c r="K58" s="84">
        <v>6.2399999999840923E-2</v>
      </c>
      <c r="L58" s="83"/>
      <c r="M58" s="100"/>
      <c r="N58" s="83"/>
      <c r="O58" s="83">
        <v>37.717710440000012</v>
      </c>
      <c r="P58" s="84"/>
      <c r="Q58" s="84">
        <f t="shared" si="0"/>
        <v>1.082962797415441E-3</v>
      </c>
      <c r="R58" s="84">
        <f>O58/'סכום נכסי הקרן'!$C$42</f>
        <v>1.4841555545911126E-4</v>
      </c>
    </row>
    <row r="59" spans="2:18">
      <c r="B59" s="104" t="s">
        <v>308</v>
      </c>
      <c r="C59" s="87" t="s">
        <v>309</v>
      </c>
      <c r="D59" s="88" t="s">
        <v>28</v>
      </c>
      <c r="E59" s="87" t="s">
        <v>310</v>
      </c>
      <c r="F59" s="87" t="s">
        <v>311</v>
      </c>
      <c r="G59" s="101"/>
      <c r="H59" s="90">
        <v>16.559999999989394</v>
      </c>
      <c r="I59" s="88" t="s">
        <v>132</v>
      </c>
      <c r="J59" s="89">
        <v>4.4999999999999998E-2</v>
      </c>
      <c r="K59" s="91">
        <v>6.2399999999840923E-2</v>
      </c>
      <c r="L59" s="90">
        <v>13338.045555000002</v>
      </c>
      <c r="M59" s="102">
        <v>73.9495</v>
      </c>
      <c r="N59" s="90"/>
      <c r="O59" s="90">
        <v>37.717710440000012</v>
      </c>
      <c r="P59" s="91">
        <v>1.3338045555000002E-5</v>
      </c>
      <c r="Q59" s="91">
        <f t="shared" si="0"/>
        <v>1.082962797415441E-3</v>
      </c>
      <c r="R59" s="91">
        <f>O59/'סכום נכסי הקרן'!$C$42</f>
        <v>1.4841555545911126E-4</v>
      </c>
    </row>
    <row r="60" spans="2:18"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</row>
    <row r="61" spans="2:18"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</row>
    <row r="62" spans="2:18"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</row>
    <row r="63" spans="2:18">
      <c r="B63" s="95" t="s">
        <v>112</v>
      </c>
      <c r="C63" s="105"/>
      <c r="D63" s="105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</row>
    <row r="64" spans="2:18">
      <c r="B64" s="95" t="s">
        <v>206</v>
      </c>
      <c r="C64" s="105"/>
      <c r="D64" s="105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</row>
    <row r="65" spans="2:18">
      <c r="B65" s="158" t="s">
        <v>214</v>
      </c>
      <c r="C65" s="158"/>
      <c r="D65" s="158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2:18"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</row>
    <row r="67" spans="2:18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</row>
    <row r="68" spans="2:18"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</row>
    <row r="69" spans="2:18"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</row>
    <row r="70" spans="2:18">
      <c r="B70" s="93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</row>
    <row r="71" spans="2:18">
      <c r="B71" s="93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</row>
    <row r="72" spans="2:18">
      <c r="B72" s="93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</row>
    <row r="73" spans="2:18">
      <c r="B73" s="93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</row>
    <row r="74" spans="2:18">
      <c r="B74" s="93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</row>
    <row r="75" spans="2:18">
      <c r="B75" s="93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</row>
    <row r="76" spans="2:18">
      <c r="B76" s="93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</row>
    <row r="77" spans="2:18">
      <c r="B77" s="93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</row>
    <row r="78" spans="2:18">
      <c r="B78" s="93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</row>
    <row r="79" spans="2:18">
      <c r="B79" s="93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</row>
    <row r="80" spans="2:18">
      <c r="B80" s="93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</row>
    <row r="81" spans="2:18">
      <c r="B81" s="93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</row>
    <row r="82" spans="2:18">
      <c r="B82" s="93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</row>
    <row r="83" spans="2:18">
      <c r="B83" s="93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</row>
    <row r="84" spans="2:18">
      <c r="B84" s="93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</row>
    <row r="85" spans="2:18">
      <c r="B85" s="93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</row>
    <row r="86" spans="2:18">
      <c r="B86" s="93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</row>
    <row r="87" spans="2:18">
      <c r="B87" s="93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</row>
    <row r="88" spans="2:18">
      <c r="B88" s="93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</row>
    <row r="89" spans="2:18">
      <c r="B89" s="93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</row>
    <row r="90" spans="2:18">
      <c r="B90" s="93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</row>
    <row r="91" spans="2:18">
      <c r="B91" s="93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</row>
    <row r="92" spans="2:18">
      <c r="B92" s="93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</row>
    <row r="93" spans="2:18">
      <c r="B93" s="93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</row>
    <row r="94" spans="2:18">
      <c r="B94" s="93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</row>
    <row r="95" spans="2:18">
      <c r="B95" s="93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</row>
    <row r="96" spans="2:18">
      <c r="B96" s="93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</row>
    <row r="97" spans="2:18">
      <c r="B97" s="93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</row>
    <row r="98" spans="2:18">
      <c r="B98" s="93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</row>
    <row r="99" spans="2:18">
      <c r="B99" s="93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</row>
    <row r="100" spans="2:18">
      <c r="B100" s="93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</row>
    <row r="101" spans="2:18">
      <c r="B101" s="93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</row>
    <row r="102" spans="2:18">
      <c r="B102" s="93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</row>
    <row r="103" spans="2:18">
      <c r="B103" s="93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</row>
    <row r="104" spans="2:18">
      <c r="B104" s="93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</row>
    <row r="105" spans="2:18">
      <c r="B105" s="93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</row>
    <row r="106" spans="2:18">
      <c r="B106" s="93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</row>
    <row r="107" spans="2:18">
      <c r="B107" s="93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</row>
    <row r="108" spans="2:18">
      <c r="B108" s="93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</row>
    <row r="109" spans="2:18">
      <c r="B109" s="93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</row>
    <row r="110" spans="2:18">
      <c r="B110" s="93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</row>
    <row r="111" spans="2:18"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</row>
    <row r="112" spans="2:18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</row>
    <row r="113" spans="2:18">
      <c r="B113" s="93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</row>
    <row r="114" spans="2:18">
      <c r="B114" s="93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</row>
    <row r="115" spans="2:18">
      <c r="B115" s="93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</row>
    <row r="116" spans="2:18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</row>
    <row r="117" spans="2:18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</row>
    <row r="118" spans="2:18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</row>
    <row r="119" spans="2:18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</row>
    <row r="120" spans="2:18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</row>
    <row r="121" spans="2:18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</row>
    <row r="122" spans="2:18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</row>
    <row r="123" spans="2:18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</row>
    <row r="124" spans="2:18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</row>
    <row r="125" spans="2:18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</row>
    <row r="126" spans="2:18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</row>
    <row r="127" spans="2:18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</row>
    <row r="128" spans="2:18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</row>
    <row r="129" spans="2:18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</row>
    <row r="130" spans="2:18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</row>
    <row r="131" spans="2:18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</row>
    <row r="132" spans="2:18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</row>
    <row r="133" spans="2:18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</row>
    <row r="134" spans="2:18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</row>
    <row r="135" spans="2:18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</row>
    <row r="136" spans="2:18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</row>
    <row r="137" spans="2:18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</row>
    <row r="138" spans="2:18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</row>
    <row r="139" spans="2:18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</row>
    <row r="140" spans="2:18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</row>
    <row r="141" spans="2:18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</row>
    <row r="142" spans="2:18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</row>
    <row r="143" spans="2:18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</row>
    <row r="144" spans="2:18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</row>
    <row r="145" spans="2:18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</row>
    <row r="146" spans="2:18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</row>
    <row r="147" spans="2:18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</row>
    <row r="148" spans="2:18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</row>
    <row r="149" spans="2:18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</row>
    <row r="150" spans="2:18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</row>
    <row r="151" spans="2:18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</row>
    <row r="152" spans="2:18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</row>
    <row r="153" spans="2:18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</row>
    <row r="154" spans="2:18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</row>
    <row r="155" spans="2:18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</row>
    <row r="156" spans="2:18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</row>
    <row r="157" spans="2:18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</row>
    <row r="158" spans="2:18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</row>
    <row r="159" spans="2:18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</row>
    <row r="160" spans="2:18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</row>
    <row r="161" spans="2:18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</row>
    <row r="162" spans="2:18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</row>
    <row r="163" spans="2:18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</row>
    <row r="164" spans="2:18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</row>
    <row r="165" spans="2:18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</row>
    <row r="166" spans="2:18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</row>
    <row r="167" spans="2:18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</row>
    <row r="168" spans="2:18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</row>
    <row r="169" spans="2:18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</row>
    <row r="170" spans="2:18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</row>
    <row r="171" spans="2:18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</row>
    <row r="172" spans="2:18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</row>
    <row r="173" spans="2:18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</row>
    <row r="174" spans="2:18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</row>
    <row r="175" spans="2:18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</row>
    <row r="176" spans="2:18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</row>
    <row r="177" spans="2:18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</row>
    <row r="178" spans="2:18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</row>
    <row r="179" spans="2:18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</row>
    <row r="180" spans="2:18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</row>
    <row r="181" spans="2:18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</row>
    <row r="182" spans="2:18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</row>
    <row r="183" spans="2:18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</row>
    <row r="184" spans="2:18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</row>
    <row r="185" spans="2:18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</row>
    <row r="186" spans="2:18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</row>
    <row r="187" spans="2:18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</row>
    <row r="188" spans="2:18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</row>
    <row r="189" spans="2:18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</row>
    <row r="190" spans="2:18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</row>
    <row r="191" spans="2:18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</row>
    <row r="192" spans="2:18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</row>
    <row r="193" spans="2:18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</row>
    <row r="194" spans="2:18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</row>
    <row r="195" spans="2:18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</row>
    <row r="196" spans="2:18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</row>
    <row r="197" spans="2:18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</row>
    <row r="198" spans="2:18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</row>
    <row r="199" spans="2:18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</row>
    <row r="200" spans="2:18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</row>
    <row r="201" spans="2:18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2:18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</row>
    <row r="203" spans="2:18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</row>
    <row r="204" spans="2:18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</row>
    <row r="205" spans="2:18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</row>
    <row r="206" spans="2:18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</row>
    <row r="207" spans="2:18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</row>
    <row r="208" spans="2:18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</row>
    <row r="209" spans="2:18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</row>
    <row r="210" spans="2:18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</row>
    <row r="211" spans="2:18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</row>
    <row r="212" spans="2:18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</row>
    <row r="213" spans="2:18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</row>
    <row r="214" spans="2:18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</row>
    <row r="215" spans="2:18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</row>
    <row r="216" spans="2:18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</row>
    <row r="217" spans="2:18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</row>
    <row r="218" spans="2:18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</row>
    <row r="219" spans="2:18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</row>
    <row r="220" spans="2:18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</row>
    <row r="221" spans="2:18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</row>
    <row r="222" spans="2:18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</row>
    <row r="223" spans="2:18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</row>
    <row r="224" spans="2:18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</row>
    <row r="225" spans="2:18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</row>
    <row r="226" spans="2:18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</row>
    <row r="227" spans="2:18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</row>
    <row r="228" spans="2:18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</row>
    <row r="229" spans="2:18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</row>
    <row r="230" spans="2:18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</row>
    <row r="231" spans="2:18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</row>
    <row r="232" spans="2:18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</row>
    <row r="233" spans="2:18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</row>
    <row r="234" spans="2:18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</row>
    <row r="235" spans="2:18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</row>
    <row r="236" spans="2:18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</row>
    <row r="237" spans="2:18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</row>
    <row r="238" spans="2:18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</row>
    <row r="239" spans="2:18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</row>
    <row r="240" spans="2:18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</row>
    <row r="241" spans="2:18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</row>
    <row r="242" spans="2:18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</row>
    <row r="243" spans="2:18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</row>
    <row r="244" spans="2:18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</row>
    <row r="245" spans="2:18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</row>
    <row r="246" spans="2:18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</row>
    <row r="247" spans="2:18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</row>
    <row r="248" spans="2:18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</row>
    <row r="249" spans="2:18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</row>
    <row r="250" spans="2:18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</row>
    <row r="251" spans="2:18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</row>
    <row r="252" spans="2:18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</row>
    <row r="253" spans="2:18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</row>
    <row r="254" spans="2:18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</row>
    <row r="255" spans="2:18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</row>
    <row r="256" spans="2:18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</row>
    <row r="257" spans="2:18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</row>
    <row r="258" spans="2:18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</row>
    <row r="259" spans="2:18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</row>
    <row r="260" spans="2:18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</row>
    <row r="261" spans="2:18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</row>
    <row r="262" spans="2:18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</row>
    <row r="263" spans="2:18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</row>
    <row r="264" spans="2:18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</row>
    <row r="265" spans="2:18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</row>
    <row r="266" spans="2:18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</row>
    <row r="267" spans="2:18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</row>
    <row r="268" spans="2:18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</row>
    <row r="269" spans="2:18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</row>
    <row r="270" spans="2:18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</row>
    <row r="271" spans="2:18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</row>
    <row r="272" spans="2:18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</row>
    <row r="273" spans="2:18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</row>
    <row r="274" spans="2:18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</row>
    <row r="275" spans="2:18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</row>
    <row r="276" spans="2:18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</row>
    <row r="277" spans="2:18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</row>
    <row r="278" spans="2:18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</row>
    <row r="279" spans="2:18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</row>
    <row r="280" spans="2:18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</row>
    <row r="281" spans="2:18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</row>
    <row r="282" spans="2:18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</row>
    <row r="283" spans="2:18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</row>
    <row r="284" spans="2:18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</row>
    <row r="285" spans="2:18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</row>
    <row r="286" spans="2:18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</row>
    <row r="287" spans="2:18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</row>
    <row r="288" spans="2:18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</row>
    <row r="289" spans="2:18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</row>
    <row r="290" spans="2:18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</row>
    <row r="291" spans="2:18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</row>
    <row r="292" spans="2:18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</row>
    <row r="293" spans="2:18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</row>
    <row r="294" spans="2:18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</row>
    <row r="295" spans="2:18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</row>
    <row r="296" spans="2:18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</row>
    <row r="297" spans="2:18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</row>
    <row r="298" spans="2:18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</row>
    <row r="299" spans="2:18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</row>
    <row r="300" spans="2:18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</row>
    <row r="301" spans="2:18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</row>
    <row r="302" spans="2:18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</row>
    <row r="303" spans="2:18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</row>
    <row r="304" spans="2:18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</row>
    <row r="305" spans="2:18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</row>
    <row r="306" spans="2:18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</row>
    <row r="307" spans="2:18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</row>
    <row r="308" spans="2:18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</row>
    <row r="309" spans="2:18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</row>
    <row r="310" spans="2:18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</row>
    <row r="311" spans="2:18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</row>
    <row r="312" spans="2:18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</row>
    <row r="313" spans="2:18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</row>
    <row r="314" spans="2:18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</row>
    <row r="315" spans="2:18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</row>
    <row r="316" spans="2:18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</row>
    <row r="317" spans="2:18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</row>
    <row r="318" spans="2:18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</row>
    <row r="319" spans="2:18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</row>
    <row r="320" spans="2:18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</row>
    <row r="321" spans="2:18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</row>
    <row r="322" spans="2:18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</row>
    <row r="323" spans="2:18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</row>
    <row r="324" spans="2:18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</row>
    <row r="325" spans="2:18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</row>
    <row r="326" spans="2:18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</row>
    <row r="327" spans="2:18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</row>
    <row r="328" spans="2:18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</row>
    <row r="329" spans="2:18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</row>
    <row r="330" spans="2:18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</row>
    <row r="331" spans="2:18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</row>
    <row r="332" spans="2:18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</row>
    <row r="333" spans="2:18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</row>
    <row r="334" spans="2:18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</row>
    <row r="335" spans="2:18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</row>
    <row r="336" spans="2:18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</row>
    <row r="337" spans="2:18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</row>
    <row r="338" spans="2:18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</row>
    <row r="339" spans="2:18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</row>
    <row r="340" spans="2:18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</row>
    <row r="341" spans="2:18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</row>
    <row r="342" spans="2:18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</row>
    <row r="343" spans="2:18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</row>
    <row r="344" spans="2:18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</row>
    <row r="345" spans="2:18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</row>
    <row r="346" spans="2:18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</row>
    <row r="347" spans="2:18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2:18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</row>
    <row r="349" spans="2:18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</row>
    <row r="350" spans="2:18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</row>
    <row r="351" spans="2:18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</row>
    <row r="352" spans="2:18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</row>
    <row r="353" spans="2:18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</row>
    <row r="354" spans="2:18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</row>
    <row r="355" spans="2:18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</row>
    <row r="356" spans="2:18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</row>
    <row r="357" spans="2:18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</row>
    <row r="358" spans="2:18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</row>
    <row r="359" spans="2:18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</row>
    <row r="360" spans="2:18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</row>
    <row r="361" spans="2:18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</row>
    <row r="362" spans="2:18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</row>
    <row r="363" spans="2:18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</row>
    <row r="364" spans="2:18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</row>
    <row r="365" spans="2:18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</row>
    <row r="366" spans="2:18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</row>
    <row r="367" spans="2:18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</row>
    <row r="368" spans="2:18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</row>
    <row r="369" spans="2:18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</row>
    <row r="370" spans="2:18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</row>
    <row r="371" spans="2:18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</row>
    <row r="372" spans="2:18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</row>
    <row r="373" spans="2:18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</row>
    <row r="374" spans="2:18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</row>
    <row r="375" spans="2:18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</row>
    <row r="376" spans="2:18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</row>
    <row r="377" spans="2:18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</row>
    <row r="378" spans="2:18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</row>
    <row r="379" spans="2:18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</row>
    <row r="380" spans="2:18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</row>
    <row r="381" spans="2:18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</row>
    <row r="382" spans="2:18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</row>
    <row r="383" spans="2:18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</row>
    <row r="384" spans="2:18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</row>
    <row r="385" spans="2:18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</row>
    <row r="386" spans="2:18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</row>
    <row r="387" spans="2:18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</row>
    <row r="388" spans="2:18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</row>
    <row r="389" spans="2:18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</row>
    <row r="390" spans="2:18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</row>
    <row r="391" spans="2:18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</row>
    <row r="392" spans="2:18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</row>
    <row r="393" spans="2:18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</row>
    <row r="394" spans="2:18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</row>
    <row r="395" spans="2:18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</row>
    <row r="396" spans="2:18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</row>
    <row r="397" spans="2:18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</row>
    <row r="398" spans="2:18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</row>
    <row r="399" spans="2:18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</row>
    <row r="400" spans="2:18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</row>
    <row r="401" spans="2:18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</row>
    <row r="402" spans="2:18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</row>
    <row r="403" spans="2:18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</row>
    <row r="404" spans="2:18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</row>
    <row r="405" spans="2:18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</row>
    <row r="406" spans="2:18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</row>
    <row r="407" spans="2:18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</row>
    <row r="408" spans="2:18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</row>
    <row r="409" spans="2:18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</row>
    <row r="410" spans="2:18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</row>
    <row r="411" spans="2:18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</row>
    <row r="412" spans="2:18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</row>
    <row r="413" spans="2:18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</row>
    <row r="414" spans="2:18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</row>
    <row r="415" spans="2:18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</row>
    <row r="416" spans="2:18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</row>
    <row r="417" spans="2:18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</row>
    <row r="418" spans="2:18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</row>
    <row r="419" spans="2:18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</row>
    <row r="420" spans="2:18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</row>
    <row r="421" spans="2:18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</row>
    <row r="422" spans="2:18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</row>
    <row r="423" spans="2:18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</row>
    <row r="424" spans="2:18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</row>
    <row r="425" spans="2:18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</row>
    <row r="426" spans="2:18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</row>
    <row r="427" spans="2:18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</row>
    <row r="428" spans="2:18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</row>
    <row r="429" spans="2:18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</row>
    <row r="430" spans="2:18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</row>
    <row r="431" spans="2:18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</row>
    <row r="432" spans="2:18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</row>
    <row r="433" spans="2:18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</row>
    <row r="434" spans="2:18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</row>
    <row r="435" spans="2:18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</row>
    <row r="436" spans="2:18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</row>
    <row r="437" spans="2:18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</row>
    <row r="438" spans="2:18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</row>
    <row r="439" spans="2:18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</row>
    <row r="440" spans="2:18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</row>
    <row r="441" spans="2:18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</row>
    <row r="442" spans="2:18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</row>
    <row r="443" spans="2:18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</row>
    <row r="444" spans="2:18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</row>
    <row r="445" spans="2:18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</row>
    <row r="446" spans="2:18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</row>
    <row r="447" spans="2:18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</row>
    <row r="448" spans="2:18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</row>
    <row r="449" spans="2:18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</row>
    <row r="450" spans="2:18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</row>
    <row r="451" spans="2:18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</row>
    <row r="452" spans="2:18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</row>
    <row r="453" spans="2:18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</row>
    <row r="454" spans="2:18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</row>
    <row r="455" spans="2:18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</row>
    <row r="456" spans="2:18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</row>
    <row r="457" spans="2:18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</row>
    <row r="458" spans="2:18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</row>
    <row r="459" spans="2:18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</row>
    <row r="460" spans="2:18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</row>
    <row r="461" spans="2:18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</row>
    <row r="462" spans="2:18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</row>
    <row r="463" spans="2:18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</row>
    <row r="464" spans="2:18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</row>
    <row r="465" spans="2:18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</row>
    <row r="466" spans="2:18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</row>
    <row r="467" spans="2:18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</row>
    <row r="468" spans="2:18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</row>
    <row r="469" spans="2:18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</row>
    <row r="470" spans="2:18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</row>
    <row r="471" spans="2:18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</row>
    <row r="472" spans="2:18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</row>
    <row r="473" spans="2:18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</row>
    <row r="474" spans="2:18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</row>
    <row r="475" spans="2:18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</row>
    <row r="476" spans="2:18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</row>
    <row r="477" spans="2:18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</row>
    <row r="478" spans="2:18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</row>
    <row r="479" spans="2:18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</row>
    <row r="480" spans="2:18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</row>
    <row r="481" spans="2:18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</row>
    <row r="482" spans="2:18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</row>
    <row r="483" spans="2:18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</row>
    <row r="484" spans="2:18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</row>
    <row r="485" spans="2:18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</row>
    <row r="486" spans="2:18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</row>
    <row r="487" spans="2:18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</row>
    <row r="488" spans="2:18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</row>
    <row r="489" spans="2:18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</row>
    <row r="490" spans="2:18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</row>
    <row r="491" spans="2:18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</row>
    <row r="492" spans="2:18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</row>
    <row r="493" spans="2:18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</row>
    <row r="494" spans="2:18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</row>
    <row r="495" spans="2:18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</row>
    <row r="496" spans="2:18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</row>
    <row r="497" spans="2:18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</row>
    <row r="498" spans="2:18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</row>
    <row r="499" spans="2:18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</row>
    <row r="500" spans="2:18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</row>
    <row r="501" spans="2:18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</row>
    <row r="502" spans="2:18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</row>
    <row r="503" spans="2:18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</row>
    <row r="504" spans="2:18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</row>
    <row r="505" spans="2:18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</row>
    <row r="506" spans="2:18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</row>
    <row r="507" spans="2:18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</row>
    <row r="508" spans="2:18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</row>
    <row r="509" spans="2:18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</row>
    <row r="510" spans="2:18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</row>
    <row r="511" spans="2:18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65:D65"/>
  </mergeCells>
  <phoneticPr fontId="4" type="noConversion"/>
  <dataValidations count="1">
    <dataValidation allowBlank="1" showInputMessage="1" showErrorMessage="1" sqref="N10:Q10 N9 N1:N7 C5:C29 O1:Q9 E1:I30 D1:D29 A1:B1048576 J1:M1048576 C32:I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140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146</v>
      </c>
      <c r="C1" s="46" t="s" vm="1">
        <v>232</v>
      </c>
    </row>
    <row r="2" spans="2:16">
      <c r="B2" s="46" t="s">
        <v>145</v>
      </c>
      <c r="C2" s="46" t="s">
        <v>233</v>
      </c>
    </row>
    <row r="3" spans="2:16">
      <c r="B3" s="46" t="s">
        <v>147</v>
      </c>
      <c r="C3" s="46" t="s">
        <v>234</v>
      </c>
    </row>
    <row r="4" spans="2:16">
      <c r="B4" s="46" t="s">
        <v>148</v>
      </c>
      <c r="C4" s="46">
        <v>9454</v>
      </c>
    </row>
    <row r="6" spans="2:16" ht="26.25" customHeight="1">
      <c r="B6" s="149" t="s">
        <v>187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</row>
    <row r="7" spans="2:16" s="3" customFormat="1" ht="63">
      <c r="B7" s="21" t="s">
        <v>116</v>
      </c>
      <c r="C7" s="29" t="s">
        <v>46</v>
      </c>
      <c r="D7" s="29" t="s">
        <v>67</v>
      </c>
      <c r="E7" s="29" t="s">
        <v>14</v>
      </c>
      <c r="F7" s="29" t="s">
        <v>68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182</v>
      </c>
      <c r="L7" s="29" t="s">
        <v>208</v>
      </c>
      <c r="M7" s="29" t="s">
        <v>183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215</v>
      </c>
      <c r="M8" s="31" t="s">
        <v>211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5" t="s">
        <v>3183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16">
        <v>0</v>
      </c>
      <c r="N10" s="87"/>
      <c r="O10" s="117">
        <v>0</v>
      </c>
      <c r="P10" s="117">
        <v>0</v>
      </c>
    </row>
    <row r="11" spans="2:16" ht="20.25" customHeight="1">
      <c r="B11" s="111" t="s">
        <v>223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11" t="s">
        <v>112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11" t="s">
        <v>214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113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113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114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3"/>
      <c r="C410" s="93"/>
      <c r="D410" s="93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3"/>
      <c r="C411" s="93"/>
      <c r="D411" s="93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  <row r="412" spans="2:16">
      <c r="B412" s="93"/>
      <c r="C412" s="93"/>
      <c r="D412" s="93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</row>
    <row r="413" spans="2:16">
      <c r="B413" s="93"/>
      <c r="C413" s="93"/>
      <c r="D413" s="93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</row>
    <row r="414" spans="2:16">
      <c r="B414" s="93"/>
      <c r="C414" s="93"/>
      <c r="D414" s="93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</row>
    <row r="415" spans="2:16">
      <c r="B415" s="93"/>
      <c r="C415" s="93"/>
      <c r="D415" s="93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</row>
    <row r="416" spans="2:16">
      <c r="B416" s="93"/>
      <c r="C416" s="93"/>
      <c r="D416" s="93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</row>
    <row r="417" spans="2:16">
      <c r="B417" s="93"/>
      <c r="C417" s="93"/>
      <c r="D417" s="93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</row>
    <row r="418" spans="2:16">
      <c r="B418" s="93"/>
      <c r="C418" s="93"/>
      <c r="D418" s="93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</row>
    <row r="419" spans="2:16">
      <c r="B419" s="93"/>
      <c r="C419" s="93"/>
      <c r="D419" s="93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</row>
    <row r="420" spans="2:16">
      <c r="B420" s="93"/>
      <c r="C420" s="93"/>
      <c r="D420" s="93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</row>
    <row r="421" spans="2:16">
      <c r="B421" s="93"/>
      <c r="C421" s="93"/>
      <c r="D421" s="93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</row>
    <row r="422" spans="2:16">
      <c r="B422" s="93"/>
      <c r="C422" s="93"/>
      <c r="D422" s="93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</row>
    <row r="423" spans="2:16">
      <c r="B423" s="93"/>
      <c r="C423" s="93"/>
      <c r="D423" s="93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</row>
    <row r="424" spans="2:16">
      <c r="B424" s="93"/>
      <c r="C424" s="93"/>
      <c r="D424" s="93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</row>
    <row r="425" spans="2:16">
      <c r="B425" s="93"/>
      <c r="C425" s="93"/>
      <c r="D425" s="93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</row>
    <row r="426" spans="2:16">
      <c r="B426" s="93"/>
      <c r="C426" s="93"/>
      <c r="D426" s="93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</row>
    <row r="427" spans="2:16">
      <c r="B427" s="93"/>
      <c r="C427" s="93"/>
      <c r="D427" s="93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</row>
    <row r="428" spans="2:16">
      <c r="B428" s="93"/>
      <c r="C428" s="93"/>
      <c r="D428" s="93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</row>
    <row r="429" spans="2:16">
      <c r="B429" s="93"/>
      <c r="C429" s="93"/>
      <c r="D429" s="93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</row>
    <row r="430" spans="2:16">
      <c r="B430" s="93"/>
      <c r="C430" s="93"/>
      <c r="D430" s="93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</row>
    <row r="431" spans="2:16">
      <c r="B431" s="93"/>
      <c r="C431" s="93"/>
      <c r="D431" s="93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</row>
    <row r="432" spans="2:16">
      <c r="B432" s="93"/>
      <c r="C432" s="93"/>
      <c r="D432" s="93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</row>
    <row r="433" spans="2:16">
      <c r="B433" s="93"/>
      <c r="C433" s="93"/>
      <c r="D433" s="93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</row>
    <row r="434" spans="2:16">
      <c r="B434" s="93"/>
      <c r="C434" s="93"/>
      <c r="D434" s="93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</row>
    <row r="435" spans="2:16">
      <c r="B435" s="93"/>
      <c r="C435" s="93"/>
      <c r="D435" s="93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</row>
    <row r="436" spans="2:16">
      <c r="B436" s="93"/>
      <c r="C436" s="93"/>
      <c r="D436" s="93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</row>
    <row r="437" spans="2:16">
      <c r="B437" s="93"/>
      <c r="C437" s="93"/>
      <c r="D437" s="93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</row>
    <row r="438" spans="2:16">
      <c r="B438" s="93"/>
      <c r="C438" s="93"/>
      <c r="D438" s="93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</row>
    <row r="439" spans="2:16">
      <c r="B439" s="93"/>
      <c r="C439" s="93"/>
      <c r="D439" s="93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</row>
    <row r="440" spans="2:16">
      <c r="B440" s="93"/>
      <c r="C440" s="93"/>
      <c r="D440" s="93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</row>
    <row r="441" spans="2:16">
      <c r="B441" s="93"/>
      <c r="C441" s="93"/>
      <c r="D441" s="93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</row>
    <row r="442" spans="2:16">
      <c r="B442" s="93"/>
      <c r="C442" s="93"/>
      <c r="D442" s="93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</row>
    <row r="443" spans="2:16">
      <c r="B443" s="93"/>
      <c r="C443" s="93"/>
      <c r="D443" s="93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</row>
    <row r="444" spans="2:16">
      <c r="B444" s="93"/>
      <c r="C444" s="93"/>
      <c r="D444" s="93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</row>
    <row r="445" spans="2:16">
      <c r="B445" s="93"/>
      <c r="C445" s="93"/>
      <c r="D445" s="93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</row>
    <row r="446" spans="2:16">
      <c r="B446" s="93"/>
      <c r="C446" s="93"/>
      <c r="D446" s="93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</row>
    <row r="447" spans="2:16">
      <c r="B447" s="93"/>
      <c r="C447" s="93"/>
      <c r="D447" s="93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</row>
    <row r="448" spans="2:16">
      <c r="B448" s="93"/>
      <c r="C448" s="93"/>
      <c r="D448" s="93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</row>
    <row r="449" spans="2:16">
      <c r="B449" s="93"/>
      <c r="C449" s="93"/>
      <c r="D449" s="93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</row>
    <row r="450" spans="2:16">
      <c r="B450" s="93"/>
      <c r="C450" s="93"/>
      <c r="D450" s="93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</row>
    <row r="451" spans="2:16">
      <c r="B451" s="93"/>
      <c r="C451" s="93"/>
      <c r="D451" s="93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</row>
    <row r="452" spans="2:16">
      <c r="B452" s="93"/>
      <c r="C452" s="93"/>
      <c r="D452" s="93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</row>
    <row r="453" spans="2:16">
      <c r="B453" s="93"/>
      <c r="C453" s="93"/>
      <c r="D453" s="93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</row>
    <row r="454" spans="2:16">
      <c r="B454" s="93"/>
      <c r="C454" s="93"/>
      <c r="D454" s="93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</row>
    <row r="455" spans="2:16">
      <c r="B455" s="93"/>
      <c r="C455" s="93"/>
      <c r="D455" s="93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</row>
    <row r="456" spans="2:16">
      <c r="B456" s="93"/>
      <c r="C456" s="93"/>
      <c r="D456" s="93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</row>
    <row r="457" spans="2:16">
      <c r="B457" s="93"/>
      <c r="C457" s="93"/>
      <c r="D457" s="93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</row>
    <row r="458" spans="2:16">
      <c r="B458" s="93"/>
      <c r="C458" s="93"/>
      <c r="D458" s="93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</row>
    <row r="459" spans="2:16">
      <c r="B459" s="93"/>
      <c r="C459" s="93"/>
      <c r="D459" s="93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</row>
    <row r="460" spans="2:16">
      <c r="B460" s="93"/>
      <c r="C460" s="93"/>
      <c r="D460" s="93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</row>
    <row r="461" spans="2:16">
      <c r="B461" s="93"/>
      <c r="C461" s="93"/>
      <c r="D461" s="93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</row>
    <row r="462" spans="2:16">
      <c r="B462" s="93"/>
      <c r="C462" s="93"/>
      <c r="D462" s="93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</row>
    <row r="463" spans="2:16">
      <c r="B463" s="93"/>
      <c r="C463" s="93"/>
      <c r="D463" s="93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4.7109375" style="2" bestFit="1" customWidth="1"/>
    <col min="3" max="3" width="60.140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9.140625" style="1" bestFit="1" customWidth="1"/>
    <col min="20" max="20" width="9.28515625" style="1" bestFit="1" customWidth="1"/>
    <col min="21" max="16384" width="9.140625" style="1"/>
  </cols>
  <sheetData>
    <row r="1" spans="2:20">
      <c r="B1" s="46" t="s">
        <v>146</v>
      </c>
      <c r="C1" s="46" t="s" vm="1">
        <v>232</v>
      </c>
    </row>
    <row r="2" spans="2:20">
      <c r="B2" s="46" t="s">
        <v>145</v>
      </c>
      <c r="C2" s="46" t="s">
        <v>233</v>
      </c>
    </row>
    <row r="3" spans="2:20">
      <c r="B3" s="46" t="s">
        <v>147</v>
      </c>
      <c r="C3" s="46" t="s">
        <v>234</v>
      </c>
    </row>
    <row r="4" spans="2:20">
      <c r="B4" s="46" t="s">
        <v>148</v>
      </c>
      <c r="C4" s="46">
        <v>9454</v>
      </c>
    </row>
    <row r="6" spans="2:20" ht="26.25" customHeight="1">
      <c r="B6" s="155" t="s">
        <v>174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60"/>
    </row>
    <row r="7" spans="2:20" ht="26.25" customHeight="1">
      <c r="B7" s="155" t="s">
        <v>90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</row>
    <row r="8" spans="2:20" s="3" customFormat="1" ht="63">
      <c r="B8" s="36" t="s">
        <v>115</v>
      </c>
      <c r="C8" s="12" t="s">
        <v>46</v>
      </c>
      <c r="D8" s="12" t="s">
        <v>119</v>
      </c>
      <c r="E8" s="12" t="s">
        <v>190</v>
      </c>
      <c r="F8" s="12" t="s">
        <v>117</v>
      </c>
      <c r="G8" s="12" t="s">
        <v>67</v>
      </c>
      <c r="H8" s="12" t="s">
        <v>14</v>
      </c>
      <c r="I8" s="12" t="s">
        <v>68</v>
      </c>
      <c r="J8" s="12" t="s">
        <v>104</v>
      </c>
      <c r="K8" s="12" t="s">
        <v>17</v>
      </c>
      <c r="L8" s="12" t="s">
        <v>103</v>
      </c>
      <c r="M8" s="12" t="s">
        <v>16</v>
      </c>
      <c r="N8" s="12" t="s">
        <v>18</v>
      </c>
      <c r="O8" s="12" t="s">
        <v>208</v>
      </c>
      <c r="P8" s="12" t="s">
        <v>207</v>
      </c>
      <c r="Q8" s="12" t="s">
        <v>63</v>
      </c>
      <c r="R8" s="12" t="s">
        <v>60</v>
      </c>
      <c r="S8" s="12" t="s">
        <v>149</v>
      </c>
      <c r="T8" s="37" t="s">
        <v>151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215</v>
      </c>
      <c r="P9" s="15"/>
      <c r="Q9" s="15" t="s">
        <v>211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43" t="s">
        <v>152</v>
      </c>
      <c r="T10" s="60" t="s">
        <v>191</v>
      </c>
    </row>
    <row r="11" spans="2:20" s="4" customFormat="1" ht="18" customHeight="1">
      <c r="B11" s="80" t="s">
        <v>47</v>
      </c>
      <c r="C11" s="80"/>
      <c r="D11" s="81"/>
      <c r="E11" s="81"/>
      <c r="F11" s="80"/>
      <c r="G11" s="81"/>
      <c r="H11" s="80"/>
      <c r="I11" s="80"/>
      <c r="J11" s="99"/>
      <c r="K11" s="83"/>
      <c r="L11" s="81"/>
      <c r="M11" s="82"/>
      <c r="N11" s="82"/>
      <c r="O11" s="106"/>
      <c r="P11" s="107"/>
      <c r="Q11" s="83">
        <v>0</v>
      </c>
      <c r="R11" s="84"/>
      <c r="S11" s="84">
        <v>1</v>
      </c>
      <c r="T11" s="84">
        <v>1.2801784586681747E-3</v>
      </c>
    </row>
    <row r="12" spans="2:20">
      <c r="B12" s="108"/>
      <c r="C12" s="87"/>
      <c r="D12" s="88"/>
      <c r="E12" s="88"/>
      <c r="F12" s="87"/>
      <c r="G12" s="88"/>
      <c r="H12" s="87"/>
      <c r="I12" s="87"/>
      <c r="J12" s="101"/>
      <c r="K12" s="90"/>
      <c r="L12" s="88"/>
      <c r="M12" s="89"/>
      <c r="N12" s="89"/>
      <c r="O12" s="109"/>
      <c r="P12" s="110"/>
      <c r="Q12" s="110"/>
      <c r="R12" s="110"/>
      <c r="S12" s="110"/>
      <c r="T12" s="110"/>
    </row>
    <row r="13" spans="2:20">
      <c r="B13" s="92"/>
      <c r="C13" s="87"/>
      <c r="D13" s="88"/>
      <c r="E13" s="88"/>
      <c r="F13" s="87"/>
      <c r="G13" s="88"/>
      <c r="H13" s="87"/>
      <c r="I13" s="87"/>
      <c r="J13" s="101"/>
      <c r="K13" s="90"/>
      <c r="L13" s="88"/>
      <c r="M13" s="89"/>
      <c r="N13" s="89"/>
      <c r="O13" s="109"/>
      <c r="P13" s="110"/>
      <c r="Q13" s="110"/>
      <c r="R13" s="110"/>
      <c r="S13" s="110"/>
      <c r="T13" s="110"/>
    </row>
    <row r="14" spans="2:20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</row>
    <row r="15" spans="2:20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</row>
    <row r="16" spans="2:20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</row>
    <row r="17" spans="2:20">
      <c r="B17" s="111" t="s">
        <v>223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</row>
    <row r="18" spans="2:20">
      <c r="B18" s="111" t="s">
        <v>112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</row>
    <row r="19" spans="2:20">
      <c r="B19" s="111" t="s">
        <v>206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</row>
    <row r="20" spans="2:20">
      <c r="B20" s="111" t="s">
        <v>214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</row>
    <row r="21" spans="2:20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</row>
    <row r="22" spans="2:20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</row>
    <row r="23" spans="2:20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</row>
    <row r="24" spans="2:20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</row>
    <row r="25" spans="2:20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</row>
    <row r="26" spans="2:20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</row>
    <row r="27" spans="2:20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</row>
    <row r="28" spans="2:20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</row>
    <row r="29" spans="2:20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</row>
    <row r="30" spans="2:20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</row>
    <row r="31" spans="2:20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</row>
    <row r="32" spans="2:20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</row>
    <row r="33" spans="2:20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</row>
    <row r="34" spans="2:20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</row>
    <row r="35" spans="2:20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</row>
    <row r="36" spans="2:20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</row>
    <row r="37" spans="2:20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</row>
    <row r="38" spans="2:20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</row>
    <row r="39" spans="2:20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</row>
    <row r="40" spans="2:20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</row>
    <row r="41" spans="2:20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</row>
    <row r="42" spans="2:20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</row>
    <row r="43" spans="2:20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spans="2:20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</row>
    <row r="45" spans="2:20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</row>
    <row r="46" spans="2:20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</row>
    <row r="47" spans="2:20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</row>
    <row r="48" spans="2:20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</row>
    <row r="49" spans="2:20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</row>
    <row r="50" spans="2:20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</row>
    <row r="51" spans="2:20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</row>
    <row r="52" spans="2:20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</row>
    <row r="53" spans="2:20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</row>
    <row r="54" spans="2:20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</row>
    <row r="55" spans="2:20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</row>
    <row r="56" spans="2:20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</row>
    <row r="57" spans="2:20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</row>
    <row r="58" spans="2:20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</row>
    <row r="59" spans="2:20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</row>
    <row r="60" spans="2:20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</row>
    <row r="61" spans="2:20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</row>
    <row r="62" spans="2:20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</row>
    <row r="63" spans="2:20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</row>
    <row r="64" spans="2:20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</row>
    <row r="65" spans="2:20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</row>
    <row r="66" spans="2:20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</row>
    <row r="67" spans="2:20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</row>
    <row r="68" spans="2:20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</row>
    <row r="69" spans="2:20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</row>
    <row r="70" spans="2:20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</row>
    <row r="71" spans="2:20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</row>
    <row r="72" spans="2:20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</row>
    <row r="73" spans="2:20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</row>
    <row r="74" spans="2:20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</row>
    <row r="75" spans="2:20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</row>
    <row r="76" spans="2:20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</row>
    <row r="77" spans="2:20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</row>
    <row r="78" spans="2:20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</row>
    <row r="79" spans="2:20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</row>
    <row r="80" spans="2:20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</row>
    <row r="81" spans="2:20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</row>
    <row r="82" spans="2:20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</row>
    <row r="83" spans="2:20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</row>
    <row r="84" spans="2:20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</row>
    <row r="85" spans="2:20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</row>
    <row r="86" spans="2:20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</row>
    <row r="87" spans="2:20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</row>
    <row r="88" spans="2:20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</row>
    <row r="89" spans="2:20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</row>
    <row r="90" spans="2:20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</row>
    <row r="91" spans="2:20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</row>
    <row r="92" spans="2:20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</row>
    <row r="93" spans="2:20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</row>
    <row r="94" spans="2:20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</row>
    <row r="95" spans="2:20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</row>
    <row r="96" spans="2:20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</row>
    <row r="97" spans="2:20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</row>
    <row r="98" spans="2:20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</row>
    <row r="99" spans="2:20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</row>
    <row r="100" spans="2:20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</row>
    <row r="101" spans="2:20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</row>
    <row r="112" spans="2:20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</row>
    <row r="113" spans="2:20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</row>
    <row r="114" spans="2:20">
      <c r="C114" s="1"/>
      <c r="D114" s="1"/>
      <c r="E114" s="1"/>
      <c r="F114" s="1"/>
      <c r="G114" s="1"/>
    </row>
    <row r="115" spans="2:20">
      <c r="C115" s="1"/>
      <c r="D115" s="1"/>
      <c r="E115" s="1"/>
      <c r="F115" s="1"/>
      <c r="G115" s="1"/>
    </row>
    <row r="116" spans="2:20">
      <c r="C116" s="1"/>
      <c r="D116" s="1"/>
      <c r="E116" s="1"/>
      <c r="F116" s="1"/>
      <c r="G116" s="1"/>
    </row>
    <row r="117" spans="2:20">
      <c r="C117" s="1"/>
      <c r="D117" s="1"/>
      <c r="E117" s="1"/>
      <c r="F117" s="1"/>
      <c r="G117" s="1"/>
    </row>
    <row r="118" spans="2:20">
      <c r="C118" s="1"/>
      <c r="D118" s="1"/>
      <c r="E118" s="1"/>
      <c r="F118" s="1"/>
      <c r="G118" s="1"/>
    </row>
    <row r="119" spans="2:20">
      <c r="C119" s="1"/>
      <c r="D119" s="1"/>
      <c r="E119" s="1"/>
      <c r="F119" s="1"/>
      <c r="G119" s="1"/>
    </row>
    <row r="120" spans="2:20">
      <c r="C120" s="1"/>
      <c r="D120" s="1"/>
      <c r="E120" s="1"/>
      <c r="F120" s="1"/>
      <c r="G120" s="1"/>
    </row>
    <row r="121" spans="2:20">
      <c r="C121" s="1"/>
      <c r="D121" s="1"/>
      <c r="E121" s="1"/>
      <c r="F121" s="1"/>
      <c r="G121" s="1"/>
    </row>
    <row r="122" spans="2:20">
      <c r="C122" s="1"/>
      <c r="D122" s="1"/>
      <c r="E122" s="1"/>
      <c r="F122" s="1"/>
      <c r="G122" s="1"/>
    </row>
    <row r="123" spans="2:20">
      <c r="C123" s="1"/>
      <c r="D123" s="1"/>
      <c r="E123" s="1"/>
      <c r="F123" s="1"/>
      <c r="G123" s="1"/>
    </row>
    <row r="124" spans="2:20">
      <c r="C124" s="1"/>
      <c r="D124" s="1"/>
      <c r="E124" s="1"/>
      <c r="F124" s="1"/>
      <c r="G124" s="1"/>
    </row>
    <row r="125" spans="2:20">
      <c r="C125" s="1"/>
      <c r="D125" s="1"/>
      <c r="E125" s="1"/>
      <c r="F125" s="1"/>
      <c r="G125" s="1"/>
    </row>
    <row r="126" spans="2:20">
      <c r="C126" s="1"/>
      <c r="D126" s="1"/>
      <c r="E126" s="1"/>
      <c r="F126" s="1"/>
      <c r="G126" s="1"/>
    </row>
    <row r="127" spans="2:20">
      <c r="C127" s="1"/>
      <c r="D127" s="1"/>
      <c r="E127" s="1"/>
      <c r="F127" s="1"/>
      <c r="G127" s="1"/>
    </row>
    <row r="128" spans="2:20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4" type="noConversion"/>
  <dataValidations count="3">
    <dataValidation allowBlank="1" showInputMessage="1" showErrorMessage="1" sqref="A1 B31:B33 B19:B20" xr:uid="{00000000-0002-0000-0300-000001000000}"/>
    <dataValidation type="list" allowBlank="1" showInputMessage="1" showErrorMessage="1" sqref="E205:E712" xr:uid="{00000000-0002-0000-0300-000000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31.28515625" style="2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36.14062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85546875" style="1" bestFit="1" customWidth="1"/>
    <col min="12" max="12" width="12.28515625" style="1" bestFit="1" customWidth="1"/>
    <col min="13" max="13" width="7.42578125" style="1" bestFit="1" customWidth="1"/>
    <col min="14" max="14" width="10" style="1" bestFit="1" customWidth="1"/>
    <col min="15" max="15" width="14.42578125" style="1" bestFit="1" customWidth="1"/>
    <col min="16" max="16" width="13" style="1" bestFit="1" customWidth="1"/>
    <col min="17" max="17" width="8.85546875" style="1" bestFit="1" customWidth="1"/>
    <col min="18" max="18" width="11.14062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21">
      <c r="B1" s="46" t="s">
        <v>146</v>
      </c>
      <c r="C1" s="46" t="s" vm="1">
        <v>232</v>
      </c>
    </row>
    <row r="2" spans="2:21">
      <c r="B2" s="46" t="s">
        <v>145</v>
      </c>
      <c r="C2" s="46" t="s">
        <v>233</v>
      </c>
    </row>
    <row r="3" spans="2:21">
      <c r="B3" s="46" t="s">
        <v>147</v>
      </c>
      <c r="C3" s="46" t="s">
        <v>234</v>
      </c>
    </row>
    <row r="4" spans="2:21">
      <c r="B4" s="46" t="s">
        <v>148</v>
      </c>
      <c r="C4" s="46">
        <v>9454</v>
      </c>
    </row>
    <row r="6" spans="2:21" ht="26.25" customHeight="1">
      <c r="B6" s="149" t="s">
        <v>174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1"/>
    </row>
    <row r="7" spans="2:21" ht="26.25" customHeight="1">
      <c r="B7" s="149" t="s">
        <v>91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1"/>
    </row>
    <row r="8" spans="2:21" s="3" customFormat="1" ht="78.75">
      <c r="B8" s="21" t="s">
        <v>115</v>
      </c>
      <c r="C8" s="29" t="s">
        <v>46</v>
      </c>
      <c r="D8" s="29" t="s">
        <v>119</v>
      </c>
      <c r="E8" s="29" t="s">
        <v>190</v>
      </c>
      <c r="F8" s="29" t="s">
        <v>117</v>
      </c>
      <c r="G8" s="29" t="s">
        <v>67</v>
      </c>
      <c r="H8" s="29" t="s">
        <v>14</v>
      </c>
      <c r="I8" s="29" t="s">
        <v>68</v>
      </c>
      <c r="J8" s="29" t="s">
        <v>104</v>
      </c>
      <c r="K8" s="29" t="s">
        <v>17</v>
      </c>
      <c r="L8" s="29" t="s">
        <v>103</v>
      </c>
      <c r="M8" s="29" t="s">
        <v>16</v>
      </c>
      <c r="N8" s="29" t="s">
        <v>18</v>
      </c>
      <c r="O8" s="12" t="s">
        <v>208</v>
      </c>
      <c r="P8" s="29" t="s">
        <v>207</v>
      </c>
      <c r="Q8" s="29" t="s">
        <v>222</v>
      </c>
      <c r="R8" s="29" t="s">
        <v>63</v>
      </c>
      <c r="S8" s="12" t="s">
        <v>60</v>
      </c>
      <c r="T8" s="29" t="s">
        <v>149</v>
      </c>
      <c r="U8" s="13" t="s">
        <v>151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215</v>
      </c>
      <c r="P9" s="31"/>
      <c r="Q9" s="15" t="s">
        <v>211</v>
      </c>
      <c r="R9" s="31" t="s">
        <v>211</v>
      </c>
      <c r="S9" s="15" t="s">
        <v>19</v>
      </c>
      <c r="T9" s="31" t="s">
        <v>211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113</v>
      </c>
      <c r="R10" s="18" t="s">
        <v>114</v>
      </c>
      <c r="S10" s="18" t="s">
        <v>152</v>
      </c>
      <c r="T10" s="18" t="s">
        <v>191</v>
      </c>
      <c r="U10" s="19" t="s">
        <v>217</v>
      </c>
    </row>
    <row r="11" spans="2:21" s="4" customFormat="1" ht="18" customHeight="1">
      <c r="B11" s="74" t="s">
        <v>33</v>
      </c>
      <c r="C11" s="74"/>
      <c r="D11" s="75"/>
      <c r="E11" s="75"/>
      <c r="F11" s="74"/>
      <c r="G11" s="75"/>
      <c r="H11" s="74"/>
      <c r="I11" s="74"/>
      <c r="J11" s="97"/>
      <c r="K11" s="77">
        <v>4.6032580604279101</v>
      </c>
      <c r="L11" s="75"/>
      <c r="M11" s="76"/>
      <c r="N11" s="76">
        <v>4.7879326646012431E-2</v>
      </c>
      <c r="O11" s="77"/>
      <c r="P11" s="98"/>
      <c r="Q11" s="77">
        <v>231.08713083900005</v>
      </c>
      <c r="R11" s="77">
        <f>R12+R258</f>
        <v>61863.288067440997</v>
      </c>
      <c r="S11" s="78"/>
      <c r="T11" s="78">
        <f t="shared" ref="T11:T42" si="0">IFERROR(R11/$R$11,0)</f>
        <v>1</v>
      </c>
      <c r="U11" s="78">
        <f>R11/'סכום נכסי הקרן'!$C$42</f>
        <v>0.24342607634314992</v>
      </c>
    </row>
    <row r="12" spans="2:21">
      <c r="B12" s="79" t="s">
        <v>200</v>
      </c>
      <c r="C12" s="80"/>
      <c r="D12" s="81"/>
      <c r="E12" s="81"/>
      <c r="F12" s="80"/>
      <c r="G12" s="81"/>
      <c r="H12" s="80"/>
      <c r="I12" s="80"/>
      <c r="J12" s="99"/>
      <c r="K12" s="83">
        <v>4.5242084018171003</v>
      </c>
      <c r="L12" s="81"/>
      <c r="M12" s="82"/>
      <c r="N12" s="82">
        <v>4.1290909733111586E-2</v>
      </c>
      <c r="O12" s="83"/>
      <c r="P12" s="100"/>
      <c r="Q12" s="83">
        <v>231.08713083900005</v>
      </c>
      <c r="R12" s="83">
        <f>R13+R168+R252</f>
        <v>50685.828549186997</v>
      </c>
      <c r="S12" s="84"/>
      <c r="T12" s="84">
        <f t="shared" si="0"/>
        <v>0.81931998981255638</v>
      </c>
      <c r="U12" s="84">
        <f>R12/'סכום נכסי הקרן'!$C$42</f>
        <v>0.19944385038958018</v>
      </c>
    </row>
    <row r="13" spans="2:21">
      <c r="B13" s="85" t="s">
        <v>32</v>
      </c>
      <c r="C13" s="80"/>
      <c r="D13" s="81"/>
      <c r="E13" s="81"/>
      <c r="F13" s="80"/>
      <c r="G13" s="81"/>
      <c r="H13" s="80"/>
      <c r="I13" s="80"/>
      <c r="J13" s="99"/>
      <c r="K13" s="83">
        <v>4.6421830408822604</v>
      </c>
      <c r="L13" s="81"/>
      <c r="M13" s="82"/>
      <c r="N13" s="82">
        <v>3.7291299737698715E-2</v>
      </c>
      <c r="O13" s="83"/>
      <c r="P13" s="100"/>
      <c r="Q13" s="83">
        <v>192.60028663700004</v>
      </c>
      <c r="R13" s="83">
        <f>SUM(R14:R166)</f>
        <v>41768.786920085993</v>
      </c>
      <c r="S13" s="84"/>
      <c r="T13" s="84">
        <f t="shared" si="0"/>
        <v>0.67517890213904008</v>
      </c>
      <c r="U13" s="84">
        <f>R13/'סכום נכסי הקרן'!$C$42</f>
        <v>0.16435615097738213</v>
      </c>
    </row>
    <row r="14" spans="2:21">
      <c r="B14" s="86" t="s">
        <v>312</v>
      </c>
      <c r="C14" s="112">
        <v>6040372</v>
      </c>
      <c r="D14" s="88" t="s">
        <v>120</v>
      </c>
      <c r="E14" s="88" t="s">
        <v>28</v>
      </c>
      <c r="F14" s="87" t="s">
        <v>313</v>
      </c>
      <c r="G14" s="88" t="s">
        <v>314</v>
      </c>
      <c r="H14" s="87" t="s">
        <v>315</v>
      </c>
      <c r="I14" s="87" t="s">
        <v>131</v>
      </c>
      <c r="J14" s="101"/>
      <c r="K14" s="90">
        <v>1.7300002052678032</v>
      </c>
      <c r="L14" s="88" t="s">
        <v>133</v>
      </c>
      <c r="M14" s="89">
        <v>8.3000000000000001E-3</v>
      </c>
      <c r="N14" s="89">
        <v>2.4499927839515087E-2</v>
      </c>
      <c r="O14" s="90">
        <v>6.3570000000000007E-3</v>
      </c>
      <c r="P14" s="102">
        <v>108.5</v>
      </c>
      <c r="Q14" s="90"/>
      <c r="R14" s="90">
        <v>6.9290000000000009E-6</v>
      </c>
      <c r="S14" s="91">
        <v>2.0898150364115014E-12</v>
      </c>
      <c r="T14" s="91">
        <f t="shared" si="0"/>
        <v>1.12005039118617E-10</v>
      </c>
      <c r="U14" s="91">
        <f>R14/'סכום נכסי הקרן'!$C$42</f>
        <v>2.7264947203305954E-11</v>
      </c>
    </row>
    <row r="15" spans="2:21">
      <c r="B15" s="86" t="s">
        <v>316</v>
      </c>
      <c r="C15" s="87" t="s">
        <v>317</v>
      </c>
      <c r="D15" s="88" t="s">
        <v>120</v>
      </c>
      <c r="E15" s="88" t="s">
        <v>28</v>
      </c>
      <c r="F15" s="87" t="s">
        <v>318</v>
      </c>
      <c r="G15" s="88" t="s">
        <v>314</v>
      </c>
      <c r="H15" s="87" t="s">
        <v>315</v>
      </c>
      <c r="I15" s="87" t="s">
        <v>131</v>
      </c>
      <c r="J15" s="101"/>
      <c r="K15" s="90">
        <v>1</v>
      </c>
      <c r="L15" s="88" t="s">
        <v>133</v>
      </c>
      <c r="M15" s="89">
        <v>8.6E-3</v>
      </c>
      <c r="N15" s="89">
        <v>2.7202517162471396E-2</v>
      </c>
      <c r="O15" s="90">
        <v>3.1780000000000003E-3</v>
      </c>
      <c r="P15" s="102">
        <v>110.38</v>
      </c>
      <c r="Q15" s="90"/>
      <c r="R15" s="90">
        <v>3.4960000000000005E-6</v>
      </c>
      <c r="S15" s="91">
        <v>1.2705134145507768E-12</v>
      </c>
      <c r="T15" s="91">
        <f t="shared" si="0"/>
        <v>5.651170684928345E-11</v>
      </c>
      <c r="U15" s="91">
        <f>R15/'סכום נכסי הקרן'!$C$42</f>
        <v>1.3756423065775382E-11</v>
      </c>
    </row>
    <row r="16" spans="2:21">
      <c r="B16" s="86" t="s">
        <v>319</v>
      </c>
      <c r="C16" s="87" t="s">
        <v>320</v>
      </c>
      <c r="D16" s="88" t="s">
        <v>120</v>
      </c>
      <c r="E16" s="88" t="s">
        <v>28</v>
      </c>
      <c r="F16" s="87" t="s">
        <v>318</v>
      </c>
      <c r="G16" s="88" t="s">
        <v>314</v>
      </c>
      <c r="H16" s="87" t="s">
        <v>315</v>
      </c>
      <c r="I16" s="87" t="s">
        <v>131</v>
      </c>
      <c r="J16" s="101"/>
      <c r="K16" s="90">
        <v>2.7200000000000015</v>
      </c>
      <c r="L16" s="88" t="s">
        <v>133</v>
      </c>
      <c r="M16" s="89">
        <v>3.8E-3</v>
      </c>
      <c r="N16" s="89">
        <v>2.3899999999999991E-2</v>
      </c>
      <c r="O16" s="90">
        <v>297354.51933600008</v>
      </c>
      <c r="P16" s="102">
        <v>104.01</v>
      </c>
      <c r="Q16" s="90"/>
      <c r="R16" s="90">
        <v>309.27841700000005</v>
      </c>
      <c r="S16" s="91">
        <v>9.9118173112000031E-5</v>
      </c>
      <c r="T16" s="91">
        <f t="shared" si="0"/>
        <v>4.9993853650785024E-3</v>
      </c>
      <c r="U16" s="91">
        <f>R16/'סכום נכסי הקרן'!$C$42</f>
        <v>1.216980763548426E-3</v>
      </c>
    </row>
    <row r="17" spans="2:21">
      <c r="B17" s="86" t="s">
        <v>321</v>
      </c>
      <c r="C17" s="87" t="s">
        <v>322</v>
      </c>
      <c r="D17" s="88" t="s">
        <v>120</v>
      </c>
      <c r="E17" s="88" t="s">
        <v>28</v>
      </c>
      <c r="F17" s="87" t="s">
        <v>318</v>
      </c>
      <c r="G17" s="88" t="s">
        <v>314</v>
      </c>
      <c r="H17" s="87" t="s">
        <v>315</v>
      </c>
      <c r="I17" s="87" t="s">
        <v>131</v>
      </c>
      <c r="J17" s="101"/>
      <c r="K17" s="90">
        <v>6.7099999999996376</v>
      </c>
      <c r="L17" s="88" t="s">
        <v>133</v>
      </c>
      <c r="M17" s="89">
        <v>2E-3</v>
      </c>
      <c r="N17" s="89">
        <v>2.3999999999820436E-2</v>
      </c>
      <c r="O17" s="90">
        <v>46239.443462000003</v>
      </c>
      <c r="P17" s="102">
        <v>96.35</v>
      </c>
      <c r="Q17" s="90"/>
      <c r="R17" s="90">
        <v>44.551702887000005</v>
      </c>
      <c r="S17" s="91">
        <v>4.8245893688726771E-5</v>
      </c>
      <c r="T17" s="91">
        <f t="shared" si="0"/>
        <v>7.201638367238327E-4</v>
      </c>
      <c r="U17" s="91">
        <f>R17/'סכום נכסי הקרן'!$C$42</f>
        <v>1.7530665709791145E-4</v>
      </c>
    </row>
    <row r="18" spans="2:21">
      <c r="B18" s="86" t="s">
        <v>323</v>
      </c>
      <c r="C18" s="87" t="s">
        <v>324</v>
      </c>
      <c r="D18" s="88" t="s">
        <v>120</v>
      </c>
      <c r="E18" s="88" t="s">
        <v>28</v>
      </c>
      <c r="F18" s="87" t="s">
        <v>325</v>
      </c>
      <c r="G18" s="88" t="s">
        <v>129</v>
      </c>
      <c r="H18" s="87" t="s">
        <v>326</v>
      </c>
      <c r="I18" s="87" t="s">
        <v>327</v>
      </c>
      <c r="J18" s="101"/>
      <c r="K18" s="90">
        <v>12.159999999999929</v>
      </c>
      <c r="L18" s="88" t="s">
        <v>133</v>
      </c>
      <c r="M18" s="89">
        <v>2.07E-2</v>
      </c>
      <c r="N18" s="89">
        <v>2.6900000000003046E-2</v>
      </c>
      <c r="O18" s="90">
        <v>832352.19851700007</v>
      </c>
      <c r="P18" s="102">
        <v>102.43</v>
      </c>
      <c r="Q18" s="90"/>
      <c r="R18" s="90">
        <v>852.57837984600008</v>
      </c>
      <c r="S18" s="91">
        <v>2.4439575486179569E-4</v>
      </c>
      <c r="T18" s="91">
        <f t="shared" si="0"/>
        <v>1.3781653165873622E-2</v>
      </c>
      <c r="U18" s="91">
        <f>R18/'סכום נכסי הקרן'!$C$42</f>
        <v>3.3548137556907664E-3</v>
      </c>
    </row>
    <row r="19" spans="2:21">
      <c r="B19" s="86" t="s">
        <v>328</v>
      </c>
      <c r="C19" s="87" t="s">
        <v>329</v>
      </c>
      <c r="D19" s="88" t="s">
        <v>120</v>
      </c>
      <c r="E19" s="88" t="s">
        <v>28</v>
      </c>
      <c r="F19" s="87" t="s">
        <v>330</v>
      </c>
      <c r="G19" s="88" t="s">
        <v>331</v>
      </c>
      <c r="H19" s="87" t="s">
        <v>315</v>
      </c>
      <c r="I19" s="87" t="s">
        <v>131</v>
      </c>
      <c r="J19" s="101"/>
      <c r="K19" s="90">
        <v>2.1300002722132607</v>
      </c>
      <c r="L19" s="88" t="s">
        <v>133</v>
      </c>
      <c r="M19" s="89">
        <v>8.3000000000000001E-3</v>
      </c>
      <c r="N19" s="89">
        <v>2.3398073836276082E-2</v>
      </c>
      <c r="O19" s="90">
        <v>5.7210000000000013E-3</v>
      </c>
      <c r="P19" s="102">
        <v>109</v>
      </c>
      <c r="Q19" s="90"/>
      <c r="R19" s="90">
        <v>6.2300000000000013E-6</v>
      </c>
      <c r="S19" s="91">
        <v>4.1508262690928224E-12</v>
      </c>
      <c r="T19" s="91">
        <f t="shared" si="0"/>
        <v>1.0070593068393476E-10</v>
      </c>
      <c r="U19" s="91">
        <f>R19/'סכום נכסי הקרן'!$C$42</f>
        <v>2.4514449570875466E-11</v>
      </c>
    </row>
    <row r="20" spans="2:21">
      <c r="B20" s="86" t="s">
        <v>332</v>
      </c>
      <c r="C20" s="87" t="s">
        <v>333</v>
      </c>
      <c r="D20" s="88" t="s">
        <v>120</v>
      </c>
      <c r="E20" s="88" t="s">
        <v>28</v>
      </c>
      <c r="F20" s="87" t="s">
        <v>334</v>
      </c>
      <c r="G20" s="88" t="s">
        <v>314</v>
      </c>
      <c r="H20" s="87" t="s">
        <v>315</v>
      </c>
      <c r="I20" s="87" t="s">
        <v>131</v>
      </c>
      <c r="J20" s="101"/>
      <c r="K20" s="90">
        <v>4.04</v>
      </c>
      <c r="L20" s="88" t="s">
        <v>133</v>
      </c>
      <c r="M20" s="89">
        <v>1E-3</v>
      </c>
      <c r="N20" s="89">
        <v>2.3796394485683988E-2</v>
      </c>
      <c r="O20" s="90">
        <v>2.8610000000000003E-3</v>
      </c>
      <c r="P20" s="102">
        <v>99.07</v>
      </c>
      <c r="Q20" s="90"/>
      <c r="R20" s="90">
        <v>2.8290000000000004E-6</v>
      </c>
      <c r="S20" s="91">
        <v>9.6398672292764089E-13</v>
      </c>
      <c r="T20" s="91">
        <f t="shared" si="0"/>
        <v>4.5729868042512264E-11</v>
      </c>
      <c r="U20" s="91">
        <f>R20/'סכום נכסי הקרן'!$C$42</f>
        <v>1.1131842349278763E-11</v>
      </c>
    </row>
    <row r="21" spans="2:21">
      <c r="B21" s="86" t="s">
        <v>335</v>
      </c>
      <c r="C21" s="87" t="s">
        <v>336</v>
      </c>
      <c r="D21" s="88" t="s">
        <v>120</v>
      </c>
      <c r="E21" s="88" t="s">
        <v>28</v>
      </c>
      <c r="F21" s="87" t="s">
        <v>334</v>
      </c>
      <c r="G21" s="88" t="s">
        <v>314</v>
      </c>
      <c r="H21" s="87" t="s">
        <v>315</v>
      </c>
      <c r="I21" s="87" t="s">
        <v>131</v>
      </c>
      <c r="J21" s="101"/>
      <c r="K21" s="90">
        <v>2.5299999999999998</v>
      </c>
      <c r="L21" s="88" t="s">
        <v>133</v>
      </c>
      <c r="M21" s="89">
        <v>6.0000000000000001E-3</v>
      </c>
      <c r="N21" s="89">
        <v>2.35E-2</v>
      </c>
      <c r="O21" s="90">
        <v>7.2150000000000018E-3</v>
      </c>
      <c r="P21" s="102">
        <v>107.75</v>
      </c>
      <c r="Q21" s="90"/>
      <c r="R21" s="90">
        <v>7.7550000000000011E-6</v>
      </c>
      <c r="S21" s="91">
        <v>6.4878863504961368E-12</v>
      </c>
      <c r="T21" s="91">
        <f t="shared" si="0"/>
        <v>1.2535706138907127E-10</v>
      </c>
      <c r="U21" s="91">
        <f>R21/'סכום נכסי הקרן'!$C$42</f>
        <v>3.0515177595848998E-11</v>
      </c>
    </row>
    <row r="22" spans="2:21">
      <c r="B22" s="86" t="s">
        <v>337</v>
      </c>
      <c r="C22" s="87" t="s">
        <v>338</v>
      </c>
      <c r="D22" s="88" t="s">
        <v>120</v>
      </c>
      <c r="E22" s="88" t="s">
        <v>28</v>
      </c>
      <c r="F22" s="87" t="s">
        <v>334</v>
      </c>
      <c r="G22" s="88" t="s">
        <v>314</v>
      </c>
      <c r="H22" s="87" t="s">
        <v>315</v>
      </c>
      <c r="I22" s="87" t="s">
        <v>131</v>
      </c>
      <c r="J22" s="101"/>
      <c r="K22" s="90">
        <v>3.47</v>
      </c>
      <c r="L22" s="88" t="s">
        <v>133</v>
      </c>
      <c r="M22" s="89">
        <v>1.7500000000000002E-2</v>
      </c>
      <c r="N22" s="89">
        <v>2.4299999999999999E-2</v>
      </c>
      <c r="O22" s="90">
        <v>1.1092000000000001E-2</v>
      </c>
      <c r="P22" s="102">
        <v>109.67</v>
      </c>
      <c r="Q22" s="90"/>
      <c r="R22" s="90">
        <v>1.2141000000000003E-5</v>
      </c>
      <c r="S22" s="91">
        <v>3.3592416836920542E-12</v>
      </c>
      <c r="T22" s="91">
        <f t="shared" si="0"/>
        <v>1.9625532976463114E-10</v>
      </c>
      <c r="U22" s="91">
        <f>R22/'סכום נכסי הקרן'!$C$42</f>
        <v>4.7773664886035161E-11</v>
      </c>
    </row>
    <row r="23" spans="2:21">
      <c r="B23" s="86" t="s">
        <v>339</v>
      </c>
      <c r="C23" s="87" t="s">
        <v>340</v>
      </c>
      <c r="D23" s="88" t="s">
        <v>120</v>
      </c>
      <c r="E23" s="88" t="s">
        <v>28</v>
      </c>
      <c r="F23" s="87" t="s">
        <v>341</v>
      </c>
      <c r="G23" s="88" t="s">
        <v>342</v>
      </c>
      <c r="H23" s="87" t="s">
        <v>343</v>
      </c>
      <c r="I23" s="87" t="s">
        <v>131</v>
      </c>
      <c r="J23" s="101"/>
      <c r="K23" s="90">
        <v>4.2000000000020474</v>
      </c>
      <c r="L23" s="88" t="s">
        <v>133</v>
      </c>
      <c r="M23" s="89">
        <v>3.85E-2</v>
      </c>
      <c r="N23" s="89">
        <v>2.5200000000017403E-2</v>
      </c>
      <c r="O23" s="90">
        <v>648195.29771900014</v>
      </c>
      <c r="P23" s="102">
        <v>120.55</v>
      </c>
      <c r="Q23" s="90"/>
      <c r="R23" s="90">
        <v>781.39943698200011</v>
      </c>
      <c r="S23" s="91">
        <v>2.509825051778315E-4</v>
      </c>
      <c r="T23" s="91">
        <f t="shared" si="0"/>
        <v>1.2631068625549748E-2</v>
      </c>
      <c r="U23" s="91">
        <f>R23/'סכום נכסי הקרן'!$C$42</f>
        <v>3.0747314755386391E-3</v>
      </c>
    </row>
    <row r="24" spans="2:21">
      <c r="B24" s="86" t="s">
        <v>344</v>
      </c>
      <c r="C24" s="87" t="s">
        <v>345</v>
      </c>
      <c r="D24" s="88" t="s">
        <v>120</v>
      </c>
      <c r="E24" s="88" t="s">
        <v>28</v>
      </c>
      <c r="F24" s="87" t="s">
        <v>341</v>
      </c>
      <c r="G24" s="88" t="s">
        <v>342</v>
      </c>
      <c r="H24" s="87" t="s">
        <v>343</v>
      </c>
      <c r="I24" s="87" t="s">
        <v>131</v>
      </c>
      <c r="J24" s="101"/>
      <c r="K24" s="90">
        <v>1.8600000000004377</v>
      </c>
      <c r="L24" s="88" t="s">
        <v>133</v>
      </c>
      <c r="M24" s="89">
        <v>4.4999999999999998E-2</v>
      </c>
      <c r="N24" s="89">
        <v>2.6300000000011571E-2</v>
      </c>
      <c r="O24" s="90">
        <v>272785.78217400005</v>
      </c>
      <c r="P24" s="102">
        <v>117.23</v>
      </c>
      <c r="Q24" s="90"/>
      <c r="R24" s="90">
        <v>319.78676660100007</v>
      </c>
      <c r="S24" s="91">
        <v>9.2294421202844177E-5</v>
      </c>
      <c r="T24" s="91">
        <f t="shared" si="0"/>
        <v>5.1692494303306469E-3</v>
      </c>
      <c r="U24" s="91">
        <f>R24/'סכום נכסי הקרן'!$C$42</f>
        <v>1.2583301064644523E-3</v>
      </c>
    </row>
    <row r="25" spans="2:21">
      <c r="B25" s="86" t="s">
        <v>346</v>
      </c>
      <c r="C25" s="87" t="s">
        <v>347</v>
      </c>
      <c r="D25" s="88" t="s">
        <v>120</v>
      </c>
      <c r="E25" s="88" t="s">
        <v>28</v>
      </c>
      <c r="F25" s="87" t="s">
        <v>341</v>
      </c>
      <c r="G25" s="88" t="s">
        <v>342</v>
      </c>
      <c r="H25" s="87" t="s">
        <v>343</v>
      </c>
      <c r="I25" s="87" t="s">
        <v>131</v>
      </c>
      <c r="J25" s="101"/>
      <c r="K25" s="90">
        <v>6.6599999999990169</v>
      </c>
      <c r="L25" s="88" t="s">
        <v>133</v>
      </c>
      <c r="M25" s="89">
        <v>2.3900000000000001E-2</v>
      </c>
      <c r="N25" s="89">
        <v>2.8199999999994788E-2</v>
      </c>
      <c r="O25" s="90">
        <v>959766.26672700013</v>
      </c>
      <c r="P25" s="102">
        <v>108.05</v>
      </c>
      <c r="Q25" s="90"/>
      <c r="R25" s="90">
        <v>1037.027426997</v>
      </c>
      <c r="S25" s="91">
        <v>2.4678059737685479E-4</v>
      </c>
      <c r="T25" s="91">
        <f t="shared" si="0"/>
        <v>1.6763212228009482E-2</v>
      </c>
      <c r="U25" s="91">
        <f>R25/'סכום נכסי הקרן'!$C$42</f>
        <v>4.0806029795718603E-3</v>
      </c>
    </row>
    <row r="26" spans="2:21">
      <c r="B26" s="86" t="s">
        <v>348</v>
      </c>
      <c r="C26" s="87" t="s">
        <v>349</v>
      </c>
      <c r="D26" s="88" t="s">
        <v>120</v>
      </c>
      <c r="E26" s="88" t="s">
        <v>28</v>
      </c>
      <c r="F26" s="87" t="s">
        <v>341</v>
      </c>
      <c r="G26" s="88" t="s">
        <v>342</v>
      </c>
      <c r="H26" s="87" t="s">
        <v>343</v>
      </c>
      <c r="I26" s="87" t="s">
        <v>131</v>
      </c>
      <c r="J26" s="101"/>
      <c r="K26" s="90">
        <v>3.7499999999898432</v>
      </c>
      <c r="L26" s="88" t="s">
        <v>133</v>
      </c>
      <c r="M26" s="89">
        <v>0.01</v>
      </c>
      <c r="N26" s="89">
        <v>2.3699999999943121E-2</v>
      </c>
      <c r="O26" s="90">
        <v>94269.515643000021</v>
      </c>
      <c r="P26" s="102">
        <v>104.44</v>
      </c>
      <c r="Q26" s="90"/>
      <c r="R26" s="90">
        <v>98.455077188000004</v>
      </c>
      <c r="S26" s="91">
        <v>7.844412035788079E-5</v>
      </c>
      <c r="T26" s="91">
        <f t="shared" si="0"/>
        <v>1.5914944107184867E-3</v>
      </c>
      <c r="U26" s="91">
        <f>R26/'סכום נכסי הקרן'!$C$42</f>
        <v>3.8741123992325476E-4</v>
      </c>
    </row>
    <row r="27" spans="2:21">
      <c r="B27" s="86" t="s">
        <v>350</v>
      </c>
      <c r="C27" s="87" t="s">
        <v>351</v>
      </c>
      <c r="D27" s="88" t="s">
        <v>120</v>
      </c>
      <c r="E27" s="88" t="s">
        <v>28</v>
      </c>
      <c r="F27" s="87" t="s">
        <v>341</v>
      </c>
      <c r="G27" s="88" t="s">
        <v>342</v>
      </c>
      <c r="H27" s="87" t="s">
        <v>343</v>
      </c>
      <c r="I27" s="87" t="s">
        <v>131</v>
      </c>
      <c r="J27" s="101"/>
      <c r="K27" s="90">
        <v>11.639999999987257</v>
      </c>
      <c r="L27" s="88" t="s">
        <v>133</v>
      </c>
      <c r="M27" s="89">
        <v>1.2500000000000001E-2</v>
      </c>
      <c r="N27" s="89">
        <v>2.8999999999957168E-2</v>
      </c>
      <c r="O27" s="90">
        <v>410054.80948700005</v>
      </c>
      <c r="P27" s="102">
        <v>91.1</v>
      </c>
      <c r="Q27" s="90"/>
      <c r="R27" s="90">
        <v>373.55991673400007</v>
      </c>
      <c r="S27" s="91">
        <v>9.5542247325582406E-5</v>
      </c>
      <c r="T27" s="91">
        <f t="shared" si="0"/>
        <v>6.038474972858851E-3</v>
      </c>
      <c r="U27" s="91">
        <f>R27/'סכום נכסי הקרן'!$C$42</f>
        <v>1.469922269739339E-3</v>
      </c>
    </row>
    <row r="28" spans="2:21">
      <c r="B28" s="86" t="s">
        <v>352</v>
      </c>
      <c r="C28" s="87" t="s">
        <v>353</v>
      </c>
      <c r="D28" s="88" t="s">
        <v>120</v>
      </c>
      <c r="E28" s="88" t="s">
        <v>28</v>
      </c>
      <c r="F28" s="87" t="s">
        <v>341</v>
      </c>
      <c r="G28" s="88" t="s">
        <v>342</v>
      </c>
      <c r="H28" s="87" t="s">
        <v>343</v>
      </c>
      <c r="I28" s="87" t="s">
        <v>131</v>
      </c>
      <c r="J28" s="101"/>
      <c r="K28" s="90">
        <v>8.4300000000368573</v>
      </c>
      <c r="L28" s="88" t="s">
        <v>133</v>
      </c>
      <c r="M28" s="89">
        <v>0.03</v>
      </c>
      <c r="N28" s="89">
        <v>2.8900000000091658E-2</v>
      </c>
      <c r="O28" s="90">
        <v>49788.914272000009</v>
      </c>
      <c r="P28" s="102">
        <v>102.99</v>
      </c>
      <c r="Q28" s="90"/>
      <c r="R28" s="90">
        <v>51.277603077000009</v>
      </c>
      <c r="S28" s="91">
        <v>4.4708266829496073E-5</v>
      </c>
      <c r="T28" s="91">
        <f t="shared" si="0"/>
        <v>8.2888583324409017E-4</v>
      </c>
      <c r="U28" s="91">
        <f>R28/'סכום נכסי הקרן'!$C$42</f>
        <v>2.0177242612303133E-4</v>
      </c>
    </row>
    <row r="29" spans="2:21">
      <c r="B29" s="86" t="s">
        <v>354</v>
      </c>
      <c r="C29" s="87" t="s">
        <v>355</v>
      </c>
      <c r="D29" s="88" t="s">
        <v>120</v>
      </c>
      <c r="E29" s="88" t="s">
        <v>28</v>
      </c>
      <c r="F29" s="87" t="s">
        <v>341</v>
      </c>
      <c r="G29" s="88" t="s">
        <v>342</v>
      </c>
      <c r="H29" s="87" t="s">
        <v>343</v>
      </c>
      <c r="I29" s="87" t="s">
        <v>131</v>
      </c>
      <c r="J29" s="101"/>
      <c r="K29" s="90">
        <v>11.160000000008909</v>
      </c>
      <c r="L29" s="88" t="s">
        <v>133</v>
      </c>
      <c r="M29" s="89">
        <v>3.2000000000000001E-2</v>
      </c>
      <c r="N29" s="89">
        <v>2.920000000002777E-2</v>
      </c>
      <c r="O29" s="90">
        <v>328307.14677500003</v>
      </c>
      <c r="P29" s="102">
        <v>105.31</v>
      </c>
      <c r="Q29" s="90"/>
      <c r="R29" s="90">
        <v>345.74027673700004</v>
      </c>
      <c r="S29" s="91">
        <v>2.4076181656079636E-4</v>
      </c>
      <c r="T29" s="91">
        <f t="shared" si="0"/>
        <v>5.5887795094254795E-3</v>
      </c>
      <c r="U29" s="91">
        <f>R29/'סכום נכסי הקרן'!$C$42</f>
        <v>1.3604546675264389E-3</v>
      </c>
    </row>
    <row r="30" spans="2:21">
      <c r="B30" s="86" t="s">
        <v>356</v>
      </c>
      <c r="C30" s="87" t="s">
        <v>357</v>
      </c>
      <c r="D30" s="88" t="s">
        <v>120</v>
      </c>
      <c r="E30" s="88" t="s">
        <v>28</v>
      </c>
      <c r="F30" s="87" t="s">
        <v>358</v>
      </c>
      <c r="G30" s="88" t="s">
        <v>129</v>
      </c>
      <c r="H30" s="87" t="s">
        <v>343</v>
      </c>
      <c r="I30" s="87" t="s">
        <v>131</v>
      </c>
      <c r="J30" s="101"/>
      <c r="K30" s="90">
        <v>6.2399999999757956</v>
      </c>
      <c r="L30" s="88" t="s">
        <v>133</v>
      </c>
      <c r="M30" s="89">
        <v>2.6499999999999999E-2</v>
      </c>
      <c r="N30" s="89">
        <v>2.6499999999927745E-2</v>
      </c>
      <c r="O30" s="90">
        <v>98196.471846000015</v>
      </c>
      <c r="P30" s="102">
        <v>112.76</v>
      </c>
      <c r="Q30" s="90"/>
      <c r="R30" s="90">
        <v>110.72634393200003</v>
      </c>
      <c r="S30" s="91">
        <v>6.5662008250100563E-5</v>
      </c>
      <c r="T30" s="91">
        <f t="shared" si="0"/>
        <v>1.7898554601768078E-3</v>
      </c>
      <c r="U30" s="91">
        <f>R30/'סכום נכסי הקרן'!$C$42</f>
        <v>4.3569749189220337E-4</v>
      </c>
    </row>
    <row r="31" spans="2:21">
      <c r="B31" s="86" t="s">
        <v>359</v>
      </c>
      <c r="C31" s="87" t="s">
        <v>360</v>
      </c>
      <c r="D31" s="88" t="s">
        <v>120</v>
      </c>
      <c r="E31" s="88" t="s">
        <v>28</v>
      </c>
      <c r="F31" s="87" t="s">
        <v>361</v>
      </c>
      <c r="G31" s="88" t="s">
        <v>331</v>
      </c>
      <c r="H31" s="87" t="s">
        <v>362</v>
      </c>
      <c r="I31" s="87" t="s">
        <v>327</v>
      </c>
      <c r="J31" s="101"/>
      <c r="K31" s="90">
        <v>1</v>
      </c>
      <c r="L31" s="88" t="s">
        <v>133</v>
      </c>
      <c r="M31" s="89">
        <v>6.5000000000000006E-3</v>
      </c>
      <c r="N31" s="89">
        <v>2.5500000000319108E-2</v>
      </c>
      <c r="O31" s="90">
        <v>37160.257254000004</v>
      </c>
      <c r="P31" s="102">
        <v>109.23</v>
      </c>
      <c r="Q31" s="90">
        <v>0.14894710000000003</v>
      </c>
      <c r="R31" s="90">
        <v>40.739096194000005</v>
      </c>
      <c r="S31" s="91">
        <v>3.4036480932512521E-5</v>
      </c>
      <c r="T31" s="91">
        <f t="shared" si="0"/>
        <v>6.5853428530322853E-4</v>
      </c>
      <c r="U31" s="91">
        <f>R31/'סכום נכסי הקרן'!$C$42</f>
        <v>1.603044172088054E-4</v>
      </c>
    </row>
    <row r="32" spans="2:21">
      <c r="B32" s="86" t="s">
        <v>363</v>
      </c>
      <c r="C32" s="87" t="s">
        <v>364</v>
      </c>
      <c r="D32" s="88" t="s">
        <v>120</v>
      </c>
      <c r="E32" s="88" t="s">
        <v>28</v>
      </c>
      <c r="F32" s="87" t="s">
        <v>361</v>
      </c>
      <c r="G32" s="88" t="s">
        <v>331</v>
      </c>
      <c r="H32" s="87" t="s">
        <v>343</v>
      </c>
      <c r="I32" s="87" t="s">
        <v>131</v>
      </c>
      <c r="J32" s="101"/>
      <c r="K32" s="90">
        <v>3.3499999999986017</v>
      </c>
      <c r="L32" s="88" t="s">
        <v>133</v>
      </c>
      <c r="M32" s="89">
        <v>1.34E-2</v>
      </c>
      <c r="N32" s="89">
        <v>2.9999999999992012E-2</v>
      </c>
      <c r="O32" s="90">
        <v>1168817.0048519999</v>
      </c>
      <c r="P32" s="102">
        <v>107.07</v>
      </c>
      <c r="Q32" s="90"/>
      <c r="R32" s="90">
        <v>1251.4523702650004</v>
      </c>
      <c r="S32" s="91">
        <v>3.779592257718148E-4</v>
      </c>
      <c r="T32" s="91">
        <f t="shared" si="0"/>
        <v>2.0229321934856014E-2</v>
      </c>
      <c r="U32" s="91">
        <f>R32/'סכום נכסי הקרן'!$C$42</f>
        <v>4.924344465684417E-3</v>
      </c>
    </row>
    <row r="33" spans="2:21">
      <c r="B33" s="86" t="s">
        <v>365</v>
      </c>
      <c r="C33" s="87" t="s">
        <v>366</v>
      </c>
      <c r="D33" s="88" t="s">
        <v>120</v>
      </c>
      <c r="E33" s="88" t="s">
        <v>28</v>
      </c>
      <c r="F33" s="87" t="s">
        <v>361</v>
      </c>
      <c r="G33" s="88" t="s">
        <v>331</v>
      </c>
      <c r="H33" s="87" t="s">
        <v>343</v>
      </c>
      <c r="I33" s="87" t="s">
        <v>131</v>
      </c>
      <c r="J33" s="101"/>
      <c r="K33" s="90">
        <v>3.3299999999988765</v>
      </c>
      <c r="L33" s="88" t="s">
        <v>133</v>
      </c>
      <c r="M33" s="89">
        <v>1.77E-2</v>
      </c>
      <c r="N33" s="89">
        <v>3.0099999999993091E-2</v>
      </c>
      <c r="O33" s="90">
        <v>688021.45858600002</v>
      </c>
      <c r="P33" s="102">
        <v>107.4</v>
      </c>
      <c r="Q33" s="90"/>
      <c r="R33" s="90">
        <v>738.93503815100019</v>
      </c>
      <c r="S33" s="91">
        <v>2.4956504168050555E-4</v>
      </c>
      <c r="T33" s="91">
        <f t="shared" si="0"/>
        <v>1.1944645382337929E-2</v>
      </c>
      <c r="U33" s="91">
        <f>R33/'סכום נכסי הקרן'!$C$42</f>
        <v>2.907638158732846E-3</v>
      </c>
    </row>
    <row r="34" spans="2:21">
      <c r="B34" s="86" t="s">
        <v>367</v>
      </c>
      <c r="C34" s="87" t="s">
        <v>368</v>
      </c>
      <c r="D34" s="88" t="s">
        <v>120</v>
      </c>
      <c r="E34" s="88" t="s">
        <v>28</v>
      </c>
      <c r="F34" s="87" t="s">
        <v>361</v>
      </c>
      <c r="G34" s="88" t="s">
        <v>331</v>
      </c>
      <c r="H34" s="87" t="s">
        <v>343</v>
      </c>
      <c r="I34" s="87" t="s">
        <v>131</v>
      </c>
      <c r="J34" s="101"/>
      <c r="K34" s="90">
        <v>6.3299999999978809</v>
      </c>
      <c r="L34" s="88" t="s">
        <v>133</v>
      </c>
      <c r="M34" s="89">
        <v>2.4799999999999999E-2</v>
      </c>
      <c r="N34" s="89">
        <v>3.1399999999992094E-2</v>
      </c>
      <c r="O34" s="90">
        <v>1293689.749353</v>
      </c>
      <c r="P34" s="102">
        <v>107.59</v>
      </c>
      <c r="Q34" s="90"/>
      <c r="R34" s="90">
        <v>1391.8808118150002</v>
      </c>
      <c r="S34" s="91">
        <v>3.9268285815194462E-4</v>
      </c>
      <c r="T34" s="91">
        <f t="shared" si="0"/>
        <v>2.2499302175752845E-2</v>
      </c>
      <c r="U34" s="91">
        <f>R34/'סכום נכסי הקרן'!$C$42</f>
        <v>5.4769168491024117E-3</v>
      </c>
    </row>
    <row r="35" spans="2:21">
      <c r="B35" s="86" t="s">
        <v>369</v>
      </c>
      <c r="C35" s="87" t="s">
        <v>370</v>
      </c>
      <c r="D35" s="88" t="s">
        <v>120</v>
      </c>
      <c r="E35" s="88" t="s">
        <v>28</v>
      </c>
      <c r="F35" s="87" t="s">
        <v>361</v>
      </c>
      <c r="G35" s="88" t="s">
        <v>331</v>
      </c>
      <c r="H35" s="87" t="s">
        <v>362</v>
      </c>
      <c r="I35" s="87" t="s">
        <v>327</v>
      </c>
      <c r="J35" s="101"/>
      <c r="K35" s="90">
        <v>7.6899999999987294</v>
      </c>
      <c r="L35" s="88" t="s">
        <v>133</v>
      </c>
      <c r="M35" s="89">
        <v>9.0000000000000011E-3</v>
      </c>
      <c r="N35" s="89">
        <v>3.2000000000003137E-2</v>
      </c>
      <c r="O35" s="90">
        <v>691490.25416500017</v>
      </c>
      <c r="P35" s="102">
        <v>92.19</v>
      </c>
      <c r="Q35" s="90"/>
      <c r="R35" s="90">
        <v>637.48488794900015</v>
      </c>
      <c r="S35" s="91">
        <v>3.6325473165787288E-4</v>
      </c>
      <c r="T35" s="91">
        <f t="shared" si="0"/>
        <v>1.0304736587134496E-2</v>
      </c>
      <c r="U35" s="91">
        <f>R35/'סכום נכסי הקרן'!$C$42</f>
        <v>2.5084415951558523E-3</v>
      </c>
    </row>
    <row r="36" spans="2:21">
      <c r="B36" s="86" t="s">
        <v>371</v>
      </c>
      <c r="C36" s="87" t="s">
        <v>372</v>
      </c>
      <c r="D36" s="88" t="s">
        <v>120</v>
      </c>
      <c r="E36" s="88" t="s">
        <v>28</v>
      </c>
      <c r="F36" s="87" t="s">
        <v>361</v>
      </c>
      <c r="G36" s="88" t="s">
        <v>331</v>
      </c>
      <c r="H36" s="87" t="s">
        <v>362</v>
      </c>
      <c r="I36" s="87" t="s">
        <v>327</v>
      </c>
      <c r="J36" s="101"/>
      <c r="K36" s="90">
        <v>11.180000000004974</v>
      </c>
      <c r="L36" s="88" t="s">
        <v>133</v>
      </c>
      <c r="M36" s="89">
        <v>1.6899999999999998E-2</v>
      </c>
      <c r="N36" s="89">
        <v>3.3200000000013066E-2</v>
      </c>
      <c r="O36" s="90">
        <v>864807.62867800007</v>
      </c>
      <c r="P36" s="102">
        <v>92.05</v>
      </c>
      <c r="Q36" s="90"/>
      <c r="R36" s="90">
        <v>796.05537567800013</v>
      </c>
      <c r="S36" s="91">
        <v>3.229412596681741E-4</v>
      </c>
      <c r="T36" s="91">
        <f t="shared" si="0"/>
        <v>1.2867977124173726E-2</v>
      </c>
      <c r="U36" s="91">
        <f>R36/'סכום נכסי הקרן'!$C$42</f>
        <v>3.1324011818110202E-3</v>
      </c>
    </row>
    <row r="37" spans="2:21">
      <c r="B37" s="86" t="s">
        <v>373</v>
      </c>
      <c r="C37" s="87" t="s">
        <v>374</v>
      </c>
      <c r="D37" s="88" t="s">
        <v>120</v>
      </c>
      <c r="E37" s="88" t="s">
        <v>28</v>
      </c>
      <c r="F37" s="87" t="s">
        <v>375</v>
      </c>
      <c r="G37" s="88" t="s">
        <v>331</v>
      </c>
      <c r="H37" s="87" t="s">
        <v>376</v>
      </c>
      <c r="I37" s="87" t="s">
        <v>131</v>
      </c>
      <c r="J37" s="101"/>
      <c r="K37" s="90">
        <v>2.5200000000022165</v>
      </c>
      <c r="L37" s="88" t="s">
        <v>133</v>
      </c>
      <c r="M37" s="89">
        <v>3.2000000000000001E-2</v>
      </c>
      <c r="N37" s="89">
        <v>2.990000000003154E-2</v>
      </c>
      <c r="O37" s="90">
        <v>417149.36880600004</v>
      </c>
      <c r="P37" s="102">
        <v>112.5</v>
      </c>
      <c r="Q37" s="90"/>
      <c r="R37" s="90">
        <v>469.29303974800001</v>
      </c>
      <c r="S37" s="91">
        <v>2.9735943057881785E-4</v>
      </c>
      <c r="T37" s="91">
        <f t="shared" si="0"/>
        <v>7.5859698766155888E-3</v>
      </c>
      <c r="U37" s="91">
        <f>R37/'סכום נכסי הקרן'!$C$42</f>
        <v>1.8466228823218621E-3</v>
      </c>
    </row>
    <row r="38" spans="2:21">
      <c r="B38" s="86" t="s">
        <v>377</v>
      </c>
      <c r="C38" s="87" t="s">
        <v>378</v>
      </c>
      <c r="D38" s="88" t="s">
        <v>120</v>
      </c>
      <c r="E38" s="88" t="s">
        <v>28</v>
      </c>
      <c r="F38" s="87" t="s">
        <v>375</v>
      </c>
      <c r="G38" s="88" t="s">
        <v>331</v>
      </c>
      <c r="H38" s="87" t="s">
        <v>376</v>
      </c>
      <c r="I38" s="87" t="s">
        <v>131</v>
      </c>
      <c r="J38" s="101"/>
      <c r="K38" s="90">
        <v>4.2900000000024763</v>
      </c>
      <c r="L38" s="88" t="s">
        <v>133</v>
      </c>
      <c r="M38" s="89">
        <v>1.1399999999999999E-2</v>
      </c>
      <c r="N38" s="89">
        <v>3.1000000000010765E-2</v>
      </c>
      <c r="O38" s="90">
        <v>454474.96191400004</v>
      </c>
      <c r="P38" s="102">
        <v>100.96</v>
      </c>
      <c r="Q38" s="90">
        <v>5.6817213040000007</v>
      </c>
      <c r="R38" s="90">
        <v>464.51965006500006</v>
      </c>
      <c r="S38" s="91">
        <v>1.9233103323807241E-4</v>
      </c>
      <c r="T38" s="91">
        <f t="shared" si="0"/>
        <v>7.508809579578093E-3</v>
      </c>
      <c r="U38" s="91">
        <f>R38/'סכום נכסי הקרן'!$C$42</f>
        <v>1.8278400539645523E-3</v>
      </c>
    </row>
    <row r="39" spans="2:21">
      <c r="B39" s="86" t="s">
        <v>379</v>
      </c>
      <c r="C39" s="87" t="s">
        <v>380</v>
      </c>
      <c r="D39" s="88" t="s">
        <v>120</v>
      </c>
      <c r="E39" s="88" t="s">
        <v>28</v>
      </c>
      <c r="F39" s="87" t="s">
        <v>375</v>
      </c>
      <c r="G39" s="88" t="s">
        <v>331</v>
      </c>
      <c r="H39" s="87" t="s">
        <v>376</v>
      </c>
      <c r="I39" s="87" t="s">
        <v>131</v>
      </c>
      <c r="J39" s="101"/>
      <c r="K39" s="90">
        <v>6.5000000000015987</v>
      </c>
      <c r="L39" s="88" t="s">
        <v>133</v>
      </c>
      <c r="M39" s="89">
        <v>9.1999999999999998E-3</v>
      </c>
      <c r="N39" s="89">
        <v>3.2900000000001914E-2</v>
      </c>
      <c r="O39" s="90">
        <v>647665.8888650001</v>
      </c>
      <c r="P39" s="102">
        <v>96.51</v>
      </c>
      <c r="Q39" s="90"/>
      <c r="R39" s="90">
        <v>625.06236707200014</v>
      </c>
      <c r="S39" s="91">
        <v>3.235883116688784E-4</v>
      </c>
      <c r="T39" s="91">
        <f t="shared" si="0"/>
        <v>1.0103930563641898E-2</v>
      </c>
      <c r="U39" s="91">
        <f>R39/'סכום נכסי הקרן'!$C$42</f>
        <v>2.4595601727509784E-3</v>
      </c>
    </row>
    <row r="40" spans="2:21">
      <c r="B40" s="86" t="s">
        <v>381</v>
      </c>
      <c r="C40" s="87" t="s">
        <v>382</v>
      </c>
      <c r="D40" s="88" t="s">
        <v>120</v>
      </c>
      <c r="E40" s="88" t="s">
        <v>28</v>
      </c>
      <c r="F40" s="87" t="s">
        <v>383</v>
      </c>
      <c r="G40" s="88" t="s">
        <v>331</v>
      </c>
      <c r="H40" s="87" t="s">
        <v>384</v>
      </c>
      <c r="I40" s="87" t="s">
        <v>327</v>
      </c>
      <c r="J40" s="101"/>
      <c r="K40" s="90">
        <v>2.6100000000012571</v>
      </c>
      <c r="L40" s="88" t="s">
        <v>133</v>
      </c>
      <c r="M40" s="89">
        <v>2.3399999999999997E-2</v>
      </c>
      <c r="N40" s="89">
        <v>3.1400000000015998E-2</v>
      </c>
      <c r="O40" s="90">
        <v>317429.11944900005</v>
      </c>
      <c r="P40" s="102">
        <v>110.3</v>
      </c>
      <c r="Q40" s="90"/>
      <c r="R40" s="90">
        <v>350.12429239599999</v>
      </c>
      <c r="S40" s="91">
        <v>1.2260675263528543E-4</v>
      </c>
      <c r="T40" s="91">
        <f t="shared" si="0"/>
        <v>5.6596457015719538E-3</v>
      </c>
      <c r="U40" s="91">
        <f>R40/'סכום נכסי הקרן'!$C$42</f>
        <v>1.3777053466260349E-3</v>
      </c>
    </row>
    <row r="41" spans="2:21">
      <c r="B41" s="86" t="s">
        <v>385</v>
      </c>
      <c r="C41" s="87" t="s">
        <v>386</v>
      </c>
      <c r="D41" s="88" t="s">
        <v>120</v>
      </c>
      <c r="E41" s="88" t="s">
        <v>28</v>
      </c>
      <c r="F41" s="87" t="s">
        <v>383</v>
      </c>
      <c r="G41" s="88" t="s">
        <v>331</v>
      </c>
      <c r="H41" s="87" t="s">
        <v>384</v>
      </c>
      <c r="I41" s="87" t="s">
        <v>327</v>
      </c>
      <c r="J41" s="101"/>
      <c r="K41" s="90">
        <v>5.8900000000019324</v>
      </c>
      <c r="L41" s="88" t="s">
        <v>133</v>
      </c>
      <c r="M41" s="89">
        <v>6.5000000000000006E-3</v>
      </c>
      <c r="N41" s="89">
        <v>3.1800000000008911E-2</v>
      </c>
      <c r="O41" s="90">
        <v>918113.8252940001</v>
      </c>
      <c r="P41" s="102">
        <v>95.32</v>
      </c>
      <c r="Q41" s="90"/>
      <c r="R41" s="90">
        <v>875.14609217899999</v>
      </c>
      <c r="S41" s="91">
        <v>4.3009210681910838E-4</v>
      </c>
      <c r="T41" s="91">
        <f t="shared" si="0"/>
        <v>1.4146452920914083E-2</v>
      </c>
      <c r="U41" s="91">
        <f>R41/'סכום נכסי הקרן'!$C$42</f>
        <v>3.4436155287112078E-3</v>
      </c>
    </row>
    <row r="42" spans="2:21">
      <c r="B42" s="86" t="s">
        <v>387</v>
      </c>
      <c r="C42" s="87" t="s">
        <v>388</v>
      </c>
      <c r="D42" s="88" t="s">
        <v>120</v>
      </c>
      <c r="E42" s="88" t="s">
        <v>28</v>
      </c>
      <c r="F42" s="87" t="s">
        <v>383</v>
      </c>
      <c r="G42" s="88" t="s">
        <v>331</v>
      </c>
      <c r="H42" s="87" t="s">
        <v>384</v>
      </c>
      <c r="I42" s="87" t="s">
        <v>327</v>
      </c>
      <c r="J42" s="101"/>
      <c r="K42" s="90">
        <v>8.8000000000749736</v>
      </c>
      <c r="L42" s="88" t="s">
        <v>133</v>
      </c>
      <c r="M42" s="89">
        <v>2.64E-2</v>
      </c>
      <c r="N42" s="89">
        <v>3.0300000000399865E-2</v>
      </c>
      <c r="O42" s="90">
        <v>40206.06425000001</v>
      </c>
      <c r="P42" s="102">
        <v>99.52</v>
      </c>
      <c r="Q42" s="90"/>
      <c r="R42" s="90">
        <v>40.013077080000009</v>
      </c>
      <c r="S42" s="91">
        <v>1.3402021416666671E-4</v>
      </c>
      <c r="T42" s="91">
        <f t="shared" si="0"/>
        <v>6.4679842164838176E-4</v>
      </c>
      <c r="U42" s="91">
        <f>R42/'סכום נכסי הקרן'!$C$42</f>
        <v>1.5744760196680787E-4</v>
      </c>
    </row>
    <row r="43" spans="2:21">
      <c r="B43" s="86" t="s">
        <v>389</v>
      </c>
      <c r="C43" s="87" t="s">
        <v>390</v>
      </c>
      <c r="D43" s="88" t="s">
        <v>120</v>
      </c>
      <c r="E43" s="88" t="s">
        <v>28</v>
      </c>
      <c r="F43" s="87" t="s">
        <v>391</v>
      </c>
      <c r="G43" s="88" t="s">
        <v>331</v>
      </c>
      <c r="H43" s="87" t="s">
        <v>376</v>
      </c>
      <c r="I43" s="87" t="s">
        <v>131</v>
      </c>
      <c r="J43" s="101"/>
      <c r="K43" s="90">
        <v>2.260000000005018</v>
      </c>
      <c r="L43" s="88" t="s">
        <v>133</v>
      </c>
      <c r="M43" s="89">
        <v>1.34E-2</v>
      </c>
      <c r="N43" s="89">
        <v>2.9600000000078057E-2</v>
      </c>
      <c r="O43" s="90">
        <v>98601.479450000028</v>
      </c>
      <c r="P43" s="102">
        <v>109.14</v>
      </c>
      <c r="Q43" s="90"/>
      <c r="R43" s="90">
        <v>107.61364682100002</v>
      </c>
      <c r="S43" s="91">
        <v>1.8492993819664807E-4</v>
      </c>
      <c r="T43" s="91">
        <f t="shared" ref="T43:T74" si="1">IFERROR(R43/$R$11,0)</f>
        <v>1.7395397202890949E-3</v>
      </c>
      <c r="U43" s="91">
        <f>R43/'סכום נכסי הקרן'!$C$42</f>
        <v>4.2344932875303489E-4</v>
      </c>
    </row>
    <row r="44" spans="2:21">
      <c r="B44" s="86" t="s">
        <v>392</v>
      </c>
      <c r="C44" s="87" t="s">
        <v>393</v>
      </c>
      <c r="D44" s="88" t="s">
        <v>120</v>
      </c>
      <c r="E44" s="88" t="s">
        <v>28</v>
      </c>
      <c r="F44" s="87" t="s">
        <v>391</v>
      </c>
      <c r="G44" s="88" t="s">
        <v>331</v>
      </c>
      <c r="H44" s="87" t="s">
        <v>384</v>
      </c>
      <c r="I44" s="87" t="s">
        <v>327</v>
      </c>
      <c r="J44" s="101"/>
      <c r="K44" s="90">
        <v>3.5900000000056007</v>
      </c>
      <c r="L44" s="88" t="s">
        <v>133</v>
      </c>
      <c r="M44" s="89">
        <v>1.8200000000000001E-2</v>
      </c>
      <c r="N44" s="89">
        <v>2.9600000000049011E-2</v>
      </c>
      <c r="O44" s="90">
        <v>265170.89364299999</v>
      </c>
      <c r="P44" s="102">
        <v>107.72</v>
      </c>
      <c r="Q44" s="90"/>
      <c r="R44" s="90">
        <v>285.6420900600001</v>
      </c>
      <c r="S44" s="91">
        <v>4.9673656517854135E-4</v>
      </c>
      <c r="T44" s="91">
        <f t="shared" si="1"/>
        <v>4.6173118012835654E-3</v>
      </c>
      <c r="U44" s="91">
        <f>R44/'סכום נכסי הקרן'!$C$42</f>
        <v>1.1239740950393803E-3</v>
      </c>
    </row>
    <row r="45" spans="2:21">
      <c r="B45" s="86" t="s">
        <v>394</v>
      </c>
      <c r="C45" s="87" t="s">
        <v>395</v>
      </c>
      <c r="D45" s="88" t="s">
        <v>120</v>
      </c>
      <c r="E45" s="88" t="s">
        <v>28</v>
      </c>
      <c r="F45" s="87" t="s">
        <v>391</v>
      </c>
      <c r="G45" s="88" t="s">
        <v>331</v>
      </c>
      <c r="H45" s="87" t="s">
        <v>384</v>
      </c>
      <c r="I45" s="87" t="s">
        <v>327</v>
      </c>
      <c r="J45" s="101"/>
      <c r="K45" s="90">
        <v>2.0299999999985991</v>
      </c>
      <c r="L45" s="88" t="s">
        <v>133</v>
      </c>
      <c r="M45" s="89">
        <v>2E-3</v>
      </c>
      <c r="N45" s="89">
        <v>2.8899999999976046E-2</v>
      </c>
      <c r="O45" s="90">
        <v>211714.44432700003</v>
      </c>
      <c r="P45" s="102">
        <v>104.5</v>
      </c>
      <c r="Q45" s="90"/>
      <c r="R45" s="90">
        <v>221.24160087700002</v>
      </c>
      <c r="S45" s="91">
        <v>6.4155892220303038E-4</v>
      </c>
      <c r="T45" s="91">
        <f t="shared" si="1"/>
        <v>3.5762987676279164E-3</v>
      </c>
      <c r="U45" s="91">
        <f>R45/'סכום נכסי הקרן'!$C$42</f>
        <v>8.7056437683450619E-4</v>
      </c>
    </row>
    <row r="46" spans="2:21">
      <c r="B46" s="86" t="s">
        <v>396</v>
      </c>
      <c r="C46" s="87" t="s">
        <v>397</v>
      </c>
      <c r="D46" s="88" t="s">
        <v>120</v>
      </c>
      <c r="E46" s="88" t="s">
        <v>28</v>
      </c>
      <c r="F46" s="87" t="s">
        <v>398</v>
      </c>
      <c r="G46" s="88" t="s">
        <v>331</v>
      </c>
      <c r="H46" s="87" t="s">
        <v>384</v>
      </c>
      <c r="I46" s="87" t="s">
        <v>327</v>
      </c>
      <c r="J46" s="101"/>
      <c r="K46" s="90">
        <v>1.459999999994527</v>
      </c>
      <c r="L46" s="88" t="s">
        <v>133</v>
      </c>
      <c r="M46" s="89">
        <v>4.7500000000000001E-2</v>
      </c>
      <c r="N46" s="89">
        <v>3.2699999999922118E-2</v>
      </c>
      <c r="O46" s="90">
        <v>103288.77603100002</v>
      </c>
      <c r="P46" s="102">
        <v>137.97999999999999</v>
      </c>
      <c r="Q46" s="90">
        <v>3.3131230380000005</v>
      </c>
      <c r="R46" s="90">
        <v>142.51785329300003</v>
      </c>
      <c r="S46" s="91">
        <v>8.0025726449945954E-5</v>
      </c>
      <c r="T46" s="91">
        <f t="shared" si="1"/>
        <v>2.3037549044860419E-3</v>
      </c>
      <c r="U46" s="91">
        <f>R46/'סכום נכסי הקרן'!$C$42</f>
        <v>5.607940172553253E-4</v>
      </c>
    </row>
    <row r="47" spans="2:21">
      <c r="B47" s="86" t="s">
        <v>399</v>
      </c>
      <c r="C47" s="87" t="s">
        <v>400</v>
      </c>
      <c r="D47" s="88" t="s">
        <v>120</v>
      </c>
      <c r="E47" s="88" t="s">
        <v>28</v>
      </c>
      <c r="F47" s="87" t="s">
        <v>398</v>
      </c>
      <c r="G47" s="88" t="s">
        <v>331</v>
      </c>
      <c r="H47" s="87" t="s">
        <v>384</v>
      </c>
      <c r="I47" s="87" t="s">
        <v>327</v>
      </c>
      <c r="J47" s="101"/>
      <c r="K47" s="90">
        <v>4.2800000000083633</v>
      </c>
      <c r="L47" s="88" t="s">
        <v>133</v>
      </c>
      <c r="M47" s="89">
        <v>5.0000000000000001E-3</v>
      </c>
      <c r="N47" s="89">
        <v>3.1500000000040038E-2</v>
      </c>
      <c r="O47" s="90">
        <v>226620.90602400003</v>
      </c>
      <c r="P47" s="102">
        <v>99.19</v>
      </c>
      <c r="Q47" s="90"/>
      <c r="R47" s="90">
        <v>224.78526615400003</v>
      </c>
      <c r="S47" s="91">
        <v>1.2696796115704002E-4</v>
      </c>
      <c r="T47" s="91">
        <f t="shared" si="1"/>
        <v>3.6335809682302646E-3</v>
      </c>
      <c r="U47" s="91">
        <f>R47/'סכום נכסי הקרן'!$C$42</f>
        <v>8.8450835817143706E-4</v>
      </c>
    </row>
    <row r="48" spans="2:21">
      <c r="B48" s="86" t="s">
        <v>401</v>
      </c>
      <c r="C48" s="87" t="s">
        <v>402</v>
      </c>
      <c r="D48" s="88" t="s">
        <v>120</v>
      </c>
      <c r="E48" s="88" t="s">
        <v>28</v>
      </c>
      <c r="F48" s="87" t="s">
        <v>398</v>
      </c>
      <c r="G48" s="88" t="s">
        <v>331</v>
      </c>
      <c r="H48" s="87" t="s">
        <v>384</v>
      </c>
      <c r="I48" s="87" t="s">
        <v>327</v>
      </c>
      <c r="J48" s="101"/>
      <c r="K48" s="90">
        <v>6.1000000000004784</v>
      </c>
      <c r="L48" s="88" t="s">
        <v>133</v>
      </c>
      <c r="M48" s="89">
        <v>5.8999999999999999E-3</v>
      </c>
      <c r="N48" s="89">
        <v>3.3700000000000167E-2</v>
      </c>
      <c r="O48" s="90">
        <v>686418.99176799995</v>
      </c>
      <c r="P48" s="102">
        <v>91.47</v>
      </c>
      <c r="Q48" s="90"/>
      <c r="R48" s="90">
        <v>627.86741732700011</v>
      </c>
      <c r="S48" s="91">
        <v>6.2436066360862109E-4</v>
      </c>
      <c r="T48" s="91">
        <f t="shared" si="1"/>
        <v>1.0149273291819262E-2</v>
      </c>
      <c r="U48" s="91">
        <f>R48/'סכום נכסי הקרן'!$C$42</f>
        <v>2.470597775161888E-3</v>
      </c>
    </row>
    <row r="49" spans="2:21">
      <c r="B49" s="86" t="s">
        <v>403</v>
      </c>
      <c r="C49" s="87" t="s">
        <v>404</v>
      </c>
      <c r="D49" s="88" t="s">
        <v>120</v>
      </c>
      <c r="E49" s="88" t="s">
        <v>28</v>
      </c>
      <c r="F49" s="87" t="s">
        <v>405</v>
      </c>
      <c r="G49" s="88" t="s">
        <v>406</v>
      </c>
      <c r="H49" s="87" t="s">
        <v>376</v>
      </c>
      <c r="I49" s="87" t="s">
        <v>131</v>
      </c>
      <c r="J49" s="101"/>
      <c r="K49" s="90">
        <v>5.2799999999950087</v>
      </c>
      <c r="L49" s="88" t="s">
        <v>133</v>
      </c>
      <c r="M49" s="89">
        <v>4.4000000000000003E-3</v>
      </c>
      <c r="N49" s="89">
        <v>2.7399999999947321E-2</v>
      </c>
      <c r="O49" s="90">
        <v>146180.36327800003</v>
      </c>
      <c r="P49" s="102">
        <v>98.69</v>
      </c>
      <c r="Q49" s="90"/>
      <c r="R49" s="90">
        <v>144.26540717400002</v>
      </c>
      <c r="S49" s="91">
        <v>1.931541560281072E-4</v>
      </c>
      <c r="T49" s="91">
        <f t="shared" si="1"/>
        <v>2.3320035465416479E-3</v>
      </c>
      <c r="U49" s="91">
        <f>R49/'סכום נכסי הקרן'!$C$42</f>
        <v>5.6767047335294358E-4</v>
      </c>
    </row>
    <row r="50" spans="2:21">
      <c r="B50" s="86" t="s">
        <v>407</v>
      </c>
      <c r="C50" s="87" t="s">
        <v>408</v>
      </c>
      <c r="D50" s="88" t="s">
        <v>120</v>
      </c>
      <c r="E50" s="88" t="s">
        <v>28</v>
      </c>
      <c r="F50" s="87" t="s">
        <v>409</v>
      </c>
      <c r="G50" s="88" t="s">
        <v>331</v>
      </c>
      <c r="H50" s="87" t="s">
        <v>376</v>
      </c>
      <c r="I50" s="87" t="s">
        <v>131</v>
      </c>
      <c r="J50" s="101"/>
      <c r="K50" s="90">
        <v>3.0600000000032694</v>
      </c>
      <c r="L50" s="88" t="s">
        <v>133</v>
      </c>
      <c r="M50" s="89">
        <v>1.5800000000000002E-2</v>
      </c>
      <c r="N50" s="89">
        <v>2.9400000000036869E-2</v>
      </c>
      <c r="O50" s="90">
        <v>264781.20448600006</v>
      </c>
      <c r="P50" s="102">
        <v>108.57</v>
      </c>
      <c r="Q50" s="90"/>
      <c r="R50" s="90">
        <v>287.47295990100008</v>
      </c>
      <c r="S50" s="91">
        <v>5.6923597634979113E-4</v>
      </c>
      <c r="T50" s="91">
        <f t="shared" si="1"/>
        <v>4.6469072188275546E-3</v>
      </c>
      <c r="U50" s="91">
        <f>R50/'סכום נכסי הקרן'!$C$42</f>
        <v>1.1311783914098508E-3</v>
      </c>
    </row>
    <row r="51" spans="2:21">
      <c r="B51" s="86" t="s">
        <v>410</v>
      </c>
      <c r="C51" s="87" t="s">
        <v>411</v>
      </c>
      <c r="D51" s="88" t="s">
        <v>120</v>
      </c>
      <c r="E51" s="88" t="s">
        <v>28</v>
      </c>
      <c r="F51" s="87" t="s">
        <v>409</v>
      </c>
      <c r="G51" s="88" t="s">
        <v>331</v>
      </c>
      <c r="H51" s="87" t="s">
        <v>376</v>
      </c>
      <c r="I51" s="87" t="s">
        <v>131</v>
      </c>
      <c r="J51" s="101"/>
      <c r="K51" s="90">
        <v>5.4899999999906663</v>
      </c>
      <c r="L51" s="88" t="s">
        <v>133</v>
      </c>
      <c r="M51" s="89">
        <v>8.3999999999999995E-3</v>
      </c>
      <c r="N51" s="89">
        <v>3.0099999999950479E-2</v>
      </c>
      <c r="O51" s="90">
        <v>213096.46339200006</v>
      </c>
      <c r="P51" s="102">
        <v>98.55</v>
      </c>
      <c r="Q51" s="90"/>
      <c r="R51" s="90">
        <v>210.00655730400004</v>
      </c>
      <c r="S51" s="91">
        <v>2.5958882128395669E-4</v>
      </c>
      <c r="T51" s="91">
        <f t="shared" si="1"/>
        <v>3.3946879298600956E-3</v>
      </c>
      <c r="U51" s="91">
        <f>R51/'סכום נכסי הקרן'!$C$42</f>
        <v>8.2635556317529326E-4</v>
      </c>
    </row>
    <row r="52" spans="2:21">
      <c r="B52" s="86" t="s">
        <v>412</v>
      </c>
      <c r="C52" s="87" t="s">
        <v>413</v>
      </c>
      <c r="D52" s="88" t="s">
        <v>120</v>
      </c>
      <c r="E52" s="88" t="s">
        <v>28</v>
      </c>
      <c r="F52" s="87" t="s">
        <v>313</v>
      </c>
      <c r="G52" s="88" t="s">
        <v>314</v>
      </c>
      <c r="H52" s="87" t="s">
        <v>384</v>
      </c>
      <c r="I52" s="87" t="s">
        <v>327</v>
      </c>
      <c r="J52" s="101"/>
      <c r="K52" s="90">
        <v>4.5199999999936589</v>
      </c>
      <c r="L52" s="88" t="s">
        <v>133</v>
      </c>
      <c r="M52" s="89">
        <v>2.7799999999999998E-2</v>
      </c>
      <c r="N52" s="89">
        <v>3.3499999999973579E-2</v>
      </c>
      <c r="O52" s="90">
        <v>1.7330200000000002</v>
      </c>
      <c r="P52" s="102">
        <v>5460000</v>
      </c>
      <c r="Q52" s="90"/>
      <c r="R52" s="90">
        <v>94.622879655000006</v>
      </c>
      <c r="S52" s="91">
        <v>4.1439980870396943E-4</v>
      </c>
      <c r="T52" s="91">
        <f t="shared" si="1"/>
        <v>1.5295481797192182E-3</v>
      </c>
      <c r="U52" s="91">
        <f>R52/'סכום נכסי הקרן'!$C$42</f>
        <v>3.7233191196685641E-4</v>
      </c>
    </row>
    <row r="53" spans="2:21">
      <c r="B53" s="86" t="s">
        <v>414</v>
      </c>
      <c r="C53" s="87" t="s">
        <v>415</v>
      </c>
      <c r="D53" s="88" t="s">
        <v>120</v>
      </c>
      <c r="E53" s="88" t="s">
        <v>28</v>
      </c>
      <c r="F53" s="87" t="s">
        <v>313</v>
      </c>
      <c r="G53" s="88" t="s">
        <v>314</v>
      </c>
      <c r="H53" s="87" t="s">
        <v>384</v>
      </c>
      <c r="I53" s="87" t="s">
        <v>327</v>
      </c>
      <c r="J53" s="101"/>
      <c r="K53" s="90">
        <v>1.4000000000010813</v>
      </c>
      <c r="L53" s="88" t="s">
        <v>133</v>
      </c>
      <c r="M53" s="89">
        <v>2.4199999999999999E-2</v>
      </c>
      <c r="N53" s="89">
        <v>3.5600000000020539E-2</v>
      </c>
      <c r="O53" s="90">
        <v>6.6574560000000007</v>
      </c>
      <c r="P53" s="102">
        <v>5556939</v>
      </c>
      <c r="Q53" s="90"/>
      <c r="R53" s="90">
        <v>369.95079575400007</v>
      </c>
      <c r="S53" s="91">
        <v>2.3097720570377825E-4</v>
      </c>
      <c r="T53" s="91">
        <f t="shared" si="1"/>
        <v>5.9801347020335197E-3</v>
      </c>
      <c r="U53" s="91">
        <f>R53/'סכום נכסי הקרן'!$C$42</f>
        <v>1.4557207265195318E-3</v>
      </c>
    </row>
    <row r="54" spans="2:21">
      <c r="B54" s="86" t="s">
        <v>416</v>
      </c>
      <c r="C54" s="87" t="s">
        <v>417</v>
      </c>
      <c r="D54" s="88" t="s">
        <v>120</v>
      </c>
      <c r="E54" s="88" t="s">
        <v>28</v>
      </c>
      <c r="F54" s="87" t="s">
        <v>313</v>
      </c>
      <c r="G54" s="88" t="s">
        <v>314</v>
      </c>
      <c r="H54" s="87" t="s">
        <v>384</v>
      </c>
      <c r="I54" s="87" t="s">
        <v>327</v>
      </c>
      <c r="J54" s="101"/>
      <c r="K54" s="90">
        <v>1.009999999997053</v>
      </c>
      <c r="L54" s="88" t="s">
        <v>133</v>
      </c>
      <c r="M54" s="89">
        <v>1.95E-2</v>
      </c>
      <c r="N54" s="89">
        <v>3.5599999999877757E-2</v>
      </c>
      <c r="O54" s="90">
        <v>1.6374990000000003</v>
      </c>
      <c r="P54" s="102">
        <v>5397000</v>
      </c>
      <c r="Q54" s="90">
        <v>3.2463811540000007</v>
      </c>
      <c r="R54" s="90">
        <v>91.622195827000013</v>
      </c>
      <c r="S54" s="91">
        <v>6.5977638099842871E-5</v>
      </c>
      <c r="T54" s="91">
        <f t="shared" si="1"/>
        <v>1.4810430982445839E-3</v>
      </c>
      <c r="U54" s="91">
        <f>R54/'סכום נכסי הקרן'!$C$42</f>
        <v>3.6052451030078137E-4</v>
      </c>
    </row>
    <row r="55" spans="2:21">
      <c r="B55" s="86" t="s">
        <v>418</v>
      </c>
      <c r="C55" s="87" t="s">
        <v>419</v>
      </c>
      <c r="D55" s="88" t="s">
        <v>120</v>
      </c>
      <c r="E55" s="88" t="s">
        <v>28</v>
      </c>
      <c r="F55" s="87" t="s">
        <v>313</v>
      </c>
      <c r="G55" s="88" t="s">
        <v>314</v>
      </c>
      <c r="H55" s="87" t="s">
        <v>376</v>
      </c>
      <c r="I55" s="87" t="s">
        <v>131</v>
      </c>
      <c r="J55" s="101"/>
      <c r="K55" s="90">
        <v>4.3399999999988434</v>
      </c>
      <c r="L55" s="88" t="s">
        <v>133</v>
      </c>
      <c r="M55" s="89">
        <v>1.4999999999999999E-2</v>
      </c>
      <c r="N55" s="89">
        <v>3.7999999999985545E-2</v>
      </c>
      <c r="O55" s="90">
        <v>5.6289020000000001</v>
      </c>
      <c r="P55" s="102">
        <v>4910638</v>
      </c>
      <c r="Q55" s="90"/>
      <c r="R55" s="90">
        <v>276.41502069799998</v>
      </c>
      <c r="S55" s="91">
        <v>2.0047375169171593E-4</v>
      </c>
      <c r="T55" s="91">
        <f t="shared" si="1"/>
        <v>4.4681592157963359E-3</v>
      </c>
      <c r="U55" s="91">
        <f>R55/'סכום נכסי הקרן'!$C$42</f>
        <v>1.0876664663777877E-3</v>
      </c>
    </row>
    <row r="56" spans="2:21">
      <c r="B56" s="86" t="s">
        <v>420</v>
      </c>
      <c r="C56" s="87" t="s">
        <v>421</v>
      </c>
      <c r="D56" s="88" t="s">
        <v>120</v>
      </c>
      <c r="E56" s="88" t="s">
        <v>28</v>
      </c>
      <c r="F56" s="87" t="s">
        <v>422</v>
      </c>
      <c r="G56" s="88" t="s">
        <v>331</v>
      </c>
      <c r="H56" s="87" t="s">
        <v>376</v>
      </c>
      <c r="I56" s="87" t="s">
        <v>131</v>
      </c>
      <c r="J56" s="101"/>
      <c r="K56" s="90">
        <v>2.6000000000095365</v>
      </c>
      <c r="L56" s="88" t="s">
        <v>133</v>
      </c>
      <c r="M56" s="89">
        <v>3.7000000000000005E-2</v>
      </c>
      <c r="N56" s="89">
        <v>3.0500000000286086E-2</v>
      </c>
      <c r="O56" s="90">
        <v>18339.911791000002</v>
      </c>
      <c r="P56" s="102">
        <v>114.36</v>
      </c>
      <c r="Q56" s="90"/>
      <c r="R56" s="90">
        <v>20.973523927999999</v>
      </c>
      <c r="S56" s="91">
        <v>4.8785320778034595E-5</v>
      </c>
      <c r="T56" s="91">
        <f t="shared" si="1"/>
        <v>3.3903021619438437E-4</v>
      </c>
      <c r="U56" s="91">
        <f>R56/'סכום נכסי הקרן'!$C$42</f>
        <v>8.2528795289968829E-5</v>
      </c>
    </row>
    <row r="57" spans="2:21">
      <c r="B57" s="86" t="s">
        <v>423</v>
      </c>
      <c r="C57" s="87" t="s">
        <v>424</v>
      </c>
      <c r="D57" s="88" t="s">
        <v>120</v>
      </c>
      <c r="E57" s="88" t="s">
        <v>28</v>
      </c>
      <c r="F57" s="87" t="s">
        <v>422</v>
      </c>
      <c r="G57" s="88" t="s">
        <v>331</v>
      </c>
      <c r="H57" s="87" t="s">
        <v>376</v>
      </c>
      <c r="I57" s="87" t="s">
        <v>131</v>
      </c>
      <c r="J57" s="101"/>
      <c r="K57" s="90">
        <v>4.0800000000060521</v>
      </c>
      <c r="L57" s="88" t="s">
        <v>133</v>
      </c>
      <c r="M57" s="89">
        <v>2.81E-2</v>
      </c>
      <c r="N57" s="89">
        <v>3.1200000000090777E-2</v>
      </c>
      <c r="O57" s="90">
        <v>70739.509238000013</v>
      </c>
      <c r="P57" s="102">
        <v>112.12</v>
      </c>
      <c r="Q57" s="90"/>
      <c r="R57" s="90">
        <v>79.313140294000007</v>
      </c>
      <c r="S57" s="91">
        <v>5.2989079138697525E-5</v>
      </c>
      <c r="T57" s="91">
        <f t="shared" si="1"/>
        <v>1.2820712052604745E-3</v>
      </c>
      <c r="U57" s="91">
        <f>R57/'סכום נכסי הקרן'!$C$42</f>
        <v>3.1208956308909048E-4</v>
      </c>
    </row>
    <row r="58" spans="2:21">
      <c r="B58" s="86" t="s">
        <v>425</v>
      </c>
      <c r="C58" s="87" t="s">
        <v>426</v>
      </c>
      <c r="D58" s="88" t="s">
        <v>120</v>
      </c>
      <c r="E58" s="88" t="s">
        <v>28</v>
      </c>
      <c r="F58" s="87" t="s">
        <v>422</v>
      </c>
      <c r="G58" s="88" t="s">
        <v>331</v>
      </c>
      <c r="H58" s="87" t="s">
        <v>384</v>
      </c>
      <c r="I58" s="87" t="s">
        <v>327</v>
      </c>
      <c r="J58" s="101"/>
      <c r="K58" s="90">
        <v>2.7200000000086599</v>
      </c>
      <c r="L58" s="88" t="s">
        <v>133</v>
      </c>
      <c r="M58" s="89">
        <v>2.4E-2</v>
      </c>
      <c r="N58" s="89">
        <v>2.9400000000173197E-2</v>
      </c>
      <c r="O58" s="90">
        <v>15460.459371999999</v>
      </c>
      <c r="P58" s="102">
        <v>110.4</v>
      </c>
      <c r="Q58" s="90">
        <v>1.4075838600000004</v>
      </c>
      <c r="R58" s="90">
        <v>18.475930972</v>
      </c>
      <c r="S58" s="91">
        <v>2.8629602059501832E-5</v>
      </c>
      <c r="T58" s="91">
        <f t="shared" si="1"/>
        <v>2.9865743559990291E-4</v>
      </c>
      <c r="U58" s="91">
        <f>R58/'סכום נכסי הקרן'!$C$42</f>
        <v>7.2701007718791339E-5</v>
      </c>
    </row>
    <row r="59" spans="2:21">
      <c r="B59" s="86" t="s">
        <v>427</v>
      </c>
      <c r="C59" s="87" t="s">
        <v>428</v>
      </c>
      <c r="D59" s="88" t="s">
        <v>120</v>
      </c>
      <c r="E59" s="88" t="s">
        <v>28</v>
      </c>
      <c r="F59" s="87" t="s">
        <v>422</v>
      </c>
      <c r="G59" s="88" t="s">
        <v>331</v>
      </c>
      <c r="H59" s="87" t="s">
        <v>376</v>
      </c>
      <c r="I59" s="87" t="s">
        <v>131</v>
      </c>
      <c r="J59" s="101"/>
      <c r="K59" s="90">
        <v>3.8700000000015313</v>
      </c>
      <c r="L59" s="88" t="s">
        <v>133</v>
      </c>
      <c r="M59" s="89">
        <v>2.6000000000000002E-2</v>
      </c>
      <c r="N59" s="89">
        <v>2.9299999999999628E-2</v>
      </c>
      <c r="O59" s="90">
        <v>240728.55862600007</v>
      </c>
      <c r="P59" s="102">
        <v>111.25</v>
      </c>
      <c r="Q59" s="90"/>
      <c r="R59" s="90">
        <v>267.81051275700003</v>
      </c>
      <c r="S59" s="91">
        <v>4.9103424924935965E-4</v>
      </c>
      <c r="T59" s="91">
        <f t="shared" si="1"/>
        <v>4.3290701338901229E-3</v>
      </c>
      <c r="U59" s="91">
        <f>R59/'סכום נכסי הקרן'!$C$42</f>
        <v>1.0538085569071873E-3</v>
      </c>
    </row>
    <row r="60" spans="2:21">
      <c r="B60" s="86" t="s">
        <v>429</v>
      </c>
      <c r="C60" s="87" t="s">
        <v>430</v>
      </c>
      <c r="D60" s="88" t="s">
        <v>120</v>
      </c>
      <c r="E60" s="88" t="s">
        <v>28</v>
      </c>
      <c r="F60" s="87" t="s">
        <v>422</v>
      </c>
      <c r="G60" s="88" t="s">
        <v>331</v>
      </c>
      <c r="H60" s="87" t="s">
        <v>376</v>
      </c>
      <c r="I60" s="87" t="s">
        <v>131</v>
      </c>
      <c r="J60" s="101"/>
      <c r="K60" s="90">
        <v>6.820000000002576</v>
      </c>
      <c r="L60" s="88" t="s">
        <v>133</v>
      </c>
      <c r="M60" s="89">
        <v>3.4999999999999996E-3</v>
      </c>
      <c r="N60" s="89">
        <v>3.300000000001109E-2</v>
      </c>
      <c r="O60" s="90">
        <v>1235641.2273390002</v>
      </c>
      <c r="P60" s="102">
        <v>88.99</v>
      </c>
      <c r="Q60" s="90">
        <v>73.162525126000006</v>
      </c>
      <c r="R60" s="90">
        <v>1172.7596533389999</v>
      </c>
      <c r="S60" s="91">
        <v>4.4661070178597591E-4</v>
      </c>
      <c r="T60" s="91">
        <f t="shared" si="1"/>
        <v>1.89572796722428E-2</v>
      </c>
      <c r="U60" s="91">
        <f>R60/'סכום נכסי הקרן'!$C$42</f>
        <v>4.6146962087538204E-3</v>
      </c>
    </row>
    <row r="61" spans="2:21">
      <c r="B61" s="86" t="s">
        <v>431</v>
      </c>
      <c r="C61" s="87" t="s">
        <v>432</v>
      </c>
      <c r="D61" s="88" t="s">
        <v>120</v>
      </c>
      <c r="E61" s="88" t="s">
        <v>28</v>
      </c>
      <c r="F61" s="87" t="s">
        <v>433</v>
      </c>
      <c r="G61" s="88" t="s">
        <v>331</v>
      </c>
      <c r="H61" s="87" t="s">
        <v>384</v>
      </c>
      <c r="I61" s="87" t="s">
        <v>327</v>
      </c>
      <c r="J61" s="101"/>
      <c r="K61" s="90">
        <v>3.0000094189130064E-2</v>
      </c>
      <c r="L61" s="88" t="s">
        <v>133</v>
      </c>
      <c r="M61" s="89">
        <v>4.9000000000000002E-2</v>
      </c>
      <c r="N61" s="89">
        <v>5.0403882279273643E-2</v>
      </c>
      <c r="O61" s="90">
        <v>5.4670000000000005E-3</v>
      </c>
      <c r="P61" s="102">
        <v>117.36</v>
      </c>
      <c r="Q61" s="90"/>
      <c r="R61" s="90">
        <v>6.3880000000000005E-6</v>
      </c>
      <c r="S61" s="91">
        <v>4.1104442614322249E-11</v>
      </c>
      <c r="T61" s="91">
        <f t="shared" si="1"/>
        <v>1.032599494717456E-10</v>
      </c>
      <c r="U61" s="91">
        <f>R61/'סכום נכסי הקרן'!$C$42</f>
        <v>2.5136164343298952E-11</v>
      </c>
    </row>
    <row r="62" spans="2:21">
      <c r="B62" s="86" t="s">
        <v>434</v>
      </c>
      <c r="C62" s="87" t="s">
        <v>435</v>
      </c>
      <c r="D62" s="88" t="s">
        <v>120</v>
      </c>
      <c r="E62" s="88" t="s">
        <v>28</v>
      </c>
      <c r="F62" s="87" t="s">
        <v>433</v>
      </c>
      <c r="G62" s="88" t="s">
        <v>331</v>
      </c>
      <c r="H62" s="87" t="s">
        <v>384</v>
      </c>
      <c r="I62" s="87" t="s">
        <v>327</v>
      </c>
      <c r="J62" s="101"/>
      <c r="K62" s="90">
        <v>3.2699999999999689</v>
      </c>
      <c r="L62" s="88" t="s">
        <v>133</v>
      </c>
      <c r="M62" s="89">
        <v>2.35E-2</v>
      </c>
      <c r="N62" s="89">
        <v>2.8500000000027038E-2</v>
      </c>
      <c r="O62" s="90">
        <v>439801.29901900009</v>
      </c>
      <c r="P62" s="102">
        <v>110.9</v>
      </c>
      <c r="Q62" s="90">
        <v>11.649318786000002</v>
      </c>
      <c r="R62" s="90">
        <v>499.38895938900009</v>
      </c>
      <c r="S62" s="91">
        <v>4.6824765304311956E-4</v>
      </c>
      <c r="T62" s="91">
        <f t="shared" si="1"/>
        <v>8.0724606626887546E-3</v>
      </c>
      <c r="U62" s="91">
        <f>R62/'סכום נכסי הקרן'!$C$42</f>
        <v>1.9650474255527477E-3</v>
      </c>
    </row>
    <row r="63" spans="2:21">
      <c r="B63" s="86" t="s">
        <v>436</v>
      </c>
      <c r="C63" s="87" t="s">
        <v>437</v>
      </c>
      <c r="D63" s="88" t="s">
        <v>120</v>
      </c>
      <c r="E63" s="88" t="s">
        <v>28</v>
      </c>
      <c r="F63" s="87" t="s">
        <v>433</v>
      </c>
      <c r="G63" s="88" t="s">
        <v>331</v>
      </c>
      <c r="H63" s="87" t="s">
        <v>384</v>
      </c>
      <c r="I63" s="87" t="s">
        <v>327</v>
      </c>
      <c r="J63" s="101"/>
      <c r="K63" s="90">
        <v>1.72</v>
      </c>
      <c r="L63" s="88" t="s">
        <v>133</v>
      </c>
      <c r="M63" s="89">
        <v>1.7600000000000001E-2</v>
      </c>
      <c r="N63" s="89">
        <v>2.9600000000047175E-2</v>
      </c>
      <c r="O63" s="90">
        <v>190478.78401100001</v>
      </c>
      <c r="P63" s="102">
        <v>111.29</v>
      </c>
      <c r="Q63" s="90"/>
      <c r="R63" s="90">
        <v>211.98384167500004</v>
      </c>
      <c r="S63" s="91">
        <v>1.4261757907894817E-4</v>
      </c>
      <c r="T63" s="91">
        <f t="shared" si="1"/>
        <v>3.4266500908245183E-3</v>
      </c>
      <c r="U63" s="91">
        <f>R63/'סכום נכסי הקרן'!$C$42</f>
        <v>8.3413598661031087E-4</v>
      </c>
    </row>
    <row r="64" spans="2:21">
      <c r="B64" s="86" t="s">
        <v>438</v>
      </c>
      <c r="C64" s="87" t="s">
        <v>439</v>
      </c>
      <c r="D64" s="88" t="s">
        <v>120</v>
      </c>
      <c r="E64" s="88" t="s">
        <v>28</v>
      </c>
      <c r="F64" s="87" t="s">
        <v>433</v>
      </c>
      <c r="G64" s="88" t="s">
        <v>331</v>
      </c>
      <c r="H64" s="87" t="s">
        <v>384</v>
      </c>
      <c r="I64" s="87" t="s">
        <v>327</v>
      </c>
      <c r="J64" s="101"/>
      <c r="K64" s="90">
        <v>2.4099999999999473</v>
      </c>
      <c r="L64" s="88" t="s">
        <v>133</v>
      </c>
      <c r="M64" s="89">
        <v>2.1499999999999998E-2</v>
      </c>
      <c r="N64" s="89">
        <v>2.9300000000049349E-2</v>
      </c>
      <c r="O64" s="90">
        <v>299537.80308600009</v>
      </c>
      <c r="P64" s="102">
        <v>112.3</v>
      </c>
      <c r="Q64" s="90"/>
      <c r="R64" s="90">
        <v>336.38096683800006</v>
      </c>
      <c r="S64" s="91">
        <v>2.4526277026918719E-4</v>
      </c>
      <c r="T64" s="91">
        <f t="shared" si="1"/>
        <v>5.4374892985204785E-3</v>
      </c>
      <c r="U64" s="91">
        <f>R64/'סכום נכסי הקרן'!$C$42</f>
        <v>1.3236266850967069E-3</v>
      </c>
    </row>
    <row r="65" spans="2:21">
      <c r="B65" s="86" t="s">
        <v>440</v>
      </c>
      <c r="C65" s="87" t="s">
        <v>441</v>
      </c>
      <c r="D65" s="88" t="s">
        <v>120</v>
      </c>
      <c r="E65" s="88" t="s">
        <v>28</v>
      </c>
      <c r="F65" s="87" t="s">
        <v>433</v>
      </c>
      <c r="G65" s="88" t="s">
        <v>331</v>
      </c>
      <c r="H65" s="87" t="s">
        <v>384</v>
      </c>
      <c r="I65" s="87" t="s">
        <v>327</v>
      </c>
      <c r="J65" s="101"/>
      <c r="K65" s="90">
        <v>4.2199999999999864</v>
      </c>
      <c r="L65" s="88" t="s">
        <v>133</v>
      </c>
      <c r="M65" s="89">
        <v>2.2499999999999999E-2</v>
      </c>
      <c r="N65" s="89">
        <v>3.0900000000012359E-2</v>
      </c>
      <c r="O65" s="90">
        <v>627919.64103200007</v>
      </c>
      <c r="P65" s="102">
        <v>109.55</v>
      </c>
      <c r="Q65" s="90"/>
      <c r="R65" s="90">
        <v>687.88593983500004</v>
      </c>
      <c r="S65" s="91">
        <v>4.6442895501134753E-4</v>
      </c>
      <c r="T65" s="91">
        <f t="shared" si="1"/>
        <v>1.1119453254490661E-2</v>
      </c>
      <c r="U65" s="91">
        <f>R65/'סכום נכסי הקרן'!$C$42</f>
        <v>2.7067648768217306E-3</v>
      </c>
    </row>
    <row r="66" spans="2:21">
      <c r="B66" s="86" t="s">
        <v>442</v>
      </c>
      <c r="C66" s="87" t="s">
        <v>443</v>
      </c>
      <c r="D66" s="88" t="s">
        <v>120</v>
      </c>
      <c r="E66" s="88" t="s">
        <v>28</v>
      </c>
      <c r="F66" s="87" t="s">
        <v>433</v>
      </c>
      <c r="G66" s="88" t="s">
        <v>331</v>
      </c>
      <c r="H66" s="87" t="s">
        <v>384</v>
      </c>
      <c r="I66" s="87" t="s">
        <v>327</v>
      </c>
      <c r="J66" s="101"/>
      <c r="K66" s="90">
        <v>4.4300000000001063</v>
      </c>
      <c r="L66" s="88" t="s">
        <v>133</v>
      </c>
      <c r="M66" s="89">
        <v>6.5000000000000006E-3</v>
      </c>
      <c r="N66" s="89">
        <v>2.6800000000070524E-2</v>
      </c>
      <c r="O66" s="90">
        <v>222843.82731700002</v>
      </c>
      <c r="P66" s="102">
        <v>101.81</v>
      </c>
      <c r="Q66" s="90"/>
      <c r="R66" s="90">
        <v>226.87731373000003</v>
      </c>
      <c r="S66" s="91">
        <v>4.4249299679489983E-4</v>
      </c>
      <c r="T66" s="91">
        <f t="shared" si="1"/>
        <v>3.6673982392055695E-3</v>
      </c>
      <c r="U66" s="91">
        <f>R66/'סכום נכסי הקרן'!$C$42</f>
        <v>8.9274036375758855E-4</v>
      </c>
    </row>
    <row r="67" spans="2:21">
      <c r="B67" s="86" t="s">
        <v>444</v>
      </c>
      <c r="C67" s="87" t="s">
        <v>445</v>
      </c>
      <c r="D67" s="88" t="s">
        <v>120</v>
      </c>
      <c r="E67" s="88" t="s">
        <v>28</v>
      </c>
      <c r="F67" s="87" t="s">
        <v>433</v>
      </c>
      <c r="G67" s="88" t="s">
        <v>331</v>
      </c>
      <c r="H67" s="87" t="s">
        <v>384</v>
      </c>
      <c r="I67" s="87" t="s">
        <v>327</v>
      </c>
      <c r="J67" s="101"/>
      <c r="K67" s="90">
        <v>5.1699999999983941</v>
      </c>
      <c r="L67" s="88" t="s">
        <v>133</v>
      </c>
      <c r="M67" s="89">
        <v>1.43E-2</v>
      </c>
      <c r="N67" s="89">
        <v>3.0800000000326032E-2</v>
      </c>
      <c r="O67" s="90">
        <v>3582.0192250000005</v>
      </c>
      <c r="P67" s="102">
        <v>102.75</v>
      </c>
      <c r="Q67" s="90"/>
      <c r="R67" s="90">
        <v>3.6805246860000005</v>
      </c>
      <c r="S67" s="91">
        <v>8.9034082943925252E-6</v>
      </c>
      <c r="T67" s="91">
        <f t="shared" si="1"/>
        <v>5.9494488588896741E-5</v>
      </c>
      <c r="U67" s="91">
        <f>R67/'סכום נכסי הקרן'!$C$42</f>
        <v>1.4482509921237442E-5</v>
      </c>
    </row>
    <row r="68" spans="2:21">
      <c r="B68" s="86" t="s">
        <v>446</v>
      </c>
      <c r="C68" s="87" t="s">
        <v>447</v>
      </c>
      <c r="D68" s="88" t="s">
        <v>120</v>
      </c>
      <c r="E68" s="88" t="s">
        <v>28</v>
      </c>
      <c r="F68" s="87" t="s">
        <v>433</v>
      </c>
      <c r="G68" s="88" t="s">
        <v>331</v>
      </c>
      <c r="H68" s="87" t="s">
        <v>384</v>
      </c>
      <c r="I68" s="87" t="s">
        <v>327</v>
      </c>
      <c r="J68" s="101"/>
      <c r="K68" s="90">
        <v>5.9899999999999354</v>
      </c>
      <c r="L68" s="88" t="s">
        <v>133</v>
      </c>
      <c r="M68" s="89">
        <v>2.5000000000000001E-3</v>
      </c>
      <c r="N68" s="89">
        <v>3.1100000000024046E-2</v>
      </c>
      <c r="O68" s="90">
        <v>523109.63331200014</v>
      </c>
      <c r="P68" s="102">
        <v>92.21</v>
      </c>
      <c r="Q68" s="90"/>
      <c r="R68" s="90">
        <v>482.35938554400013</v>
      </c>
      <c r="S68" s="91">
        <v>4.0313104638915851E-4</v>
      </c>
      <c r="T68" s="91">
        <f t="shared" si="1"/>
        <v>7.7971831212422836E-3</v>
      </c>
      <c r="U68" s="91">
        <f>R68/'סכום נכסי הקרן'!$C$42</f>
        <v>1.8980376937330443E-3</v>
      </c>
    </row>
    <row r="69" spans="2:21">
      <c r="B69" s="86" t="s">
        <v>448</v>
      </c>
      <c r="C69" s="87" t="s">
        <v>449</v>
      </c>
      <c r="D69" s="88" t="s">
        <v>120</v>
      </c>
      <c r="E69" s="88" t="s">
        <v>28</v>
      </c>
      <c r="F69" s="87" t="s">
        <v>433</v>
      </c>
      <c r="G69" s="88" t="s">
        <v>331</v>
      </c>
      <c r="H69" s="87" t="s">
        <v>384</v>
      </c>
      <c r="I69" s="87" t="s">
        <v>327</v>
      </c>
      <c r="J69" s="101"/>
      <c r="K69" s="90">
        <v>6.730000000000067</v>
      </c>
      <c r="L69" s="88" t="s">
        <v>133</v>
      </c>
      <c r="M69" s="89">
        <v>3.61E-2</v>
      </c>
      <c r="N69" s="89">
        <v>3.3500000000011201E-2</v>
      </c>
      <c r="O69" s="90">
        <v>340169.14350000006</v>
      </c>
      <c r="P69" s="102">
        <v>104.99</v>
      </c>
      <c r="Q69" s="90"/>
      <c r="R69" s="90">
        <v>357.14359813600004</v>
      </c>
      <c r="S69" s="91">
        <v>7.4041077480285495E-4</v>
      </c>
      <c r="T69" s="91">
        <f t="shared" si="1"/>
        <v>5.7731105037070731E-3</v>
      </c>
      <c r="U69" s="91">
        <f>R69/'סכום נכסי הקרן'!$C$42</f>
        <v>1.4053256382128387E-3</v>
      </c>
    </row>
    <row r="70" spans="2:21">
      <c r="B70" s="86" t="s">
        <v>450</v>
      </c>
      <c r="C70" s="87" t="s">
        <v>451</v>
      </c>
      <c r="D70" s="88" t="s">
        <v>120</v>
      </c>
      <c r="E70" s="88" t="s">
        <v>28</v>
      </c>
      <c r="F70" s="87" t="s">
        <v>334</v>
      </c>
      <c r="G70" s="88" t="s">
        <v>314</v>
      </c>
      <c r="H70" s="87" t="s">
        <v>376</v>
      </c>
      <c r="I70" s="87" t="s">
        <v>131</v>
      </c>
      <c r="J70" s="101"/>
      <c r="K70" s="90">
        <v>0.25</v>
      </c>
      <c r="L70" s="88" t="s">
        <v>133</v>
      </c>
      <c r="M70" s="89">
        <v>1.5900000000000001E-2</v>
      </c>
      <c r="N70" s="89">
        <v>6.3100000000000003E-2</v>
      </c>
      <c r="O70" s="90">
        <v>5.3235770000000011</v>
      </c>
      <c r="P70" s="102">
        <v>5566402</v>
      </c>
      <c r="Q70" s="90"/>
      <c r="R70" s="90">
        <v>296.33170748500009</v>
      </c>
      <c r="S70" s="91">
        <v>3.5561636606546435E-4</v>
      </c>
      <c r="T70" s="91">
        <f t="shared" si="1"/>
        <v>4.7901060021567328E-3</v>
      </c>
      <c r="U70" s="91">
        <f>R70/'סכום נכסי הקרן'!$C$42</f>
        <v>1.1660367093727854E-3</v>
      </c>
    </row>
    <row r="71" spans="2:21">
      <c r="B71" s="86" t="s">
        <v>452</v>
      </c>
      <c r="C71" s="87" t="s">
        <v>453</v>
      </c>
      <c r="D71" s="88" t="s">
        <v>120</v>
      </c>
      <c r="E71" s="88" t="s">
        <v>28</v>
      </c>
      <c r="F71" s="87" t="s">
        <v>334</v>
      </c>
      <c r="G71" s="88" t="s">
        <v>314</v>
      </c>
      <c r="H71" s="87" t="s">
        <v>376</v>
      </c>
      <c r="I71" s="87" t="s">
        <v>131</v>
      </c>
      <c r="J71" s="101"/>
      <c r="K71" s="90">
        <v>1.49</v>
      </c>
      <c r="L71" s="88" t="s">
        <v>133</v>
      </c>
      <c r="M71" s="89">
        <v>2.0199999999999999E-2</v>
      </c>
      <c r="N71" s="89">
        <v>3.3799999999999997E-2</v>
      </c>
      <c r="O71" s="90">
        <v>3.9027060000000007</v>
      </c>
      <c r="P71" s="102">
        <v>5510000</v>
      </c>
      <c r="Q71" s="90"/>
      <c r="R71" s="90">
        <v>215.03906837200003</v>
      </c>
      <c r="S71" s="91">
        <v>1.8544575908766931E-4</v>
      </c>
      <c r="T71" s="91">
        <f t="shared" si="1"/>
        <v>3.4760368400976785E-3</v>
      </c>
      <c r="U71" s="91">
        <f>R71/'סכום נכסי הקרן'!$C$42</f>
        <v>8.4615800920921917E-4</v>
      </c>
    </row>
    <row r="72" spans="2:21">
      <c r="B72" s="86" t="s">
        <v>454</v>
      </c>
      <c r="C72" s="87" t="s">
        <v>455</v>
      </c>
      <c r="D72" s="88" t="s">
        <v>120</v>
      </c>
      <c r="E72" s="88" t="s">
        <v>28</v>
      </c>
      <c r="F72" s="87" t="s">
        <v>334</v>
      </c>
      <c r="G72" s="88" t="s">
        <v>314</v>
      </c>
      <c r="H72" s="87" t="s">
        <v>376</v>
      </c>
      <c r="I72" s="87" t="s">
        <v>131</v>
      </c>
      <c r="J72" s="101"/>
      <c r="K72" s="90">
        <v>2.56</v>
      </c>
      <c r="L72" s="88" t="s">
        <v>133</v>
      </c>
      <c r="M72" s="89">
        <v>2.5899999999999999E-2</v>
      </c>
      <c r="N72" s="89">
        <v>3.6600000000000001E-2</v>
      </c>
      <c r="O72" s="90">
        <v>8.6224550000000022</v>
      </c>
      <c r="P72" s="102">
        <v>5459551</v>
      </c>
      <c r="Q72" s="90"/>
      <c r="R72" s="90">
        <v>470.74730489400008</v>
      </c>
      <c r="S72" s="91">
        <v>4.0820219665767184E-4</v>
      </c>
      <c r="T72" s="91">
        <f t="shared" si="1"/>
        <v>7.6094776013329478E-3</v>
      </c>
      <c r="U72" s="91">
        <f>R72/'סכום נכסי הקרן'!$C$42</f>
        <v>1.8523452755135636E-3</v>
      </c>
    </row>
    <row r="73" spans="2:21">
      <c r="B73" s="86" t="s">
        <v>456</v>
      </c>
      <c r="C73" s="87" t="s">
        <v>457</v>
      </c>
      <c r="D73" s="88" t="s">
        <v>120</v>
      </c>
      <c r="E73" s="88" t="s">
        <v>28</v>
      </c>
      <c r="F73" s="87" t="s">
        <v>334</v>
      </c>
      <c r="G73" s="88" t="s">
        <v>314</v>
      </c>
      <c r="H73" s="87" t="s">
        <v>376</v>
      </c>
      <c r="I73" s="87" t="s">
        <v>131</v>
      </c>
      <c r="J73" s="101"/>
      <c r="K73" s="90">
        <v>2.8000000000041965</v>
      </c>
      <c r="L73" s="88" t="s">
        <v>133</v>
      </c>
      <c r="M73" s="89">
        <v>2.9700000000000001E-2</v>
      </c>
      <c r="N73" s="89">
        <v>2.9100000000037249E-2</v>
      </c>
      <c r="O73" s="90">
        <v>3.4080450000000009</v>
      </c>
      <c r="P73" s="102">
        <v>5593655</v>
      </c>
      <c r="Q73" s="90"/>
      <c r="R73" s="90">
        <v>190.63425541900003</v>
      </c>
      <c r="S73" s="91">
        <v>2.4343178571428577E-4</v>
      </c>
      <c r="T73" s="91">
        <f t="shared" si="1"/>
        <v>3.0815409489902612E-3</v>
      </c>
      <c r="U73" s="91">
        <f>R73/'סכום נכסי הקרן'!$C$42</f>
        <v>7.5012742230344597E-4</v>
      </c>
    </row>
    <row r="74" spans="2:21">
      <c r="B74" s="86" t="s">
        <v>458</v>
      </c>
      <c r="C74" s="87" t="s">
        <v>459</v>
      </c>
      <c r="D74" s="88" t="s">
        <v>120</v>
      </c>
      <c r="E74" s="88" t="s">
        <v>28</v>
      </c>
      <c r="F74" s="87" t="s">
        <v>334</v>
      </c>
      <c r="G74" s="88" t="s">
        <v>314</v>
      </c>
      <c r="H74" s="87" t="s">
        <v>376</v>
      </c>
      <c r="I74" s="87" t="s">
        <v>131</v>
      </c>
      <c r="J74" s="101"/>
      <c r="K74" s="90">
        <v>4.3700000000073702</v>
      </c>
      <c r="L74" s="88" t="s">
        <v>133</v>
      </c>
      <c r="M74" s="89">
        <v>8.3999999999999995E-3</v>
      </c>
      <c r="N74" s="89">
        <v>3.4500000000013992E-2</v>
      </c>
      <c r="O74" s="90">
        <v>2.2055060000000006</v>
      </c>
      <c r="P74" s="102">
        <v>4859428</v>
      </c>
      <c r="Q74" s="90"/>
      <c r="R74" s="90">
        <v>107.17498963300004</v>
      </c>
      <c r="S74" s="91">
        <v>2.7731749025524966E-4</v>
      </c>
      <c r="T74" s="91">
        <f t="shared" si="1"/>
        <v>1.7324489690260555E-3</v>
      </c>
      <c r="U74" s="91">
        <f>R74/'סכום נכסי הקרן'!$C$42</f>
        <v>4.2172325499474796E-4</v>
      </c>
    </row>
    <row r="75" spans="2:21">
      <c r="B75" s="86" t="s">
        <v>460</v>
      </c>
      <c r="C75" s="87" t="s">
        <v>461</v>
      </c>
      <c r="D75" s="88" t="s">
        <v>120</v>
      </c>
      <c r="E75" s="88" t="s">
        <v>28</v>
      </c>
      <c r="F75" s="87" t="s">
        <v>334</v>
      </c>
      <c r="G75" s="88" t="s">
        <v>314</v>
      </c>
      <c r="H75" s="87" t="s">
        <v>376</v>
      </c>
      <c r="I75" s="87" t="s">
        <v>131</v>
      </c>
      <c r="J75" s="101"/>
      <c r="K75" s="90">
        <v>4.7299999999959637</v>
      </c>
      <c r="L75" s="88" t="s">
        <v>133</v>
      </c>
      <c r="M75" s="89">
        <v>3.0899999999999997E-2</v>
      </c>
      <c r="N75" s="89">
        <v>3.5199999999948633E-2</v>
      </c>
      <c r="O75" s="90">
        <v>5.2468190000000012</v>
      </c>
      <c r="P75" s="102">
        <v>5195474</v>
      </c>
      <c r="Q75" s="90"/>
      <c r="R75" s="90">
        <v>272.59712047000011</v>
      </c>
      <c r="S75" s="91">
        <v>2.7614836842105271E-4</v>
      </c>
      <c r="T75" s="91">
        <f t="shared" ref="T75:T106" si="2">IFERROR(R75/$R$11,0)</f>
        <v>4.4064440960982403E-3</v>
      </c>
      <c r="U75" s="91">
        <f>R75/'סכום נכסי הקרן'!$C$42</f>
        <v>1.0726433969386326E-3</v>
      </c>
    </row>
    <row r="76" spans="2:21">
      <c r="B76" s="86" t="s">
        <v>462</v>
      </c>
      <c r="C76" s="87" t="s">
        <v>463</v>
      </c>
      <c r="D76" s="88" t="s">
        <v>120</v>
      </c>
      <c r="E76" s="88" t="s">
        <v>28</v>
      </c>
      <c r="F76" s="87" t="s">
        <v>464</v>
      </c>
      <c r="G76" s="88" t="s">
        <v>331</v>
      </c>
      <c r="H76" s="87" t="s">
        <v>384</v>
      </c>
      <c r="I76" s="87" t="s">
        <v>327</v>
      </c>
      <c r="J76" s="101"/>
      <c r="K76" s="90">
        <v>2.9700000000021878</v>
      </c>
      <c r="L76" s="88" t="s">
        <v>133</v>
      </c>
      <c r="M76" s="89">
        <v>1.4199999999999999E-2</v>
      </c>
      <c r="N76" s="89">
        <v>2.9600000000029176E-2</v>
      </c>
      <c r="O76" s="90">
        <v>192188.36436100001</v>
      </c>
      <c r="P76" s="102">
        <v>107.02</v>
      </c>
      <c r="Q76" s="90"/>
      <c r="R76" s="90">
        <v>205.67998781500003</v>
      </c>
      <c r="S76" s="91">
        <v>1.9961422367550637E-4</v>
      </c>
      <c r="T76" s="91">
        <f t="shared" si="2"/>
        <v>3.3247503364317713E-3</v>
      </c>
      <c r="U76" s="91">
        <f>R76/'סכום נכסי הקרן'!$C$42</f>
        <v>8.0933092921815373E-4</v>
      </c>
    </row>
    <row r="77" spans="2:21">
      <c r="B77" s="86" t="s">
        <v>465</v>
      </c>
      <c r="C77" s="87" t="s">
        <v>466</v>
      </c>
      <c r="D77" s="88" t="s">
        <v>120</v>
      </c>
      <c r="E77" s="88" t="s">
        <v>28</v>
      </c>
      <c r="F77" s="87" t="s">
        <v>467</v>
      </c>
      <c r="G77" s="88" t="s">
        <v>331</v>
      </c>
      <c r="H77" s="87" t="s">
        <v>384</v>
      </c>
      <c r="I77" s="87" t="s">
        <v>327</v>
      </c>
      <c r="J77" s="101"/>
      <c r="K77" s="90">
        <v>0.96999999990683794</v>
      </c>
      <c r="L77" s="88" t="s">
        <v>133</v>
      </c>
      <c r="M77" s="89">
        <v>0.04</v>
      </c>
      <c r="N77" s="89">
        <v>3.0099999999201467E-2</v>
      </c>
      <c r="O77" s="90">
        <v>2677.5170320000007</v>
      </c>
      <c r="P77" s="102">
        <v>112.25</v>
      </c>
      <c r="Q77" s="90"/>
      <c r="R77" s="90">
        <v>3.0055129240000005</v>
      </c>
      <c r="S77" s="91">
        <v>3.2888919930317951E-5</v>
      </c>
      <c r="T77" s="91">
        <f t="shared" si="2"/>
        <v>4.8583142246230188E-5</v>
      </c>
      <c r="U77" s="91">
        <f>R77/'סכום נכסי הקרן'!$C$42</f>
        <v>1.1826403693420941E-5</v>
      </c>
    </row>
    <row r="78" spans="2:21">
      <c r="B78" s="86" t="s">
        <v>468</v>
      </c>
      <c r="C78" s="87" t="s">
        <v>469</v>
      </c>
      <c r="D78" s="88" t="s">
        <v>120</v>
      </c>
      <c r="E78" s="88" t="s">
        <v>28</v>
      </c>
      <c r="F78" s="87" t="s">
        <v>467</v>
      </c>
      <c r="G78" s="88" t="s">
        <v>331</v>
      </c>
      <c r="H78" s="87" t="s">
        <v>384</v>
      </c>
      <c r="I78" s="87" t="s">
        <v>327</v>
      </c>
      <c r="J78" s="101"/>
      <c r="K78" s="90">
        <v>2.9200000000013291</v>
      </c>
      <c r="L78" s="88" t="s">
        <v>133</v>
      </c>
      <c r="M78" s="89">
        <v>0.04</v>
      </c>
      <c r="N78" s="89">
        <v>2.8800000000019935E-2</v>
      </c>
      <c r="O78" s="90">
        <v>468068.72816000006</v>
      </c>
      <c r="P78" s="102">
        <v>115.78</v>
      </c>
      <c r="Q78" s="90"/>
      <c r="R78" s="90">
        <v>541.92999908399997</v>
      </c>
      <c r="S78" s="91">
        <v>5.1687074261394549E-4</v>
      </c>
      <c r="T78" s="91">
        <f t="shared" si="2"/>
        <v>8.7601227806257016E-3</v>
      </c>
      <c r="U78" s="91">
        <f>R78/'סכום נכסי הקרן'!$C$42</f>
        <v>2.1324423167719585E-3</v>
      </c>
    </row>
    <row r="79" spans="2:21">
      <c r="B79" s="86" t="s">
        <v>470</v>
      </c>
      <c r="C79" s="87" t="s">
        <v>471</v>
      </c>
      <c r="D79" s="88" t="s">
        <v>120</v>
      </c>
      <c r="E79" s="88" t="s">
        <v>28</v>
      </c>
      <c r="F79" s="87" t="s">
        <v>467</v>
      </c>
      <c r="G79" s="88" t="s">
        <v>331</v>
      </c>
      <c r="H79" s="87" t="s">
        <v>384</v>
      </c>
      <c r="I79" s="87" t="s">
        <v>327</v>
      </c>
      <c r="J79" s="101"/>
      <c r="K79" s="90">
        <v>4.2699999999949991</v>
      </c>
      <c r="L79" s="88" t="s">
        <v>133</v>
      </c>
      <c r="M79" s="89">
        <v>3.5000000000000003E-2</v>
      </c>
      <c r="N79" s="89">
        <v>3.1199999999997625E-2</v>
      </c>
      <c r="O79" s="90">
        <v>145865.87859500002</v>
      </c>
      <c r="P79" s="102">
        <v>115.14</v>
      </c>
      <c r="Q79" s="90"/>
      <c r="R79" s="90">
        <v>167.94997999200001</v>
      </c>
      <c r="S79" s="91">
        <v>1.6545358260735014E-4</v>
      </c>
      <c r="T79" s="91">
        <f t="shared" si="2"/>
        <v>2.7148569893166259E-3</v>
      </c>
      <c r="U79" s="91">
        <f>R79/'סכום נכסי הקרן'!$C$42</f>
        <v>6.608669847421231E-4</v>
      </c>
    </row>
    <row r="80" spans="2:21">
      <c r="B80" s="86" t="s">
        <v>472</v>
      </c>
      <c r="C80" s="87" t="s">
        <v>473</v>
      </c>
      <c r="D80" s="88" t="s">
        <v>120</v>
      </c>
      <c r="E80" s="88" t="s">
        <v>28</v>
      </c>
      <c r="F80" s="87" t="s">
        <v>467</v>
      </c>
      <c r="G80" s="88" t="s">
        <v>331</v>
      </c>
      <c r="H80" s="87" t="s">
        <v>384</v>
      </c>
      <c r="I80" s="87" t="s">
        <v>327</v>
      </c>
      <c r="J80" s="101"/>
      <c r="K80" s="90">
        <v>6.8199999999955816</v>
      </c>
      <c r="L80" s="88" t="s">
        <v>133</v>
      </c>
      <c r="M80" s="89">
        <v>2.5000000000000001E-2</v>
      </c>
      <c r="N80" s="89">
        <v>3.1799999999970546E-2</v>
      </c>
      <c r="O80" s="90">
        <v>254903.43290700004</v>
      </c>
      <c r="P80" s="102">
        <v>106.56</v>
      </c>
      <c r="Q80" s="90"/>
      <c r="R80" s="90">
        <v>271.62508586000007</v>
      </c>
      <c r="S80" s="91">
        <v>4.3021419908900364E-4</v>
      </c>
      <c r="T80" s="91">
        <f t="shared" si="2"/>
        <v>4.3907314716910093E-3</v>
      </c>
      <c r="U80" s="91">
        <f>R80/'סכום נכסי הקרן'!$C$42</f>
        <v>1.0688185344301267E-3</v>
      </c>
    </row>
    <row r="81" spans="2:21">
      <c r="B81" s="86" t="s">
        <v>474</v>
      </c>
      <c r="C81" s="87" t="s">
        <v>475</v>
      </c>
      <c r="D81" s="88" t="s">
        <v>120</v>
      </c>
      <c r="E81" s="88" t="s">
        <v>28</v>
      </c>
      <c r="F81" s="87" t="s">
        <v>476</v>
      </c>
      <c r="G81" s="88" t="s">
        <v>129</v>
      </c>
      <c r="H81" s="87" t="s">
        <v>384</v>
      </c>
      <c r="I81" s="87" t="s">
        <v>327</v>
      </c>
      <c r="J81" s="101"/>
      <c r="K81" s="90">
        <v>1.4499999999984792</v>
      </c>
      <c r="L81" s="88" t="s">
        <v>133</v>
      </c>
      <c r="M81" s="89">
        <v>1.8000000000000002E-2</v>
      </c>
      <c r="N81" s="89">
        <v>3.2899999999960468E-2</v>
      </c>
      <c r="O81" s="90">
        <v>150010.47419700003</v>
      </c>
      <c r="P81" s="102">
        <v>109.59</v>
      </c>
      <c r="Q81" s="90"/>
      <c r="R81" s="90">
        <v>164.39647948500001</v>
      </c>
      <c r="S81" s="91">
        <v>1.6789860628502548E-4</v>
      </c>
      <c r="T81" s="91">
        <f t="shared" si="2"/>
        <v>2.6574158054091992E-3</v>
      </c>
      <c r="U81" s="91">
        <f>R81/'סכום נכסי הקרן'!$C$42</f>
        <v>6.4688430272303297E-4</v>
      </c>
    </row>
    <row r="82" spans="2:21">
      <c r="B82" s="86" t="s">
        <v>477</v>
      </c>
      <c r="C82" s="87" t="s">
        <v>478</v>
      </c>
      <c r="D82" s="88" t="s">
        <v>120</v>
      </c>
      <c r="E82" s="88" t="s">
        <v>28</v>
      </c>
      <c r="F82" s="87" t="s">
        <v>476</v>
      </c>
      <c r="G82" s="88" t="s">
        <v>129</v>
      </c>
      <c r="H82" s="87" t="s">
        <v>384</v>
      </c>
      <c r="I82" s="87" t="s">
        <v>327</v>
      </c>
      <c r="J82" s="101"/>
      <c r="K82" s="90">
        <v>3.9399999999996553</v>
      </c>
      <c r="L82" s="88" t="s">
        <v>133</v>
      </c>
      <c r="M82" s="89">
        <v>2.2000000000000002E-2</v>
      </c>
      <c r="N82" s="89">
        <v>3.0799999999975888E-2</v>
      </c>
      <c r="O82" s="90">
        <v>116539.34629900001</v>
      </c>
      <c r="P82" s="102">
        <v>99.64</v>
      </c>
      <c r="Q82" s="90"/>
      <c r="R82" s="90">
        <v>116.11980291600001</v>
      </c>
      <c r="S82" s="91">
        <v>4.2582613958687659E-4</v>
      </c>
      <c r="T82" s="91">
        <f t="shared" si="2"/>
        <v>1.8770389764832841E-3</v>
      </c>
      <c r="U82" s="91">
        <f>R82/'סכום נכסי הקרן'!$C$42</f>
        <v>4.5692023318848792E-4</v>
      </c>
    </row>
    <row r="83" spans="2:21">
      <c r="B83" s="86" t="s">
        <v>479</v>
      </c>
      <c r="C83" s="87" t="s">
        <v>480</v>
      </c>
      <c r="D83" s="88" t="s">
        <v>120</v>
      </c>
      <c r="E83" s="88" t="s">
        <v>28</v>
      </c>
      <c r="F83" s="87" t="s">
        <v>481</v>
      </c>
      <c r="G83" s="88" t="s">
        <v>482</v>
      </c>
      <c r="H83" s="87" t="s">
        <v>483</v>
      </c>
      <c r="I83" s="87" t="s">
        <v>327</v>
      </c>
      <c r="J83" s="101"/>
      <c r="K83" s="90">
        <v>5.6300000000023109</v>
      </c>
      <c r="L83" s="88" t="s">
        <v>133</v>
      </c>
      <c r="M83" s="89">
        <v>5.1500000000000004E-2</v>
      </c>
      <c r="N83" s="89">
        <v>3.2600000000011467E-2</v>
      </c>
      <c r="O83" s="90">
        <v>761044.856745</v>
      </c>
      <c r="P83" s="102">
        <v>151.19999999999999</v>
      </c>
      <c r="Q83" s="90"/>
      <c r="R83" s="90">
        <v>1150.6997910180003</v>
      </c>
      <c r="S83" s="91">
        <v>2.4334977868549419E-4</v>
      </c>
      <c r="T83" s="91">
        <f t="shared" si="2"/>
        <v>1.860068914803803E-2</v>
      </c>
      <c r="U83" s="91">
        <f>R83/'סכום נכסי הקרן'!$C$42</f>
        <v>4.5278927765855055E-3</v>
      </c>
    </row>
    <row r="84" spans="2:21">
      <c r="B84" s="86" t="s">
        <v>484</v>
      </c>
      <c r="C84" s="87" t="s">
        <v>485</v>
      </c>
      <c r="D84" s="88" t="s">
        <v>120</v>
      </c>
      <c r="E84" s="88" t="s">
        <v>28</v>
      </c>
      <c r="F84" s="87" t="s">
        <v>486</v>
      </c>
      <c r="G84" s="88" t="s">
        <v>157</v>
      </c>
      <c r="H84" s="87" t="s">
        <v>487</v>
      </c>
      <c r="I84" s="87" t="s">
        <v>131</v>
      </c>
      <c r="J84" s="101"/>
      <c r="K84" s="90">
        <v>1.1499999999374515</v>
      </c>
      <c r="L84" s="88" t="s">
        <v>133</v>
      </c>
      <c r="M84" s="89">
        <v>2.2000000000000002E-2</v>
      </c>
      <c r="N84" s="89">
        <v>2.7499999999374511E-2</v>
      </c>
      <c r="O84" s="90">
        <v>14320.644275000002</v>
      </c>
      <c r="P84" s="102">
        <v>111.64</v>
      </c>
      <c r="Q84" s="90"/>
      <c r="R84" s="90">
        <v>15.987568280000001</v>
      </c>
      <c r="S84" s="91">
        <v>1.8047089933892366E-5</v>
      </c>
      <c r="T84" s="91">
        <f t="shared" si="2"/>
        <v>2.5843385923119647E-4</v>
      </c>
      <c r="U84" s="91">
        <f>R84/'סכום נכסי הקרן'!$C$42</f>
        <v>6.2909540346868084E-5</v>
      </c>
    </row>
    <row r="85" spans="2:21">
      <c r="B85" s="86" t="s">
        <v>488</v>
      </c>
      <c r="C85" s="87" t="s">
        <v>489</v>
      </c>
      <c r="D85" s="88" t="s">
        <v>120</v>
      </c>
      <c r="E85" s="88" t="s">
        <v>28</v>
      </c>
      <c r="F85" s="87" t="s">
        <v>486</v>
      </c>
      <c r="G85" s="88" t="s">
        <v>157</v>
      </c>
      <c r="H85" s="87" t="s">
        <v>487</v>
      </c>
      <c r="I85" s="87" t="s">
        <v>131</v>
      </c>
      <c r="J85" s="101"/>
      <c r="K85" s="90">
        <v>4.4499999999975346</v>
      </c>
      <c r="L85" s="88" t="s">
        <v>133</v>
      </c>
      <c r="M85" s="89">
        <v>1.7000000000000001E-2</v>
      </c>
      <c r="N85" s="89">
        <v>2.5900000000011504E-2</v>
      </c>
      <c r="O85" s="90">
        <v>114678.11067800003</v>
      </c>
      <c r="P85" s="102">
        <v>106.1</v>
      </c>
      <c r="Q85" s="90"/>
      <c r="R85" s="90">
        <v>121.67347785400001</v>
      </c>
      <c r="S85" s="91">
        <v>9.0351793733257712E-5</v>
      </c>
      <c r="T85" s="91">
        <f t="shared" si="2"/>
        <v>1.9668123317557293E-3</v>
      </c>
      <c r="U85" s="91">
        <f>R85/'סכום נכסי הקרן'!$C$42</f>
        <v>4.7877340882261887E-4</v>
      </c>
    </row>
    <row r="86" spans="2:21">
      <c r="B86" s="86" t="s">
        <v>490</v>
      </c>
      <c r="C86" s="87" t="s">
        <v>491</v>
      </c>
      <c r="D86" s="88" t="s">
        <v>120</v>
      </c>
      <c r="E86" s="88" t="s">
        <v>28</v>
      </c>
      <c r="F86" s="87" t="s">
        <v>486</v>
      </c>
      <c r="G86" s="88" t="s">
        <v>157</v>
      </c>
      <c r="H86" s="87" t="s">
        <v>487</v>
      </c>
      <c r="I86" s="87" t="s">
        <v>131</v>
      </c>
      <c r="J86" s="101"/>
      <c r="K86" s="90">
        <v>9.3199999999939021</v>
      </c>
      <c r="L86" s="88" t="s">
        <v>133</v>
      </c>
      <c r="M86" s="89">
        <v>5.7999999999999996E-3</v>
      </c>
      <c r="N86" s="89">
        <v>2.9299999999918069E-2</v>
      </c>
      <c r="O86" s="90">
        <v>59841.879660000006</v>
      </c>
      <c r="P86" s="102">
        <v>87.7</v>
      </c>
      <c r="Q86" s="90"/>
      <c r="R86" s="90">
        <v>52.481330051000008</v>
      </c>
      <c r="S86" s="91">
        <v>1.2509721625627402E-4</v>
      </c>
      <c r="T86" s="91">
        <f t="shared" si="2"/>
        <v>8.4834368961744908E-4</v>
      </c>
      <c r="U86" s="91">
        <f>R86/'סכום נכסי הקרן'!$C$42</f>
        <v>2.0650897575404665E-4</v>
      </c>
    </row>
    <row r="87" spans="2:21">
      <c r="B87" s="86" t="s">
        <v>492</v>
      </c>
      <c r="C87" s="87" t="s">
        <v>493</v>
      </c>
      <c r="D87" s="88" t="s">
        <v>120</v>
      </c>
      <c r="E87" s="88" t="s">
        <v>28</v>
      </c>
      <c r="F87" s="87" t="s">
        <v>391</v>
      </c>
      <c r="G87" s="88" t="s">
        <v>331</v>
      </c>
      <c r="H87" s="87" t="s">
        <v>487</v>
      </c>
      <c r="I87" s="87" t="s">
        <v>131</v>
      </c>
      <c r="J87" s="101"/>
      <c r="K87" s="90">
        <v>1.0899993005928503</v>
      </c>
      <c r="L87" s="88" t="s">
        <v>133</v>
      </c>
      <c r="M87" s="89">
        <v>2.5000000000000001E-2</v>
      </c>
      <c r="N87" s="89">
        <v>2.8698922035597887E-2</v>
      </c>
      <c r="O87" s="90">
        <v>7.1190000000000012E-3</v>
      </c>
      <c r="P87" s="102">
        <v>112.16</v>
      </c>
      <c r="Q87" s="90"/>
      <c r="R87" s="90">
        <v>7.9780000000000022E-6</v>
      </c>
      <c r="S87" s="91">
        <v>1.5117393247680296E-11</v>
      </c>
      <c r="T87" s="91">
        <f t="shared" si="2"/>
        <v>1.2896178410857649E-10</v>
      </c>
      <c r="U87" s="91">
        <f>R87/'סכום נכסי הקרן'!$C$42</f>
        <v>3.1392661103763164E-11</v>
      </c>
    </row>
    <row r="88" spans="2:21">
      <c r="B88" s="86" t="s">
        <v>494</v>
      </c>
      <c r="C88" s="87" t="s">
        <v>495</v>
      </c>
      <c r="D88" s="88" t="s">
        <v>120</v>
      </c>
      <c r="E88" s="88" t="s">
        <v>28</v>
      </c>
      <c r="F88" s="87" t="s">
        <v>391</v>
      </c>
      <c r="G88" s="88" t="s">
        <v>331</v>
      </c>
      <c r="H88" s="87" t="s">
        <v>487</v>
      </c>
      <c r="I88" s="87" t="s">
        <v>131</v>
      </c>
      <c r="J88" s="101"/>
      <c r="K88" s="90">
        <v>1.9399999999999722</v>
      </c>
      <c r="L88" s="88" t="s">
        <v>133</v>
      </c>
      <c r="M88" s="89">
        <v>1.95E-2</v>
      </c>
      <c r="N88" s="89">
        <v>3.2100000000045176E-2</v>
      </c>
      <c r="O88" s="90">
        <v>158638.33239600004</v>
      </c>
      <c r="P88" s="102">
        <v>110.25</v>
      </c>
      <c r="Q88" s="90"/>
      <c r="R88" s="90">
        <v>174.89876690100002</v>
      </c>
      <c r="S88" s="91">
        <v>2.7876397242836484E-4</v>
      </c>
      <c r="T88" s="91">
        <f t="shared" si="2"/>
        <v>2.8271818774057412E-3</v>
      </c>
      <c r="U88" s="91">
        <f>R88/'סכום נכסי הקרן'!$C$42</f>
        <v>6.8820979152533991E-4</v>
      </c>
    </row>
    <row r="89" spans="2:21">
      <c r="B89" s="86" t="s">
        <v>496</v>
      </c>
      <c r="C89" s="87" t="s">
        <v>497</v>
      </c>
      <c r="D89" s="88" t="s">
        <v>120</v>
      </c>
      <c r="E89" s="88" t="s">
        <v>28</v>
      </c>
      <c r="F89" s="87" t="s">
        <v>391</v>
      </c>
      <c r="G89" s="88" t="s">
        <v>331</v>
      </c>
      <c r="H89" s="87" t="s">
        <v>487</v>
      </c>
      <c r="I89" s="87" t="s">
        <v>131</v>
      </c>
      <c r="J89" s="101"/>
      <c r="K89" s="90">
        <v>5.1499999999999932</v>
      </c>
      <c r="L89" s="88" t="s">
        <v>133</v>
      </c>
      <c r="M89" s="89">
        <v>1.1699999999999999E-2</v>
      </c>
      <c r="N89" s="89">
        <v>3.9199999999872073E-2</v>
      </c>
      <c r="O89" s="90">
        <v>42118.509239000006</v>
      </c>
      <c r="P89" s="102">
        <v>96.51</v>
      </c>
      <c r="Q89" s="90"/>
      <c r="R89" s="90">
        <v>40.648575181000005</v>
      </c>
      <c r="S89" s="91">
        <v>5.8387589928665923E-5</v>
      </c>
      <c r="T89" s="91">
        <f t="shared" si="2"/>
        <v>6.570710424684585E-4</v>
      </c>
      <c r="U89" s="91">
        <f>R89/'סכום נכסי הקרן'!$C$42</f>
        <v>1.5994822574680009E-4</v>
      </c>
    </row>
    <row r="90" spans="2:21">
      <c r="B90" s="86" t="s">
        <v>498</v>
      </c>
      <c r="C90" s="87" t="s">
        <v>499</v>
      </c>
      <c r="D90" s="88" t="s">
        <v>120</v>
      </c>
      <c r="E90" s="88" t="s">
        <v>28</v>
      </c>
      <c r="F90" s="87" t="s">
        <v>391</v>
      </c>
      <c r="G90" s="88" t="s">
        <v>331</v>
      </c>
      <c r="H90" s="87" t="s">
        <v>487</v>
      </c>
      <c r="I90" s="87" t="s">
        <v>131</v>
      </c>
      <c r="J90" s="101"/>
      <c r="K90" s="90">
        <v>3.5000000000000342</v>
      </c>
      <c r="L90" s="88" t="s">
        <v>133</v>
      </c>
      <c r="M90" s="89">
        <v>3.3500000000000002E-2</v>
      </c>
      <c r="N90" s="89">
        <v>3.3800000000065701E-2</v>
      </c>
      <c r="O90" s="90">
        <v>144976.71798800002</v>
      </c>
      <c r="P90" s="102">
        <v>111.29</v>
      </c>
      <c r="Q90" s="90"/>
      <c r="R90" s="90">
        <v>161.34459336300003</v>
      </c>
      <c r="S90" s="91">
        <v>2.1754242201472315E-4</v>
      </c>
      <c r="T90" s="91">
        <f t="shared" si="2"/>
        <v>2.6080830554481411E-3</v>
      </c>
      <c r="U90" s="91">
        <f>R90/'סכום נכסי הקרן'!$C$42</f>
        <v>6.3487542496479482E-4</v>
      </c>
    </row>
    <row r="91" spans="2:21">
      <c r="B91" s="86" t="s">
        <v>500</v>
      </c>
      <c r="C91" s="87" t="s">
        <v>501</v>
      </c>
      <c r="D91" s="88" t="s">
        <v>120</v>
      </c>
      <c r="E91" s="88" t="s">
        <v>28</v>
      </c>
      <c r="F91" s="87" t="s">
        <v>391</v>
      </c>
      <c r="G91" s="88" t="s">
        <v>331</v>
      </c>
      <c r="H91" s="87" t="s">
        <v>487</v>
      </c>
      <c r="I91" s="87" t="s">
        <v>131</v>
      </c>
      <c r="J91" s="101"/>
      <c r="K91" s="90">
        <v>5.1600000000000303</v>
      </c>
      <c r="L91" s="88" t="s">
        <v>133</v>
      </c>
      <c r="M91" s="89">
        <v>1.3300000000000001E-2</v>
      </c>
      <c r="N91" s="89">
        <v>3.9199999999977704E-2</v>
      </c>
      <c r="O91" s="90">
        <v>657313.81025700015</v>
      </c>
      <c r="P91" s="102">
        <v>97.5</v>
      </c>
      <c r="Q91" s="90">
        <v>4.8604882230000008</v>
      </c>
      <c r="R91" s="90">
        <v>645.74145468200015</v>
      </c>
      <c r="S91" s="91">
        <v>5.5352741916378956E-4</v>
      </c>
      <c r="T91" s="91">
        <f t="shared" si="2"/>
        <v>1.0438201312190802E-2</v>
      </c>
      <c r="U91" s="91">
        <f>R91/'סכום נכסי הקרן'!$C$42</f>
        <v>2.5409303895065258E-3</v>
      </c>
    </row>
    <row r="92" spans="2:21">
      <c r="B92" s="86" t="s">
        <v>502</v>
      </c>
      <c r="C92" s="87" t="s">
        <v>503</v>
      </c>
      <c r="D92" s="88" t="s">
        <v>120</v>
      </c>
      <c r="E92" s="88" t="s">
        <v>28</v>
      </c>
      <c r="F92" s="87" t="s">
        <v>391</v>
      </c>
      <c r="G92" s="88" t="s">
        <v>331</v>
      </c>
      <c r="H92" s="87" t="s">
        <v>483</v>
      </c>
      <c r="I92" s="87" t="s">
        <v>327</v>
      </c>
      <c r="J92" s="101"/>
      <c r="K92" s="90">
        <v>5.749999999999889</v>
      </c>
      <c r="L92" s="88" t="s">
        <v>133</v>
      </c>
      <c r="M92" s="89">
        <v>1.8700000000000001E-2</v>
      </c>
      <c r="N92" s="89">
        <v>4.0399999999958018E-2</v>
      </c>
      <c r="O92" s="90">
        <v>350223.77148</v>
      </c>
      <c r="P92" s="102">
        <v>95.22</v>
      </c>
      <c r="Q92" s="90"/>
      <c r="R92" s="90">
        <v>333.48307541000003</v>
      </c>
      <c r="S92" s="91">
        <v>6.2635601519391482E-4</v>
      </c>
      <c r="T92" s="91">
        <f t="shared" si="2"/>
        <v>5.3906458228739716E-3</v>
      </c>
      <c r="U92" s="91">
        <f>R92/'סכום נכסי הקרן'!$C$42</f>
        <v>1.3122237616178018E-3</v>
      </c>
    </row>
    <row r="93" spans="2:21">
      <c r="B93" s="86" t="s">
        <v>504</v>
      </c>
      <c r="C93" s="87" t="s">
        <v>505</v>
      </c>
      <c r="D93" s="88" t="s">
        <v>120</v>
      </c>
      <c r="E93" s="88" t="s">
        <v>28</v>
      </c>
      <c r="F93" s="87" t="s">
        <v>506</v>
      </c>
      <c r="G93" s="88" t="s">
        <v>314</v>
      </c>
      <c r="H93" s="87" t="s">
        <v>487</v>
      </c>
      <c r="I93" s="87" t="s">
        <v>131</v>
      </c>
      <c r="J93" s="101"/>
      <c r="K93" s="90">
        <v>4.3900000000000059</v>
      </c>
      <c r="L93" s="88" t="s">
        <v>133</v>
      </c>
      <c r="M93" s="89">
        <v>1.09E-2</v>
      </c>
      <c r="N93" s="89">
        <v>3.7000000000003003E-2</v>
      </c>
      <c r="O93" s="90">
        <v>6.9047870000000016</v>
      </c>
      <c r="P93" s="102">
        <v>4827766</v>
      </c>
      <c r="Q93" s="90"/>
      <c r="R93" s="90">
        <v>333.34696629700005</v>
      </c>
      <c r="S93" s="91">
        <v>3.8024048681094784E-4</v>
      </c>
      <c r="T93" s="91">
        <f t="shared" si="2"/>
        <v>5.3884456631790719E-3</v>
      </c>
      <c r="U93" s="91">
        <f>R93/'סכום נכסי הקרן'!$C$42</f>
        <v>1.3116881853759439E-3</v>
      </c>
    </row>
    <row r="94" spans="2:21">
      <c r="B94" s="86" t="s">
        <v>507</v>
      </c>
      <c r="C94" s="87" t="s">
        <v>508</v>
      </c>
      <c r="D94" s="88" t="s">
        <v>120</v>
      </c>
      <c r="E94" s="88" t="s">
        <v>28</v>
      </c>
      <c r="F94" s="87" t="s">
        <v>506</v>
      </c>
      <c r="G94" s="88" t="s">
        <v>314</v>
      </c>
      <c r="H94" s="87" t="s">
        <v>487</v>
      </c>
      <c r="I94" s="87" t="s">
        <v>131</v>
      </c>
      <c r="J94" s="101"/>
      <c r="K94" s="90">
        <v>5.0299999999999212</v>
      </c>
      <c r="L94" s="88" t="s">
        <v>133</v>
      </c>
      <c r="M94" s="89">
        <v>2.9900000000000003E-2</v>
      </c>
      <c r="N94" s="89">
        <v>3.4000000000006823E-2</v>
      </c>
      <c r="O94" s="90">
        <v>5.6664280000000007</v>
      </c>
      <c r="P94" s="102">
        <v>5169986</v>
      </c>
      <c r="Q94" s="90"/>
      <c r="R94" s="90">
        <v>292.95354983700008</v>
      </c>
      <c r="S94" s="91">
        <v>3.5415175000000002E-4</v>
      </c>
      <c r="T94" s="91">
        <f t="shared" si="2"/>
        <v>4.7354991787315493E-3</v>
      </c>
      <c r="U94" s="91">
        <f>R94/'סכום נכסי הקרן'!$C$42</f>
        <v>1.1527439846048299E-3</v>
      </c>
    </row>
    <row r="95" spans="2:21">
      <c r="B95" s="86" t="s">
        <v>509</v>
      </c>
      <c r="C95" s="87" t="s">
        <v>510</v>
      </c>
      <c r="D95" s="88" t="s">
        <v>120</v>
      </c>
      <c r="E95" s="88" t="s">
        <v>28</v>
      </c>
      <c r="F95" s="87" t="s">
        <v>506</v>
      </c>
      <c r="G95" s="88" t="s">
        <v>314</v>
      </c>
      <c r="H95" s="87" t="s">
        <v>487</v>
      </c>
      <c r="I95" s="87" t="s">
        <v>131</v>
      </c>
      <c r="J95" s="101"/>
      <c r="K95" s="90">
        <v>2.6700000000001078</v>
      </c>
      <c r="L95" s="88" t="s">
        <v>133</v>
      </c>
      <c r="M95" s="89">
        <v>2.3199999999999998E-2</v>
      </c>
      <c r="N95" s="89">
        <v>3.5899999999834918E-2</v>
      </c>
      <c r="O95" s="90">
        <v>0.81533800000000012</v>
      </c>
      <c r="P95" s="102">
        <v>5423550</v>
      </c>
      <c r="Q95" s="90"/>
      <c r="R95" s="90">
        <v>44.220259547000012</v>
      </c>
      <c r="S95" s="91">
        <v>1.3588966666666668E-4</v>
      </c>
      <c r="T95" s="91">
        <f t="shared" si="2"/>
        <v>7.1480616256272653E-4</v>
      </c>
      <c r="U95" s="91">
        <f>R95/'סכום נכסי הקרן'!$C$42</f>
        <v>1.7400245949854832E-4</v>
      </c>
    </row>
    <row r="96" spans="2:21">
      <c r="B96" s="86" t="s">
        <v>511</v>
      </c>
      <c r="C96" s="87" t="s">
        <v>512</v>
      </c>
      <c r="D96" s="88" t="s">
        <v>120</v>
      </c>
      <c r="E96" s="88" t="s">
        <v>28</v>
      </c>
      <c r="F96" s="87" t="s">
        <v>513</v>
      </c>
      <c r="G96" s="88" t="s">
        <v>314</v>
      </c>
      <c r="H96" s="87" t="s">
        <v>487</v>
      </c>
      <c r="I96" s="87" t="s">
        <v>131</v>
      </c>
      <c r="J96" s="101"/>
      <c r="K96" s="90">
        <v>2.0400000000000049</v>
      </c>
      <c r="L96" s="88" t="s">
        <v>133</v>
      </c>
      <c r="M96" s="89">
        <v>1.46E-2</v>
      </c>
      <c r="N96" s="89">
        <v>3.4599999999970141E-2</v>
      </c>
      <c r="O96" s="90">
        <v>7.3380420000000006</v>
      </c>
      <c r="P96" s="102">
        <v>5387000</v>
      </c>
      <c r="Q96" s="90"/>
      <c r="R96" s="90">
        <v>395.30032133300011</v>
      </c>
      <c r="S96" s="91">
        <v>2.7552442458603991E-4</v>
      </c>
      <c r="T96" s="91">
        <f t="shared" si="2"/>
        <v>6.3899015665326228E-3</v>
      </c>
      <c r="U96" s="91">
        <f>R96/'סכום נכסי הקרן'!$C$42</f>
        <v>1.5554686665599834E-3</v>
      </c>
    </row>
    <row r="97" spans="2:21">
      <c r="B97" s="86" t="s">
        <v>514</v>
      </c>
      <c r="C97" s="87" t="s">
        <v>515</v>
      </c>
      <c r="D97" s="88" t="s">
        <v>120</v>
      </c>
      <c r="E97" s="88" t="s">
        <v>28</v>
      </c>
      <c r="F97" s="87" t="s">
        <v>513</v>
      </c>
      <c r="G97" s="88" t="s">
        <v>314</v>
      </c>
      <c r="H97" s="87" t="s">
        <v>487</v>
      </c>
      <c r="I97" s="87" t="s">
        <v>131</v>
      </c>
      <c r="J97" s="101"/>
      <c r="K97" s="90">
        <v>2.6800000000000277</v>
      </c>
      <c r="L97" s="88" t="s">
        <v>133</v>
      </c>
      <c r="M97" s="89">
        <v>2.4199999999999999E-2</v>
      </c>
      <c r="N97" s="89">
        <v>3.8000000000032286E-2</v>
      </c>
      <c r="O97" s="90">
        <v>8.0254500000000011</v>
      </c>
      <c r="P97" s="102">
        <v>5405050</v>
      </c>
      <c r="Q97" s="90"/>
      <c r="R97" s="90">
        <v>433.77961465700008</v>
      </c>
      <c r="S97" s="91">
        <v>2.6500627394003437E-4</v>
      </c>
      <c r="T97" s="91">
        <f t="shared" si="2"/>
        <v>7.0119068709071867E-3</v>
      </c>
      <c r="U97" s="91">
        <f>R97/'סכום נכסי הקרן'!$C$42</f>
        <v>1.7068809772685103E-3</v>
      </c>
    </row>
    <row r="98" spans="2:21">
      <c r="B98" s="86" t="s">
        <v>516</v>
      </c>
      <c r="C98" s="87" t="s">
        <v>517</v>
      </c>
      <c r="D98" s="88" t="s">
        <v>120</v>
      </c>
      <c r="E98" s="88" t="s">
        <v>28</v>
      </c>
      <c r="F98" s="87" t="s">
        <v>513</v>
      </c>
      <c r="G98" s="88" t="s">
        <v>314</v>
      </c>
      <c r="H98" s="87" t="s">
        <v>487</v>
      </c>
      <c r="I98" s="87" t="s">
        <v>131</v>
      </c>
      <c r="J98" s="101"/>
      <c r="K98" s="90">
        <v>4.0700000000042813</v>
      </c>
      <c r="L98" s="88" t="s">
        <v>133</v>
      </c>
      <c r="M98" s="89">
        <v>2E-3</v>
      </c>
      <c r="N98" s="89">
        <v>3.700000000003089E-2</v>
      </c>
      <c r="O98" s="90">
        <v>4.7913900000000007</v>
      </c>
      <c r="P98" s="102">
        <v>4728999</v>
      </c>
      <c r="Q98" s="90"/>
      <c r="R98" s="90">
        <v>226.58478202900002</v>
      </c>
      <c r="S98" s="91">
        <v>4.1802390507764792E-4</v>
      </c>
      <c r="T98" s="91">
        <f t="shared" si="2"/>
        <v>3.6626695590765549E-3</v>
      </c>
      <c r="U98" s="91">
        <f>R98/'סכום נכסי הקרן'!$C$42</f>
        <v>8.9158927970750079E-4</v>
      </c>
    </row>
    <row r="99" spans="2:21">
      <c r="B99" s="86" t="s">
        <v>518</v>
      </c>
      <c r="C99" s="87" t="s">
        <v>519</v>
      </c>
      <c r="D99" s="88" t="s">
        <v>120</v>
      </c>
      <c r="E99" s="88" t="s">
        <v>28</v>
      </c>
      <c r="F99" s="87" t="s">
        <v>513</v>
      </c>
      <c r="G99" s="88" t="s">
        <v>314</v>
      </c>
      <c r="H99" s="87" t="s">
        <v>487</v>
      </c>
      <c r="I99" s="87" t="s">
        <v>131</v>
      </c>
      <c r="J99" s="101"/>
      <c r="K99" s="90">
        <v>4.7300000000081885</v>
      </c>
      <c r="L99" s="88" t="s">
        <v>133</v>
      </c>
      <c r="M99" s="89">
        <v>3.1699999999999999E-2</v>
      </c>
      <c r="N99" s="89">
        <v>3.5100000000054782E-2</v>
      </c>
      <c r="O99" s="90">
        <v>6.5022350000000007</v>
      </c>
      <c r="P99" s="102">
        <v>5221114</v>
      </c>
      <c r="Q99" s="90"/>
      <c r="R99" s="90">
        <v>339.48911551400005</v>
      </c>
      <c r="S99" s="91">
        <v>3.849754292480758E-4</v>
      </c>
      <c r="T99" s="91">
        <f t="shared" si="2"/>
        <v>5.4877315144306908E-3</v>
      </c>
      <c r="U99" s="91">
        <f>R99/'סכום נכסי הקרן'!$C$42</f>
        <v>1.3358569505825151E-3</v>
      </c>
    </row>
    <row r="100" spans="2:21">
      <c r="B100" s="86" t="s">
        <v>520</v>
      </c>
      <c r="C100" s="87" t="s">
        <v>521</v>
      </c>
      <c r="D100" s="88" t="s">
        <v>120</v>
      </c>
      <c r="E100" s="88" t="s">
        <v>28</v>
      </c>
      <c r="F100" s="87" t="s">
        <v>522</v>
      </c>
      <c r="G100" s="88" t="s">
        <v>406</v>
      </c>
      <c r="H100" s="87" t="s">
        <v>483</v>
      </c>
      <c r="I100" s="87" t="s">
        <v>327</v>
      </c>
      <c r="J100" s="101"/>
      <c r="K100" s="90">
        <v>0.65999999999928949</v>
      </c>
      <c r="L100" s="88" t="s">
        <v>133</v>
      </c>
      <c r="M100" s="89">
        <v>3.85E-2</v>
      </c>
      <c r="N100" s="89">
        <v>2.4899999999989344E-2</v>
      </c>
      <c r="O100" s="90">
        <v>95872.59187600002</v>
      </c>
      <c r="P100" s="102">
        <v>117.44</v>
      </c>
      <c r="Q100" s="90"/>
      <c r="R100" s="90">
        <v>112.59277668800001</v>
      </c>
      <c r="S100" s="91">
        <v>3.8349036750400011E-4</v>
      </c>
      <c r="T100" s="91">
        <f t="shared" si="2"/>
        <v>1.820025740714843E-3</v>
      </c>
      <c r="U100" s="91">
        <f>R100/'סכום נכסי הקרן'!$C$42</f>
        <v>4.4304172490574939E-4</v>
      </c>
    </row>
    <row r="101" spans="2:21">
      <c r="B101" s="86" t="s">
        <v>523</v>
      </c>
      <c r="C101" s="87" t="s">
        <v>524</v>
      </c>
      <c r="D101" s="88" t="s">
        <v>120</v>
      </c>
      <c r="E101" s="88" t="s">
        <v>28</v>
      </c>
      <c r="F101" s="87" t="s">
        <v>409</v>
      </c>
      <c r="G101" s="88" t="s">
        <v>331</v>
      </c>
      <c r="H101" s="87" t="s">
        <v>487</v>
      </c>
      <c r="I101" s="87" t="s">
        <v>131</v>
      </c>
      <c r="J101" s="101"/>
      <c r="K101" s="90">
        <v>4.130000000003248</v>
      </c>
      <c r="L101" s="88" t="s">
        <v>133</v>
      </c>
      <c r="M101" s="89">
        <v>2.4E-2</v>
      </c>
      <c r="N101" s="89">
        <v>3.1400000000020835E-2</v>
      </c>
      <c r="O101" s="90">
        <v>298229.69563900004</v>
      </c>
      <c r="P101" s="102">
        <v>109.47</v>
      </c>
      <c r="Q101" s="90"/>
      <c r="R101" s="90">
        <v>326.47204283799999</v>
      </c>
      <c r="S101" s="91">
        <v>2.767149150775599E-4</v>
      </c>
      <c r="T101" s="91">
        <f t="shared" si="2"/>
        <v>5.2773147538180097E-3</v>
      </c>
      <c r="U101" s="91">
        <f>R101/'סכום נכסי הקרן'!$C$42</f>
        <v>1.2846360241497343E-3</v>
      </c>
    </row>
    <row r="102" spans="2:21">
      <c r="B102" s="86" t="s">
        <v>525</v>
      </c>
      <c r="C102" s="87" t="s">
        <v>526</v>
      </c>
      <c r="D102" s="88" t="s">
        <v>120</v>
      </c>
      <c r="E102" s="88" t="s">
        <v>28</v>
      </c>
      <c r="F102" s="87" t="s">
        <v>409</v>
      </c>
      <c r="G102" s="88" t="s">
        <v>331</v>
      </c>
      <c r="H102" s="87" t="s">
        <v>487</v>
      </c>
      <c r="I102" s="87" t="s">
        <v>131</v>
      </c>
      <c r="J102" s="101"/>
      <c r="K102" s="90">
        <v>0.24999999987176003</v>
      </c>
      <c r="L102" s="88" t="s">
        <v>133</v>
      </c>
      <c r="M102" s="89">
        <v>3.4799999999999998E-2</v>
      </c>
      <c r="N102" s="89">
        <v>4.1499999999230569E-2</v>
      </c>
      <c r="O102" s="90">
        <v>1748.0896860000003</v>
      </c>
      <c r="P102" s="102">
        <v>111.52</v>
      </c>
      <c r="Q102" s="90"/>
      <c r="R102" s="90">
        <v>1.9494697210000003</v>
      </c>
      <c r="S102" s="91">
        <v>1.342476650341181E-5</v>
      </c>
      <c r="T102" s="91">
        <f t="shared" si="2"/>
        <v>3.1512546162673456E-5</v>
      </c>
      <c r="U102" s="91">
        <f>R102/'סכום נכסי הקרן'!$C$42</f>
        <v>7.6709754679619846E-6</v>
      </c>
    </row>
    <row r="103" spans="2:21">
      <c r="B103" s="86" t="s">
        <v>527</v>
      </c>
      <c r="C103" s="87" t="s">
        <v>528</v>
      </c>
      <c r="D103" s="88" t="s">
        <v>120</v>
      </c>
      <c r="E103" s="88" t="s">
        <v>28</v>
      </c>
      <c r="F103" s="87" t="s">
        <v>409</v>
      </c>
      <c r="G103" s="88" t="s">
        <v>331</v>
      </c>
      <c r="H103" s="87" t="s">
        <v>487</v>
      </c>
      <c r="I103" s="87" t="s">
        <v>131</v>
      </c>
      <c r="J103" s="101"/>
      <c r="K103" s="90">
        <v>6.2799999999981591</v>
      </c>
      <c r="L103" s="88" t="s">
        <v>133</v>
      </c>
      <c r="M103" s="89">
        <v>1.4999999999999999E-2</v>
      </c>
      <c r="N103" s="89">
        <v>3.3099999999977571E-2</v>
      </c>
      <c r="O103" s="90">
        <v>179682.75410800002</v>
      </c>
      <c r="P103" s="102">
        <v>95.95</v>
      </c>
      <c r="Q103" s="90">
        <v>1.4478132220000002</v>
      </c>
      <c r="R103" s="90">
        <v>173.85341596900003</v>
      </c>
      <c r="S103" s="91">
        <v>6.8639914563563731E-4</v>
      </c>
      <c r="T103" s="91">
        <f t="shared" si="2"/>
        <v>2.8102841184172375E-3</v>
      </c>
      <c r="U103" s="91">
        <f>R103/'סכום נכסי הקרן'!$C$42</f>
        <v>6.840964363557762E-4</v>
      </c>
    </row>
    <row r="104" spans="2:21">
      <c r="B104" s="86" t="s">
        <v>529</v>
      </c>
      <c r="C104" s="87" t="s">
        <v>530</v>
      </c>
      <c r="D104" s="88" t="s">
        <v>120</v>
      </c>
      <c r="E104" s="88" t="s">
        <v>28</v>
      </c>
      <c r="F104" s="87" t="s">
        <v>531</v>
      </c>
      <c r="G104" s="88" t="s">
        <v>406</v>
      </c>
      <c r="H104" s="87" t="s">
        <v>487</v>
      </c>
      <c r="I104" s="87" t="s">
        <v>131</v>
      </c>
      <c r="J104" s="101"/>
      <c r="K104" s="90">
        <v>1.8000000000029259</v>
      </c>
      <c r="L104" s="88" t="s">
        <v>133</v>
      </c>
      <c r="M104" s="89">
        <v>2.4799999999999999E-2</v>
      </c>
      <c r="N104" s="89">
        <v>2.8600000000020477E-2</v>
      </c>
      <c r="O104" s="90">
        <v>122887.48022600003</v>
      </c>
      <c r="P104" s="102">
        <v>111.24</v>
      </c>
      <c r="Q104" s="90"/>
      <c r="R104" s="90">
        <v>136.70003840200005</v>
      </c>
      <c r="S104" s="91">
        <v>2.9018059392257292E-4</v>
      </c>
      <c r="T104" s="91">
        <f t="shared" si="2"/>
        <v>2.2097118124884485E-3</v>
      </c>
      <c r="U104" s="91">
        <f>R104/'סכום נכסי הקרן'!$C$42</f>
        <v>5.3790147636317322E-4</v>
      </c>
    </row>
    <row r="105" spans="2:21">
      <c r="B105" s="86" t="s">
        <v>532</v>
      </c>
      <c r="C105" s="87" t="s">
        <v>533</v>
      </c>
      <c r="D105" s="88" t="s">
        <v>120</v>
      </c>
      <c r="E105" s="88" t="s">
        <v>28</v>
      </c>
      <c r="F105" s="87" t="s">
        <v>534</v>
      </c>
      <c r="G105" s="88" t="s">
        <v>331</v>
      </c>
      <c r="H105" s="87" t="s">
        <v>483</v>
      </c>
      <c r="I105" s="87" t="s">
        <v>327</v>
      </c>
      <c r="J105" s="101"/>
      <c r="K105" s="90">
        <v>2.2399999999929965</v>
      </c>
      <c r="L105" s="88" t="s">
        <v>133</v>
      </c>
      <c r="M105" s="89">
        <v>1.3999999999999999E-2</v>
      </c>
      <c r="N105" s="89">
        <v>3.1599999999953311E-2</v>
      </c>
      <c r="O105" s="90">
        <v>173861.31012000001</v>
      </c>
      <c r="P105" s="102">
        <v>107.61</v>
      </c>
      <c r="Q105" s="90">
        <v>1.3800867900000002</v>
      </c>
      <c r="R105" s="90">
        <v>188.47224224300001</v>
      </c>
      <c r="S105" s="91">
        <v>1.9565756259284269E-4</v>
      </c>
      <c r="T105" s="91">
        <f t="shared" si="2"/>
        <v>3.0465927067687506E-3</v>
      </c>
      <c r="U105" s="91">
        <f>R105/'סכום נכסי הקרן'!$C$42</f>
        <v>7.4162010882437368E-4</v>
      </c>
    </row>
    <row r="106" spans="2:21">
      <c r="B106" s="86" t="s">
        <v>535</v>
      </c>
      <c r="C106" s="87" t="s">
        <v>536</v>
      </c>
      <c r="D106" s="88" t="s">
        <v>120</v>
      </c>
      <c r="E106" s="88" t="s">
        <v>28</v>
      </c>
      <c r="F106" s="87" t="s">
        <v>318</v>
      </c>
      <c r="G106" s="88" t="s">
        <v>314</v>
      </c>
      <c r="H106" s="87" t="s">
        <v>487</v>
      </c>
      <c r="I106" s="87" t="s">
        <v>131</v>
      </c>
      <c r="J106" s="101"/>
      <c r="K106" s="90">
        <v>2.6799999999913702</v>
      </c>
      <c r="L106" s="88" t="s">
        <v>133</v>
      </c>
      <c r="M106" s="89">
        <v>1.89E-2</v>
      </c>
      <c r="N106" s="89">
        <v>3.2699999999884745E-2</v>
      </c>
      <c r="O106" s="90">
        <v>3.2647630000000003</v>
      </c>
      <c r="P106" s="102">
        <v>5395000</v>
      </c>
      <c r="Q106" s="90"/>
      <c r="R106" s="90">
        <v>176.13397728900003</v>
      </c>
      <c r="S106" s="91">
        <v>4.0809537500000005E-4</v>
      </c>
      <c r="T106" s="91">
        <f t="shared" si="2"/>
        <v>2.8471486529617613E-3</v>
      </c>
      <c r="U106" s="91">
        <f>R106/'סכום נכסי הקרן'!$C$42</f>
        <v>6.9307022535616619E-4</v>
      </c>
    </row>
    <row r="107" spans="2:21">
      <c r="B107" s="86" t="s">
        <v>537</v>
      </c>
      <c r="C107" s="87" t="s">
        <v>538</v>
      </c>
      <c r="D107" s="88" t="s">
        <v>120</v>
      </c>
      <c r="E107" s="88" t="s">
        <v>28</v>
      </c>
      <c r="F107" s="87" t="s">
        <v>318</v>
      </c>
      <c r="G107" s="88" t="s">
        <v>314</v>
      </c>
      <c r="H107" s="87" t="s">
        <v>487</v>
      </c>
      <c r="I107" s="87" t="s">
        <v>131</v>
      </c>
      <c r="J107" s="101"/>
      <c r="K107" s="90">
        <v>4.3800000000044594</v>
      </c>
      <c r="L107" s="88" t="s">
        <v>133</v>
      </c>
      <c r="M107" s="89">
        <v>3.3099999999999997E-2</v>
      </c>
      <c r="N107" s="89">
        <v>3.5300000000023077E-2</v>
      </c>
      <c r="O107" s="90">
        <v>4.9449050000000012</v>
      </c>
      <c r="P107" s="102">
        <v>5170870</v>
      </c>
      <c r="Q107" s="90"/>
      <c r="R107" s="90">
        <v>255.69461249700004</v>
      </c>
      <c r="S107" s="91">
        <v>3.5247736830850389E-4</v>
      </c>
      <c r="T107" s="91">
        <f t="shared" ref="T107:T138" si="3">IFERROR(R107/$R$11,0)</f>
        <v>4.133220533287069E-3</v>
      </c>
      <c r="U107" s="91">
        <f>R107/'סכום נכסי הקרן'!$C$42</f>
        <v>1.0061336570790129E-3</v>
      </c>
    </row>
    <row r="108" spans="2:21">
      <c r="B108" s="86" t="s">
        <v>539</v>
      </c>
      <c r="C108" s="87" t="s">
        <v>540</v>
      </c>
      <c r="D108" s="88" t="s">
        <v>120</v>
      </c>
      <c r="E108" s="88" t="s">
        <v>28</v>
      </c>
      <c r="F108" s="87" t="s">
        <v>318</v>
      </c>
      <c r="G108" s="88" t="s">
        <v>314</v>
      </c>
      <c r="H108" s="87" t="s">
        <v>487</v>
      </c>
      <c r="I108" s="87" t="s">
        <v>131</v>
      </c>
      <c r="J108" s="101"/>
      <c r="K108" s="90">
        <v>6.0000000002274817E-2</v>
      </c>
      <c r="L108" s="88" t="s">
        <v>133</v>
      </c>
      <c r="M108" s="89">
        <v>1.8200000000000001E-2</v>
      </c>
      <c r="N108" s="89">
        <v>8.7999999999978332E-2</v>
      </c>
      <c r="O108" s="90">
        <v>3.285232000000001</v>
      </c>
      <c r="P108" s="102">
        <v>5620000</v>
      </c>
      <c r="Q108" s="90"/>
      <c r="R108" s="90">
        <v>184.63005939300004</v>
      </c>
      <c r="S108" s="91">
        <v>2.3117528674970102E-4</v>
      </c>
      <c r="T108" s="91">
        <f t="shared" si="3"/>
        <v>2.984485066356696E-3</v>
      </c>
      <c r="U108" s="91">
        <f>R108/'סכום נכסי הקרן'!$C$42</f>
        <v>7.2650148960793596E-4</v>
      </c>
    </row>
    <row r="109" spans="2:21">
      <c r="B109" s="86" t="s">
        <v>541</v>
      </c>
      <c r="C109" s="87" t="s">
        <v>542</v>
      </c>
      <c r="D109" s="88" t="s">
        <v>120</v>
      </c>
      <c r="E109" s="88" t="s">
        <v>28</v>
      </c>
      <c r="F109" s="87" t="s">
        <v>318</v>
      </c>
      <c r="G109" s="88" t="s">
        <v>314</v>
      </c>
      <c r="H109" s="87" t="s">
        <v>487</v>
      </c>
      <c r="I109" s="87" t="s">
        <v>131</v>
      </c>
      <c r="J109" s="101"/>
      <c r="K109" s="90">
        <v>1.2199999999999305</v>
      </c>
      <c r="L109" s="88" t="s">
        <v>133</v>
      </c>
      <c r="M109" s="89">
        <v>1.89E-2</v>
      </c>
      <c r="N109" s="89">
        <v>3.5699999999934971E-2</v>
      </c>
      <c r="O109" s="90">
        <v>5.2741110000000013</v>
      </c>
      <c r="P109" s="102">
        <v>5452500</v>
      </c>
      <c r="Q109" s="90"/>
      <c r="R109" s="90">
        <v>287.57090639100011</v>
      </c>
      <c r="S109" s="91">
        <v>2.4195389485273886E-4</v>
      </c>
      <c r="T109" s="91">
        <f t="shared" si="3"/>
        <v>4.6484904920912262E-3</v>
      </c>
      <c r="U109" s="91">
        <f>R109/'סכום נכסי הקרן'!$C$42</f>
        <v>1.1315638014082056E-3</v>
      </c>
    </row>
    <row r="110" spans="2:21">
      <c r="B110" s="86" t="s">
        <v>543</v>
      </c>
      <c r="C110" s="87" t="s">
        <v>544</v>
      </c>
      <c r="D110" s="88" t="s">
        <v>120</v>
      </c>
      <c r="E110" s="88" t="s">
        <v>28</v>
      </c>
      <c r="F110" s="87" t="s">
        <v>545</v>
      </c>
      <c r="G110" s="88" t="s">
        <v>331</v>
      </c>
      <c r="H110" s="87" t="s">
        <v>487</v>
      </c>
      <c r="I110" s="87" t="s">
        <v>131</v>
      </c>
      <c r="J110" s="101"/>
      <c r="K110" s="90">
        <v>0.77999999999094238</v>
      </c>
      <c r="L110" s="88" t="s">
        <v>133</v>
      </c>
      <c r="M110" s="89">
        <v>2.75E-2</v>
      </c>
      <c r="N110" s="89">
        <v>3.1699999999702404E-2</v>
      </c>
      <c r="O110" s="90">
        <v>27388.832177000004</v>
      </c>
      <c r="P110" s="102">
        <v>112.87</v>
      </c>
      <c r="Q110" s="90"/>
      <c r="R110" s="90">
        <v>30.913776176000002</v>
      </c>
      <c r="S110" s="91">
        <v>9.906172923957757E-5</v>
      </c>
      <c r="T110" s="91">
        <f t="shared" si="3"/>
        <v>4.9971117187141718E-4</v>
      </c>
      <c r="U110" s="91">
        <f>R110/'סכום נכסי הקרן'!$C$42</f>
        <v>1.2164272987349652E-4</v>
      </c>
    </row>
    <row r="111" spans="2:21">
      <c r="B111" s="86" t="s">
        <v>546</v>
      </c>
      <c r="C111" s="87" t="s">
        <v>547</v>
      </c>
      <c r="D111" s="88" t="s">
        <v>120</v>
      </c>
      <c r="E111" s="88" t="s">
        <v>28</v>
      </c>
      <c r="F111" s="87" t="s">
        <v>545</v>
      </c>
      <c r="G111" s="88" t="s">
        <v>331</v>
      </c>
      <c r="H111" s="87" t="s">
        <v>487</v>
      </c>
      <c r="I111" s="87" t="s">
        <v>131</v>
      </c>
      <c r="J111" s="101"/>
      <c r="K111" s="90">
        <v>3.8400000000070538</v>
      </c>
      <c r="L111" s="88" t="s">
        <v>133</v>
      </c>
      <c r="M111" s="89">
        <v>1.9599999999999999E-2</v>
      </c>
      <c r="N111" s="89">
        <v>3.1200000000048835E-2</v>
      </c>
      <c r="O111" s="90">
        <v>204370.23303200002</v>
      </c>
      <c r="P111" s="102">
        <v>108.21</v>
      </c>
      <c r="Q111" s="90"/>
      <c r="R111" s="90">
        <v>221.14904499100004</v>
      </c>
      <c r="S111" s="91">
        <v>1.944454360045649E-4</v>
      </c>
      <c r="T111" s="91">
        <f t="shared" si="3"/>
        <v>3.5748026317306606E-3</v>
      </c>
      <c r="U111" s="91">
        <f>R111/'סכום נכסי הקרן'!$C$42</f>
        <v>8.7020017834336103E-4</v>
      </c>
    </row>
    <row r="112" spans="2:21">
      <c r="B112" s="86" t="s">
        <v>548</v>
      </c>
      <c r="C112" s="87" t="s">
        <v>549</v>
      </c>
      <c r="D112" s="88" t="s">
        <v>120</v>
      </c>
      <c r="E112" s="88" t="s">
        <v>28</v>
      </c>
      <c r="F112" s="87" t="s">
        <v>545</v>
      </c>
      <c r="G112" s="88" t="s">
        <v>331</v>
      </c>
      <c r="H112" s="87" t="s">
        <v>487</v>
      </c>
      <c r="I112" s="87" t="s">
        <v>131</v>
      </c>
      <c r="J112" s="101"/>
      <c r="K112" s="90">
        <v>6.0699999999995136</v>
      </c>
      <c r="L112" s="88" t="s">
        <v>133</v>
      </c>
      <c r="M112" s="89">
        <v>1.5800000000000002E-2</v>
      </c>
      <c r="N112" s="89">
        <v>3.2800000000001696E-2</v>
      </c>
      <c r="O112" s="90">
        <v>469133.60833700007</v>
      </c>
      <c r="P112" s="102">
        <v>100.66</v>
      </c>
      <c r="Q112" s="90"/>
      <c r="R112" s="90">
        <v>472.22988738900006</v>
      </c>
      <c r="S112" s="91">
        <v>3.9510985320090277E-4</v>
      </c>
      <c r="T112" s="91">
        <f t="shared" si="3"/>
        <v>7.6334430668184503E-3</v>
      </c>
      <c r="U112" s="91">
        <f>R112/'סכום נכסי הקרן'!$C$42</f>
        <v>1.8581790947444366E-3</v>
      </c>
    </row>
    <row r="113" spans="2:21">
      <c r="B113" s="86" t="s">
        <v>550</v>
      </c>
      <c r="C113" s="87" t="s">
        <v>551</v>
      </c>
      <c r="D113" s="88" t="s">
        <v>120</v>
      </c>
      <c r="E113" s="88" t="s">
        <v>28</v>
      </c>
      <c r="F113" s="87" t="s">
        <v>552</v>
      </c>
      <c r="G113" s="88" t="s">
        <v>406</v>
      </c>
      <c r="H113" s="87" t="s">
        <v>487</v>
      </c>
      <c r="I113" s="87" t="s">
        <v>131</v>
      </c>
      <c r="J113" s="101"/>
      <c r="K113" s="90">
        <v>2.9800000000010947</v>
      </c>
      <c r="L113" s="88" t="s">
        <v>133</v>
      </c>
      <c r="M113" s="89">
        <v>2.2499999999999999E-2</v>
      </c>
      <c r="N113" s="89">
        <v>2.4800000000010945E-2</v>
      </c>
      <c r="O113" s="90">
        <v>64678.815393000004</v>
      </c>
      <c r="P113" s="102">
        <v>113.07</v>
      </c>
      <c r="Q113" s="90"/>
      <c r="R113" s="90">
        <v>73.132333803999998</v>
      </c>
      <c r="S113" s="91">
        <v>1.580940223562681E-4</v>
      </c>
      <c r="T113" s="91">
        <f t="shared" si="3"/>
        <v>1.1821604717207064E-3</v>
      </c>
      <c r="U113" s="91">
        <f>R113/'סכום נכסי הקרן'!$C$42</f>
        <v>2.8776868523893882E-4</v>
      </c>
    </row>
    <row r="114" spans="2:21">
      <c r="B114" s="86" t="s">
        <v>553</v>
      </c>
      <c r="C114" s="87" t="s">
        <v>554</v>
      </c>
      <c r="D114" s="88" t="s">
        <v>120</v>
      </c>
      <c r="E114" s="88" t="s">
        <v>28</v>
      </c>
      <c r="F114" s="87" t="s">
        <v>464</v>
      </c>
      <c r="G114" s="88" t="s">
        <v>331</v>
      </c>
      <c r="H114" s="87" t="s">
        <v>483</v>
      </c>
      <c r="I114" s="87" t="s">
        <v>327</v>
      </c>
      <c r="J114" s="101"/>
      <c r="K114" s="90">
        <v>2.1700000000020885</v>
      </c>
      <c r="L114" s="88" t="s">
        <v>133</v>
      </c>
      <c r="M114" s="89">
        <v>2.1499999999999998E-2</v>
      </c>
      <c r="N114" s="89">
        <v>3.4800000000023874E-2</v>
      </c>
      <c r="O114" s="90">
        <v>515297.95726400008</v>
      </c>
      <c r="P114" s="102">
        <v>110.54</v>
      </c>
      <c r="Q114" s="90"/>
      <c r="R114" s="90">
        <v>569.61036009300017</v>
      </c>
      <c r="S114" s="91">
        <v>2.627329666294669E-4</v>
      </c>
      <c r="T114" s="91">
        <f t="shared" si="3"/>
        <v>9.2075668443622437E-3</v>
      </c>
      <c r="U114" s="91">
        <f>R114/'סכום נכסי הקרן'!$C$42</f>
        <v>2.2413618695903796E-3</v>
      </c>
    </row>
    <row r="115" spans="2:21">
      <c r="B115" s="86" t="s">
        <v>555</v>
      </c>
      <c r="C115" s="87" t="s">
        <v>556</v>
      </c>
      <c r="D115" s="88" t="s">
        <v>120</v>
      </c>
      <c r="E115" s="88" t="s">
        <v>28</v>
      </c>
      <c r="F115" s="87" t="s">
        <v>464</v>
      </c>
      <c r="G115" s="88" t="s">
        <v>331</v>
      </c>
      <c r="H115" s="87" t="s">
        <v>483</v>
      </c>
      <c r="I115" s="87" t="s">
        <v>327</v>
      </c>
      <c r="J115" s="101"/>
      <c r="K115" s="90">
        <v>7.1900000000018975</v>
      </c>
      <c r="L115" s="88" t="s">
        <v>133</v>
      </c>
      <c r="M115" s="89">
        <v>1.15E-2</v>
      </c>
      <c r="N115" s="89">
        <v>3.7700000000004591E-2</v>
      </c>
      <c r="O115" s="90">
        <v>330380.43515500007</v>
      </c>
      <c r="P115" s="102">
        <v>92.59</v>
      </c>
      <c r="Q115" s="90"/>
      <c r="R115" s="90">
        <v>305.89923021800001</v>
      </c>
      <c r="S115" s="91">
        <v>7.1859001235584743E-4</v>
      </c>
      <c r="T115" s="91">
        <f t="shared" si="3"/>
        <v>4.9447619060357792E-3</v>
      </c>
      <c r="U115" s="91">
        <f>R115/'סכום נכסי הקרן'!$C$42</f>
        <v>1.2036839892373651E-3</v>
      </c>
    </row>
    <row r="116" spans="2:21">
      <c r="B116" s="86" t="s">
        <v>557</v>
      </c>
      <c r="C116" s="87" t="s">
        <v>558</v>
      </c>
      <c r="D116" s="88" t="s">
        <v>120</v>
      </c>
      <c r="E116" s="88" t="s">
        <v>28</v>
      </c>
      <c r="F116" s="87" t="s">
        <v>559</v>
      </c>
      <c r="G116" s="88" t="s">
        <v>129</v>
      </c>
      <c r="H116" s="87" t="s">
        <v>560</v>
      </c>
      <c r="I116" s="87" t="s">
        <v>327</v>
      </c>
      <c r="J116" s="101"/>
      <c r="K116" s="90">
        <v>1.6300000000018182</v>
      </c>
      <c r="L116" s="88" t="s">
        <v>133</v>
      </c>
      <c r="M116" s="89">
        <v>1.8500000000000003E-2</v>
      </c>
      <c r="N116" s="89">
        <v>3.9900000000418212E-2</v>
      </c>
      <c r="O116" s="90">
        <v>31018.510589000005</v>
      </c>
      <c r="P116" s="102">
        <v>106.38</v>
      </c>
      <c r="Q116" s="90"/>
      <c r="R116" s="90">
        <v>32.997492038000004</v>
      </c>
      <c r="S116" s="91">
        <v>4.0037301414807538E-5</v>
      </c>
      <c r="T116" s="91">
        <f t="shared" si="3"/>
        <v>5.3339376339045215E-4</v>
      </c>
      <c r="U116" s="91">
        <f>R116/'סכום נכסי הקרן'!$C$42</f>
        <v>1.2984195096804425E-4</v>
      </c>
    </row>
    <row r="117" spans="2:21">
      <c r="B117" s="86" t="s">
        <v>561</v>
      </c>
      <c r="C117" s="87" t="s">
        <v>562</v>
      </c>
      <c r="D117" s="88" t="s">
        <v>120</v>
      </c>
      <c r="E117" s="88" t="s">
        <v>28</v>
      </c>
      <c r="F117" s="87" t="s">
        <v>559</v>
      </c>
      <c r="G117" s="88" t="s">
        <v>129</v>
      </c>
      <c r="H117" s="87" t="s">
        <v>560</v>
      </c>
      <c r="I117" s="87" t="s">
        <v>327</v>
      </c>
      <c r="J117" s="101"/>
      <c r="K117" s="90">
        <v>2.2499999999993889</v>
      </c>
      <c r="L117" s="88" t="s">
        <v>133</v>
      </c>
      <c r="M117" s="89">
        <v>3.2000000000000001E-2</v>
      </c>
      <c r="N117" s="89">
        <v>4.2999999999987777E-2</v>
      </c>
      <c r="O117" s="90">
        <v>403702.00421900005</v>
      </c>
      <c r="P117" s="102">
        <v>101.36</v>
      </c>
      <c r="Q117" s="90"/>
      <c r="R117" s="90">
        <v>409.1923524450001</v>
      </c>
      <c r="S117" s="91">
        <v>6.9882661797639038E-4</v>
      </c>
      <c r="T117" s="91">
        <f t="shared" si="3"/>
        <v>6.6144617466649073E-3</v>
      </c>
      <c r="U117" s="91">
        <f>R117/'סכום נכסי הקרן'!$C$42</f>
        <v>1.6101324701124965E-3</v>
      </c>
    </row>
    <row r="118" spans="2:21">
      <c r="B118" s="86" t="s">
        <v>563</v>
      </c>
      <c r="C118" s="87" t="s">
        <v>564</v>
      </c>
      <c r="D118" s="88" t="s">
        <v>120</v>
      </c>
      <c r="E118" s="88" t="s">
        <v>28</v>
      </c>
      <c r="F118" s="87" t="s">
        <v>565</v>
      </c>
      <c r="G118" s="88" t="s">
        <v>129</v>
      </c>
      <c r="H118" s="87" t="s">
        <v>560</v>
      </c>
      <c r="I118" s="87" t="s">
        <v>327</v>
      </c>
      <c r="J118" s="101"/>
      <c r="K118" s="90">
        <v>0.50000000000432276</v>
      </c>
      <c r="L118" s="88" t="s">
        <v>133</v>
      </c>
      <c r="M118" s="89">
        <v>3.15E-2</v>
      </c>
      <c r="N118" s="89">
        <v>4.1300000000156489E-2</v>
      </c>
      <c r="O118" s="90">
        <v>102981.22725900002</v>
      </c>
      <c r="P118" s="102">
        <v>110.56</v>
      </c>
      <c r="Q118" s="90">
        <v>1.8018069590000003</v>
      </c>
      <c r="R118" s="90">
        <v>115.66786126300002</v>
      </c>
      <c r="S118" s="91">
        <v>7.5948795323975882E-4</v>
      </c>
      <c r="T118" s="91">
        <f t="shared" si="3"/>
        <v>1.8697334861493837E-3</v>
      </c>
      <c r="U118" s="91">
        <f>R118/'סכום נכסי הקרן'!$C$42</f>
        <v>4.5514188634074369E-4</v>
      </c>
    </row>
    <row r="119" spans="2:21">
      <c r="B119" s="86" t="s">
        <v>566</v>
      </c>
      <c r="C119" s="87" t="s">
        <v>567</v>
      </c>
      <c r="D119" s="88" t="s">
        <v>120</v>
      </c>
      <c r="E119" s="88" t="s">
        <v>28</v>
      </c>
      <c r="F119" s="87" t="s">
        <v>565</v>
      </c>
      <c r="G119" s="88" t="s">
        <v>129</v>
      </c>
      <c r="H119" s="87" t="s">
        <v>560</v>
      </c>
      <c r="I119" s="87" t="s">
        <v>327</v>
      </c>
      <c r="J119" s="101"/>
      <c r="K119" s="90">
        <v>2.8199999999994891</v>
      </c>
      <c r="L119" s="88" t="s">
        <v>133</v>
      </c>
      <c r="M119" s="89">
        <v>0.01</v>
      </c>
      <c r="N119" s="89">
        <v>3.6899999999998295E-2</v>
      </c>
      <c r="O119" s="90">
        <v>233490.11543800004</v>
      </c>
      <c r="P119" s="102">
        <v>100.59</v>
      </c>
      <c r="Q119" s="90"/>
      <c r="R119" s="90">
        <v>234.86770951600002</v>
      </c>
      <c r="S119" s="91">
        <v>6.3229845598366521E-4</v>
      </c>
      <c r="T119" s="91">
        <f t="shared" si="3"/>
        <v>3.796560397177017E-3</v>
      </c>
      <c r="U119" s="91">
        <f>R119/'סכום נכסי הקרן'!$C$42</f>
        <v>9.2418180108459216E-4</v>
      </c>
    </row>
    <row r="120" spans="2:21">
      <c r="B120" s="86" t="s">
        <v>568</v>
      </c>
      <c r="C120" s="87" t="s">
        <v>569</v>
      </c>
      <c r="D120" s="88" t="s">
        <v>120</v>
      </c>
      <c r="E120" s="88" t="s">
        <v>28</v>
      </c>
      <c r="F120" s="87" t="s">
        <v>565</v>
      </c>
      <c r="G120" s="88" t="s">
        <v>129</v>
      </c>
      <c r="H120" s="87" t="s">
        <v>560</v>
      </c>
      <c r="I120" s="87" t="s">
        <v>327</v>
      </c>
      <c r="J120" s="101"/>
      <c r="K120" s="90">
        <v>3.4099999999973072</v>
      </c>
      <c r="L120" s="88" t="s">
        <v>133</v>
      </c>
      <c r="M120" s="89">
        <v>3.2300000000000002E-2</v>
      </c>
      <c r="N120" s="89">
        <v>4.1599999999991269E-2</v>
      </c>
      <c r="O120" s="90">
        <v>256936.39273000002</v>
      </c>
      <c r="P120" s="102">
        <v>100.15</v>
      </c>
      <c r="Q120" s="90">
        <v>17.435346095</v>
      </c>
      <c r="R120" s="90">
        <v>274.75714341399998</v>
      </c>
      <c r="S120" s="91">
        <v>5.932793431151403E-4</v>
      </c>
      <c r="T120" s="91">
        <f t="shared" si="3"/>
        <v>4.4413601668645579E-3</v>
      </c>
      <c r="U120" s="91">
        <f>R120/'סכום נכסי הקרן'!$C$42</f>
        <v>1.081142879046597E-3</v>
      </c>
    </row>
    <row r="121" spans="2:21">
      <c r="B121" s="86" t="s">
        <v>570</v>
      </c>
      <c r="C121" s="87" t="s">
        <v>571</v>
      </c>
      <c r="D121" s="88" t="s">
        <v>120</v>
      </c>
      <c r="E121" s="88" t="s">
        <v>28</v>
      </c>
      <c r="F121" s="87" t="s">
        <v>572</v>
      </c>
      <c r="G121" s="88" t="s">
        <v>573</v>
      </c>
      <c r="H121" s="87" t="s">
        <v>560</v>
      </c>
      <c r="I121" s="87" t="s">
        <v>327</v>
      </c>
      <c r="J121" s="101"/>
      <c r="K121" s="90">
        <v>4.8499999999827912</v>
      </c>
      <c r="L121" s="88" t="s">
        <v>133</v>
      </c>
      <c r="M121" s="89">
        <v>0.03</v>
      </c>
      <c r="N121" s="89">
        <v>4.2499999999881896E-2</v>
      </c>
      <c r="O121" s="90">
        <v>154658.26770000003</v>
      </c>
      <c r="P121" s="102">
        <v>95.81</v>
      </c>
      <c r="Q121" s="90"/>
      <c r="R121" s="90">
        <v>148.17809286300002</v>
      </c>
      <c r="S121" s="91">
        <v>5.5246144836110093E-4</v>
      </c>
      <c r="T121" s="91">
        <f t="shared" si="3"/>
        <v>2.3952508424942092E-3</v>
      </c>
      <c r="U121" s="91">
        <f>R121/'סכום נכסי הקרן'!$C$42</f>
        <v>5.8306651444598964E-4</v>
      </c>
    </row>
    <row r="122" spans="2:21">
      <c r="B122" s="86" t="s">
        <v>574</v>
      </c>
      <c r="C122" s="87" t="s">
        <v>575</v>
      </c>
      <c r="D122" s="88" t="s">
        <v>120</v>
      </c>
      <c r="E122" s="88" t="s">
        <v>28</v>
      </c>
      <c r="F122" s="87" t="s">
        <v>576</v>
      </c>
      <c r="G122" s="88" t="s">
        <v>331</v>
      </c>
      <c r="H122" s="87" t="s">
        <v>577</v>
      </c>
      <c r="I122" s="87" t="s">
        <v>131</v>
      </c>
      <c r="J122" s="101"/>
      <c r="K122" s="90">
        <v>1.9899999999964471</v>
      </c>
      <c r="L122" s="88" t="s">
        <v>133</v>
      </c>
      <c r="M122" s="89">
        <v>2.5000000000000001E-2</v>
      </c>
      <c r="N122" s="89">
        <v>3.4999999999925986E-2</v>
      </c>
      <c r="O122" s="90">
        <v>121488.15707500001</v>
      </c>
      <c r="P122" s="102">
        <v>111.2</v>
      </c>
      <c r="Q122" s="90"/>
      <c r="R122" s="90">
        <v>135.094835252</v>
      </c>
      <c r="S122" s="91">
        <v>3.4157164899317483E-4</v>
      </c>
      <c r="T122" s="91">
        <f t="shared" si="3"/>
        <v>2.18376422385963E-3</v>
      </c>
      <c r="U122" s="91">
        <f>R122/'סכום נכסי הקרן'!$C$42</f>
        <v>5.3158515667269381E-4</v>
      </c>
    </row>
    <row r="123" spans="2:21">
      <c r="B123" s="86" t="s">
        <v>578</v>
      </c>
      <c r="C123" s="87" t="s">
        <v>579</v>
      </c>
      <c r="D123" s="88" t="s">
        <v>120</v>
      </c>
      <c r="E123" s="88" t="s">
        <v>28</v>
      </c>
      <c r="F123" s="87" t="s">
        <v>576</v>
      </c>
      <c r="G123" s="88" t="s">
        <v>331</v>
      </c>
      <c r="H123" s="87" t="s">
        <v>577</v>
      </c>
      <c r="I123" s="87" t="s">
        <v>131</v>
      </c>
      <c r="J123" s="101"/>
      <c r="K123" s="90">
        <v>4.9699999999908275</v>
      </c>
      <c r="L123" s="88" t="s">
        <v>133</v>
      </c>
      <c r="M123" s="89">
        <v>1.9E-2</v>
      </c>
      <c r="N123" s="89">
        <v>3.869999999992197E-2</v>
      </c>
      <c r="O123" s="90">
        <v>143079.55858100002</v>
      </c>
      <c r="P123" s="102">
        <v>102.11</v>
      </c>
      <c r="Q123" s="90"/>
      <c r="R123" s="90">
        <v>146.09853332200004</v>
      </c>
      <c r="S123" s="91">
        <v>4.7607620382784422E-4</v>
      </c>
      <c r="T123" s="91">
        <f t="shared" si="3"/>
        <v>2.3616354365569607E-3</v>
      </c>
      <c r="U123" s="91">
        <f>R123/'סכום נכסי הקרן'!$C$42</f>
        <v>5.7488364807400287E-4</v>
      </c>
    </row>
    <row r="124" spans="2:21">
      <c r="B124" s="86" t="s">
        <v>580</v>
      </c>
      <c r="C124" s="87" t="s">
        <v>581</v>
      </c>
      <c r="D124" s="88" t="s">
        <v>120</v>
      </c>
      <c r="E124" s="88" t="s">
        <v>28</v>
      </c>
      <c r="F124" s="87" t="s">
        <v>576</v>
      </c>
      <c r="G124" s="88" t="s">
        <v>331</v>
      </c>
      <c r="H124" s="87" t="s">
        <v>577</v>
      </c>
      <c r="I124" s="87" t="s">
        <v>131</v>
      </c>
      <c r="J124" s="101"/>
      <c r="K124" s="90">
        <v>6.7100000000040581</v>
      </c>
      <c r="L124" s="88" t="s">
        <v>133</v>
      </c>
      <c r="M124" s="89">
        <v>3.9000000000000003E-3</v>
      </c>
      <c r="N124" s="89">
        <v>4.150000000001193E-2</v>
      </c>
      <c r="O124" s="90">
        <v>149915.23299200003</v>
      </c>
      <c r="P124" s="102">
        <v>83.82</v>
      </c>
      <c r="Q124" s="90"/>
      <c r="R124" s="90">
        <v>125.65894471900003</v>
      </c>
      <c r="S124" s="91">
        <v>6.3793716166808527E-4</v>
      </c>
      <c r="T124" s="91">
        <f t="shared" si="3"/>
        <v>2.0312361118279302E-3</v>
      </c>
      <c r="U124" s="91">
        <f>R124/'סכום נכסי הקרן'!$C$42</f>
        <v>4.9445583682878875E-4</v>
      </c>
    </row>
    <row r="125" spans="2:21">
      <c r="B125" s="86" t="s">
        <v>582</v>
      </c>
      <c r="C125" s="87" t="s">
        <v>583</v>
      </c>
      <c r="D125" s="88" t="s">
        <v>120</v>
      </c>
      <c r="E125" s="88" t="s">
        <v>28</v>
      </c>
      <c r="F125" s="87" t="s">
        <v>584</v>
      </c>
      <c r="G125" s="88" t="s">
        <v>573</v>
      </c>
      <c r="H125" s="87" t="s">
        <v>560</v>
      </c>
      <c r="I125" s="87" t="s">
        <v>327</v>
      </c>
      <c r="J125" s="101"/>
      <c r="K125" s="90">
        <v>4.4200000000036672</v>
      </c>
      <c r="L125" s="88" t="s">
        <v>133</v>
      </c>
      <c r="M125" s="89">
        <v>7.4999999999999997E-3</v>
      </c>
      <c r="N125" s="89">
        <v>4.1300000000054994E-2</v>
      </c>
      <c r="O125" s="90">
        <v>86320.155150999999</v>
      </c>
      <c r="P125" s="102">
        <v>94.79</v>
      </c>
      <c r="Q125" s="90"/>
      <c r="R125" s="90">
        <v>81.822876435000012</v>
      </c>
      <c r="S125" s="91">
        <v>1.7660862847606055E-4</v>
      </c>
      <c r="T125" s="91">
        <f t="shared" si="3"/>
        <v>1.3226402765045375E-3</v>
      </c>
      <c r="U125" s="91">
        <f>R125/'סכום נכסי הקרן'!$C$42</f>
        <v>3.2196513292291845E-4</v>
      </c>
    </row>
    <row r="126" spans="2:21">
      <c r="B126" s="86" t="s">
        <v>585</v>
      </c>
      <c r="C126" s="87" t="s">
        <v>586</v>
      </c>
      <c r="D126" s="88" t="s">
        <v>120</v>
      </c>
      <c r="E126" s="88" t="s">
        <v>28</v>
      </c>
      <c r="F126" s="87" t="s">
        <v>584</v>
      </c>
      <c r="G126" s="88" t="s">
        <v>573</v>
      </c>
      <c r="H126" s="87" t="s">
        <v>560</v>
      </c>
      <c r="I126" s="87" t="s">
        <v>327</v>
      </c>
      <c r="J126" s="101"/>
      <c r="K126" s="90">
        <v>5.0900000000035588</v>
      </c>
      <c r="L126" s="88" t="s">
        <v>133</v>
      </c>
      <c r="M126" s="89">
        <v>7.4999999999999997E-3</v>
      </c>
      <c r="N126" s="89">
        <v>4.2900000000017098E-2</v>
      </c>
      <c r="O126" s="90">
        <v>477158.41606400005</v>
      </c>
      <c r="P126" s="102">
        <v>90.28</v>
      </c>
      <c r="Q126" s="90">
        <v>1.9354688250000001</v>
      </c>
      <c r="R126" s="90">
        <v>432.71408609400015</v>
      </c>
      <c r="S126" s="91">
        <v>4.554085587086344E-4</v>
      </c>
      <c r="T126" s="91">
        <f t="shared" si="3"/>
        <v>6.9946829470536997E-3</v>
      </c>
      <c r="U126" s="91">
        <f>R126/'סכום נכסי הקרן'!$C$42</f>
        <v>1.7026882250656228E-3</v>
      </c>
    </row>
    <row r="127" spans="2:21">
      <c r="B127" s="86" t="s">
        <v>587</v>
      </c>
      <c r="C127" s="87" t="s">
        <v>588</v>
      </c>
      <c r="D127" s="88" t="s">
        <v>120</v>
      </c>
      <c r="E127" s="88" t="s">
        <v>28</v>
      </c>
      <c r="F127" s="87" t="s">
        <v>534</v>
      </c>
      <c r="G127" s="88" t="s">
        <v>331</v>
      </c>
      <c r="H127" s="87" t="s">
        <v>560</v>
      </c>
      <c r="I127" s="87" t="s">
        <v>327</v>
      </c>
      <c r="J127" s="101"/>
      <c r="K127" s="90">
        <v>1.7099999999938649</v>
      </c>
      <c r="L127" s="88" t="s">
        <v>133</v>
      </c>
      <c r="M127" s="89">
        <v>2.0499999999999997E-2</v>
      </c>
      <c r="N127" s="89">
        <v>3.7899999999677914E-2</v>
      </c>
      <c r="O127" s="90">
        <v>23682.988095000004</v>
      </c>
      <c r="P127" s="102">
        <v>110.12</v>
      </c>
      <c r="Q127" s="90"/>
      <c r="R127" s="90">
        <v>26.079707596000002</v>
      </c>
      <c r="S127" s="91">
        <v>6.4008664120156791E-5</v>
      </c>
      <c r="T127" s="91">
        <f t="shared" si="3"/>
        <v>4.2157002013163119E-4</v>
      </c>
      <c r="U127" s="91">
        <f>R127/'סכום נכסי הקרן'!$C$42</f>
        <v>1.0262113590454571E-4</v>
      </c>
    </row>
    <row r="128" spans="2:21">
      <c r="B128" s="86" t="s">
        <v>589</v>
      </c>
      <c r="C128" s="87" t="s">
        <v>590</v>
      </c>
      <c r="D128" s="88" t="s">
        <v>120</v>
      </c>
      <c r="E128" s="88" t="s">
        <v>28</v>
      </c>
      <c r="F128" s="87" t="s">
        <v>534</v>
      </c>
      <c r="G128" s="88" t="s">
        <v>331</v>
      </c>
      <c r="H128" s="87" t="s">
        <v>560</v>
      </c>
      <c r="I128" s="87" t="s">
        <v>327</v>
      </c>
      <c r="J128" s="101"/>
      <c r="K128" s="90">
        <v>2.5499999999941254</v>
      </c>
      <c r="L128" s="88" t="s">
        <v>133</v>
      </c>
      <c r="M128" s="89">
        <v>2.0499999999999997E-2</v>
      </c>
      <c r="N128" s="89">
        <v>3.689999999991498E-2</v>
      </c>
      <c r="O128" s="90">
        <v>133393.232548</v>
      </c>
      <c r="P128" s="102">
        <v>108.46</v>
      </c>
      <c r="Q128" s="90"/>
      <c r="R128" s="90">
        <v>144.678307467</v>
      </c>
      <c r="S128" s="91">
        <v>1.5138039024047321E-4</v>
      </c>
      <c r="T128" s="91">
        <f t="shared" si="3"/>
        <v>2.3386779459455376E-3</v>
      </c>
      <c r="U128" s="91">
        <f>R128/'סכום נכסי הקרן'!$C$42</f>
        <v>5.6929519621177951E-4</v>
      </c>
    </row>
    <row r="129" spans="2:21">
      <c r="B129" s="86" t="s">
        <v>591</v>
      </c>
      <c r="C129" s="87" t="s">
        <v>592</v>
      </c>
      <c r="D129" s="88" t="s">
        <v>120</v>
      </c>
      <c r="E129" s="88" t="s">
        <v>28</v>
      </c>
      <c r="F129" s="87" t="s">
        <v>534</v>
      </c>
      <c r="G129" s="88" t="s">
        <v>331</v>
      </c>
      <c r="H129" s="87" t="s">
        <v>560</v>
      </c>
      <c r="I129" s="87" t="s">
        <v>327</v>
      </c>
      <c r="J129" s="101"/>
      <c r="K129" s="90">
        <v>5.2700000000010192</v>
      </c>
      <c r="L129" s="88" t="s">
        <v>133</v>
      </c>
      <c r="M129" s="89">
        <v>8.3999999999999995E-3</v>
      </c>
      <c r="N129" s="89">
        <v>4.2299999999989811E-2</v>
      </c>
      <c r="O129" s="90">
        <v>336515.83711200004</v>
      </c>
      <c r="P129" s="102">
        <v>93.32</v>
      </c>
      <c r="Q129" s="90"/>
      <c r="R129" s="90">
        <v>314.03657748400008</v>
      </c>
      <c r="S129" s="91">
        <v>4.9688638491724162E-4</v>
      </c>
      <c r="T129" s="91">
        <f t="shared" si="3"/>
        <v>5.0762994870503708E-3</v>
      </c>
      <c r="U129" s="91">
        <f>R129/'סכום נכסי הקרן'!$C$42</f>
        <v>1.2357036664754164E-3</v>
      </c>
    </row>
    <row r="130" spans="2:21">
      <c r="B130" s="86" t="s">
        <v>593</v>
      </c>
      <c r="C130" s="87" t="s">
        <v>594</v>
      </c>
      <c r="D130" s="88" t="s">
        <v>120</v>
      </c>
      <c r="E130" s="88" t="s">
        <v>28</v>
      </c>
      <c r="F130" s="87" t="s">
        <v>534</v>
      </c>
      <c r="G130" s="88" t="s">
        <v>331</v>
      </c>
      <c r="H130" s="87" t="s">
        <v>560</v>
      </c>
      <c r="I130" s="87" t="s">
        <v>327</v>
      </c>
      <c r="J130" s="101"/>
      <c r="K130" s="90">
        <v>6.2500000000302602</v>
      </c>
      <c r="L130" s="88" t="s">
        <v>133</v>
      </c>
      <c r="M130" s="89">
        <v>5.0000000000000001E-3</v>
      </c>
      <c r="N130" s="89">
        <v>4.0300000000278391E-2</v>
      </c>
      <c r="O130" s="90">
        <v>45198.343820000009</v>
      </c>
      <c r="P130" s="102">
        <v>88.06</v>
      </c>
      <c r="Q130" s="90">
        <v>1.5056260150000003</v>
      </c>
      <c r="R130" s="90">
        <v>41.307287595000005</v>
      </c>
      <c r="S130" s="91">
        <v>2.6505315500073036E-4</v>
      </c>
      <c r="T130" s="91">
        <f t="shared" si="3"/>
        <v>6.6771891513377657E-4</v>
      </c>
      <c r="U130" s="91">
        <f>R130/'סכום נכסי הקרן'!$C$42</f>
        <v>1.6254019561111994E-4</v>
      </c>
    </row>
    <row r="131" spans="2:21">
      <c r="B131" s="86" t="s">
        <v>595</v>
      </c>
      <c r="C131" s="87" t="s">
        <v>596</v>
      </c>
      <c r="D131" s="88" t="s">
        <v>120</v>
      </c>
      <c r="E131" s="88" t="s">
        <v>28</v>
      </c>
      <c r="F131" s="87" t="s">
        <v>534</v>
      </c>
      <c r="G131" s="88" t="s">
        <v>331</v>
      </c>
      <c r="H131" s="87" t="s">
        <v>560</v>
      </c>
      <c r="I131" s="87" t="s">
        <v>327</v>
      </c>
      <c r="J131" s="101"/>
      <c r="K131" s="90">
        <v>6.1399999999987633</v>
      </c>
      <c r="L131" s="88" t="s">
        <v>133</v>
      </c>
      <c r="M131" s="89">
        <v>9.7000000000000003E-3</v>
      </c>
      <c r="N131" s="89">
        <v>4.4699999999958481E-2</v>
      </c>
      <c r="O131" s="90">
        <v>122723.76974600002</v>
      </c>
      <c r="P131" s="102">
        <v>88.66</v>
      </c>
      <c r="Q131" s="90">
        <v>4.4134823180000007</v>
      </c>
      <c r="R131" s="90">
        <v>113.22037660100003</v>
      </c>
      <c r="S131" s="91">
        <v>3.1083795978885273E-4</v>
      </c>
      <c r="T131" s="91">
        <f t="shared" si="3"/>
        <v>1.8301706898859221E-3</v>
      </c>
      <c r="U131" s="91">
        <f>R131/'סכום נכסי הקרן'!$C$42</f>
        <v>4.4551127007716587E-4</v>
      </c>
    </row>
    <row r="132" spans="2:21">
      <c r="B132" s="86" t="s">
        <v>597</v>
      </c>
      <c r="C132" s="87" t="s">
        <v>598</v>
      </c>
      <c r="D132" s="88" t="s">
        <v>120</v>
      </c>
      <c r="E132" s="88" t="s">
        <v>28</v>
      </c>
      <c r="F132" s="87" t="s">
        <v>599</v>
      </c>
      <c r="G132" s="88" t="s">
        <v>600</v>
      </c>
      <c r="H132" s="87" t="s">
        <v>577</v>
      </c>
      <c r="I132" s="87" t="s">
        <v>131</v>
      </c>
      <c r="J132" s="101"/>
      <c r="K132" s="90">
        <v>1.289999999998275</v>
      </c>
      <c r="L132" s="88" t="s">
        <v>133</v>
      </c>
      <c r="M132" s="89">
        <v>1.8500000000000003E-2</v>
      </c>
      <c r="N132" s="89">
        <v>3.5700000000005748E-2</v>
      </c>
      <c r="O132" s="90">
        <v>190714.20062400002</v>
      </c>
      <c r="P132" s="102">
        <v>109.43</v>
      </c>
      <c r="Q132" s="90"/>
      <c r="R132" s="90">
        <v>208.69854978400002</v>
      </c>
      <c r="S132" s="91">
        <v>3.2320058402928419E-4</v>
      </c>
      <c r="T132" s="91">
        <f t="shared" si="3"/>
        <v>3.3735444122608683E-3</v>
      </c>
      <c r="U132" s="91">
        <f>R132/'סכום נכסי הקרן'!$C$42</f>
        <v>8.2120867964602102E-4</v>
      </c>
    </row>
    <row r="133" spans="2:21">
      <c r="B133" s="86" t="s">
        <v>601</v>
      </c>
      <c r="C133" s="87" t="s">
        <v>602</v>
      </c>
      <c r="D133" s="88" t="s">
        <v>120</v>
      </c>
      <c r="E133" s="88" t="s">
        <v>28</v>
      </c>
      <c r="F133" s="87" t="s">
        <v>599</v>
      </c>
      <c r="G133" s="88" t="s">
        <v>600</v>
      </c>
      <c r="H133" s="87" t="s">
        <v>577</v>
      </c>
      <c r="I133" s="87" t="s">
        <v>131</v>
      </c>
      <c r="J133" s="101"/>
      <c r="K133" s="90">
        <v>1.1399999999999386</v>
      </c>
      <c r="L133" s="88" t="s">
        <v>133</v>
      </c>
      <c r="M133" s="89">
        <v>0.01</v>
      </c>
      <c r="N133" s="89">
        <v>4.0900000000019289E-2</v>
      </c>
      <c r="O133" s="90">
        <v>306335.74803000008</v>
      </c>
      <c r="P133" s="102">
        <v>106.62</v>
      </c>
      <c r="Q133" s="90"/>
      <c r="R133" s="90">
        <v>326.61514909300007</v>
      </c>
      <c r="S133" s="91">
        <v>3.9779357670832971E-4</v>
      </c>
      <c r="T133" s="91">
        <f t="shared" si="3"/>
        <v>5.2796280200453731E-3</v>
      </c>
      <c r="U133" s="91">
        <f>R133/'סכום נכסי הקרן'!$C$42</f>
        <v>1.2851991334709985E-3</v>
      </c>
    </row>
    <row r="134" spans="2:21">
      <c r="B134" s="86" t="s">
        <v>603</v>
      </c>
      <c r="C134" s="87" t="s">
        <v>604</v>
      </c>
      <c r="D134" s="88" t="s">
        <v>120</v>
      </c>
      <c r="E134" s="88" t="s">
        <v>28</v>
      </c>
      <c r="F134" s="87" t="s">
        <v>599</v>
      </c>
      <c r="G134" s="88" t="s">
        <v>600</v>
      </c>
      <c r="H134" s="87" t="s">
        <v>577</v>
      </c>
      <c r="I134" s="87" t="s">
        <v>131</v>
      </c>
      <c r="J134" s="101"/>
      <c r="K134" s="90">
        <v>3.9099999999968844</v>
      </c>
      <c r="L134" s="88" t="s">
        <v>133</v>
      </c>
      <c r="M134" s="89">
        <v>0.01</v>
      </c>
      <c r="N134" s="89">
        <v>4.709999999996467E-2</v>
      </c>
      <c r="O134" s="90">
        <v>507650.20572600007</v>
      </c>
      <c r="P134" s="102">
        <v>94.21</v>
      </c>
      <c r="Q134" s="90"/>
      <c r="R134" s="90">
        <v>478.25721693900005</v>
      </c>
      <c r="S134" s="91">
        <v>4.2873761735151496E-4</v>
      </c>
      <c r="T134" s="91">
        <f t="shared" si="3"/>
        <v>7.7308728953692576E-3</v>
      </c>
      <c r="U134" s="91">
        <f>R134/'סכום נכסי הקרן'!$C$42</f>
        <v>1.8818960556273455E-3</v>
      </c>
    </row>
    <row r="135" spans="2:21">
      <c r="B135" s="86" t="s">
        <v>605</v>
      </c>
      <c r="C135" s="87" t="s">
        <v>606</v>
      </c>
      <c r="D135" s="88" t="s">
        <v>120</v>
      </c>
      <c r="E135" s="88" t="s">
        <v>28</v>
      </c>
      <c r="F135" s="87" t="s">
        <v>599</v>
      </c>
      <c r="G135" s="88" t="s">
        <v>600</v>
      </c>
      <c r="H135" s="87" t="s">
        <v>577</v>
      </c>
      <c r="I135" s="87" t="s">
        <v>131</v>
      </c>
      <c r="J135" s="101"/>
      <c r="K135" s="90">
        <v>2.5899999999996637</v>
      </c>
      <c r="L135" s="88" t="s">
        <v>133</v>
      </c>
      <c r="M135" s="89">
        <v>3.5400000000000001E-2</v>
      </c>
      <c r="N135" s="89">
        <v>4.5899999999996631E-2</v>
      </c>
      <c r="O135" s="90">
        <v>492643.47500000009</v>
      </c>
      <c r="P135" s="102">
        <v>100.73</v>
      </c>
      <c r="Q135" s="90">
        <v>9.0111229349999995</v>
      </c>
      <c r="R135" s="90">
        <v>505.25089406300009</v>
      </c>
      <c r="S135" s="91">
        <v>4.4103765857064851E-4</v>
      </c>
      <c r="T135" s="91">
        <f t="shared" si="3"/>
        <v>8.1672169366780959E-3</v>
      </c>
      <c r="U135" s="91">
        <f>R135/'סכום נכסי הקרן'!$C$42</f>
        <v>1.9881135735388693E-3</v>
      </c>
    </row>
    <row r="136" spans="2:21">
      <c r="B136" s="86" t="s">
        <v>607</v>
      </c>
      <c r="C136" s="87" t="s">
        <v>608</v>
      </c>
      <c r="D136" s="88" t="s">
        <v>120</v>
      </c>
      <c r="E136" s="88" t="s">
        <v>28</v>
      </c>
      <c r="F136" s="87" t="s">
        <v>609</v>
      </c>
      <c r="G136" s="88" t="s">
        <v>331</v>
      </c>
      <c r="H136" s="87" t="s">
        <v>577</v>
      </c>
      <c r="I136" s="87" t="s">
        <v>131</v>
      </c>
      <c r="J136" s="101"/>
      <c r="K136" s="90">
        <v>3.5000000000050981</v>
      </c>
      <c r="L136" s="88" t="s">
        <v>133</v>
      </c>
      <c r="M136" s="89">
        <v>2.75E-2</v>
      </c>
      <c r="N136" s="89">
        <v>3.0100000000042489E-2</v>
      </c>
      <c r="O136" s="90">
        <v>266311.33999000007</v>
      </c>
      <c r="P136" s="102">
        <v>110.48</v>
      </c>
      <c r="Q136" s="90"/>
      <c r="R136" s="90">
        <v>294.22075847500003</v>
      </c>
      <c r="S136" s="91">
        <v>5.2138923013989166E-4</v>
      </c>
      <c r="T136" s="91">
        <f t="shared" si="3"/>
        <v>4.7559831956272966E-3</v>
      </c>
      <c r="U136" s="91">
        <f>R136/'סכום נכסי הקרן'!$C$42</f>
        <v>1.1577303284655083E-3</v>
      </c>
    </row>
    <row r="137" spans="2:21">
      <c r="B137" s="86" t="s">
        <v>610</v>
      </c>
      <c r="C137" s="87" t="s">
        <v>611</v>
      </c>
      <c r="D137" s="88" t="s">
        <v>120</v>
      </c>
      <c r="E137" s="88" t="s">
        <v>28</v>
      </c>
      <c r="F137" s="87" t="s">
        <v>609</v>
      </c>
      <c r="G137" s="88" t="s">
        <v>331</v>
      </c>
      <c r="H137" s="87" t="s">
        <v>577</v>
      </c>
      <c r="I137" s="87" t="s">
        <v>131</v>
      </c>
      <c r="J137" s="101"/>
      <c r="K137" s="90">
        <v>5.1500000000088129</v>
      </c>
      <c r="L137" s="88" t="s">
        <v>133</v>
      </c>
      <c r="M137" s="89">
        <v>8.5000000000000006E-3</v>
      </c>
      <c r="N137" s="89">
        <v>3.4200000000065456E-2</v>
      </c>
      <c r="O137" s="90">
        <v>204882.79004600004</v>
      </c>
      <c r="P137" s="102">
        <v>96.94</v>
      </c>
      <c r="Q137" s="90"/>
      <c r="R137" s="90">
        <v>198.61336983499999</v>
      </c>
      <c r="S137" s="91">
        <v>3.2608551518517934E-4</v>
      </c>
      <c r="T137" s="91">
        <f t="shared" si="3"/>
        <v>3.2105207472722637E-3</v>
      </c>
      <c r="U137" s="91">
        <f>R137/'סכום נכסי הקרן'!$C$42</f>
        <v>7.8152446852676482E-4</v>
      </c>
    </row>
    <row r="138" spans="2:21">
      <c r="B138" s="86" t="s">
        <v>612</v>
      </c>
      <c r="C138" s="87" t="s">
        <v>613</v>
      </c>
      <c r="D138" s="88" t="s">
        <v>120</v>
      </c>
      <c r="E138" s="88" t="s">
        <v>28</v>
      </c>
      <c r="F138" s="87" t="s">
        <v>609</v>
      </c>
      <c r="G138" s="88" t="s">
        <v>331</v>
      </c>
      <c r="H138" s="87" t="s">
        <v>577</v>
      </c>
      <c r="I138" s="87" t="s">
        <v>131</v>
      </c>
      <c r="J138" s="101"/>
      <c r="K138" s="90">
        <v>6.4800000000057709</v>
      </c>
      <c r="L138" s="88" t="s">
        <v>133</v>
      </c>
      <c r="M138" s="89">
        <v>3.1800000000000002E-2</v>
      </c>
      <c r="N138" s="89">
        <v>3.6400000000028861E-2</v>
      </c>
      <c r="O138" s="90">
        <v>204694.95303500004</v>
      </c>
      <c r="P138" s="102">
        <v>101.6</v>
      </c>
      <c r="Q138" s="90"/>
      <c r="R138" s="90">
        <v>207.97008541</v>
      </c>
      <c r="S138" s="91">
        <v>5.9390572431011529E-4</v>
      </c>
      <c r="T138" s="91">
        <f t="shared" si="3"/>
        <v>3.3617690217706978E-3</v>
      </c>
      <c r="U138" s="91">
        <f>R138/'סכום נכסי הקרן'!$C$42</f>
        <v>8.1834224254159033E-4</v>
      </c>
    </row>
    <row r="139" spans="2:21">
      <c r="B139" s="86" t="s">
        <v>614</v>
      </c>
      <c r="C139" s="87" t="s">
        <v>615</v>
      </c>
      <c r="D139" s="88" t="s">
        <v>120</v>
      </c>
      <c r="E139" s="88" t="s">
        <v>28</v>
      </c>
      <c r="F139" s="87" t="s">
        <v>616</v>
      </c>
      <c r="G139" s="88" t="s">
        <v>157</v>
      </c>
      <c r="H139" s="87" t="s">
        <v>560</v>
      </c>
      <c r="I139" s="87" t="s">
        <v>327</v>
      </c>
      <c r="J139" s="101"/>
      <c r="K139" s="90">
        <v>0.75999999999249768</v>
      </c>
      <c r="L139" s="88" t="s">
        <v>133</v>
      </c>
      <c r="M139" s="89">
        <v>1.9799999999999998E-2</v>
      </c>
      <c r="N139" s="89">
        <v>3.5199999999849949E-2</v>
      </c>
      <c r="O139" s="90">
        <v>53004.549586000008</v>
      </c>
      <c r="P139" s="102">
        <v>110.65</v>
      </c>
      <c r="Q139" s="90"/>
      <c r="R139" s="90">
        <v>58.649532719000007</v>
      </c>
      <c r="S139" s="91">
        <v>3.4885232884684128E-4</v>
      </c>
      <c r="T139" s="91">
        <f t="shared" ref="T139:T166" si="4">IFERROR(R139/$R$11,0)</f>
        <v>9.4805068645983578E-4</v>
      </c>
      <c r="U139" s="91">
        <f>R139/'סכום נכסי הקרן'!$C$42</f>
        <v>2.3078025877934768E-4</v>
      </c>
    </row>
    <row r="140" spans="2:21">
      <c r="B140" s="86" t="s">
        <v>617</v>
      </c>
      <c r="C140" s="87" t="s">
        <v>618</v>
      </c>
      <c r="D140" s="88" t="s">
        <v>120</v>
      </c>
      <c r="E140" s="88" t="s">
        <v>28</v>
      </c>
      <c r="F140" s="87" t="s">
        <v>619</v>
      </c>
      <c r="G140" s="88" t="s">
        <v>342</v>
      </c>
      <c r="H140" s="87" t="s">
        <v>560</v>
      </c>
      <c r="I140" s="87" t="s">
        <v>327</v>
      </c>
      <c r="J140" s="101"/>
      <c r="K140" s="90">
        <v>2.5500000002871359</v>
      </c>
      <c r="L140" s="88" t="s">
        <v>133</v>
      </c>
      <c r="M140" s="89">
        <v>1.9400000000000001E-2</v>
      </c>
      <c r="N140" s="89">
        <v>2.9900000003637052E-2</v>
      </c>
      <c r="O140" s="90">
        <v>4749.5267640000011</v>
      </c>
      <c r="P140" s="102">
        <v>109.99</v>
      </c>
      <c r="Q140" s="90"/>
      <c r="R140" s="90">
        <v>5.2240040900000011</v>
      </c>
      <c r="S140" s="91">
        <v>1.3140330555291196E-5</v>
      </c>
      <c r="T140" s="91">
        <f t="shared" si="4"/>
        <v>8.4444332870005085E-5</v>
      </c>
      <c r="U140" s="91">
        <f>R140/'סכום נכסי הקרן'!$C$42</f>
        <v>2.0555952619960222E-5</v>
      </c>
    </row>
    <row r="141" spans="2:21">
      <c r="B141" s="86" t="s">
        <v>620</v>
      </c>
      <c r="C141" s="87" t="s">
        <v>621</v>
      </c>
      <c r="D141" s="88" t="s">
        <v>120</v>
      </c>
      <c r="E141" s="88" t="s">
        <v>28</v>
      </c>
      <c r="F141" s="87" t="s">
        <v>619</v>
      </c>
      <c r="G141" s="88" t="s">
        <v>342</v>
      </c>
      <c r="H141" s="87" t="s">
        <v>560</v>
      </c>
      <c r="I141" s="87" t="s">
        <v>327</v>
      </c>
      <c r="J141" s="101"/>
      <c r="K141" s="90">
        <v>3.519999999999885</v>
      </c>
      <c r="L141" s="88" t="s">
        <v>133</v>
      </c>
      <c r="M141" s="89">
        <v>1.23E-2</v>
      </c>
      <c r="N141" s="89">
        <v>2.9300000000004038E-2</v>
      </c>
      <c r="O141" s="90">
        <v>327060.84710900008</v>
      </c>
      <c r="P141" s="102">
        <v>105.97</v>
      </c>
      <c r="Q141" s="90"/>
      <c r="R141" s="90">
        <v>346.58636600200003</v>
      </c>
      <c r="S141" s="91">
        <v>2.5718954369058816E-4</v>
      </c>
      <c r="T141" s="91">
        <f t="shared" si="4"/>
        <v>5.6024562681531703E-3</v>
      </c>
      <c r="U141" s="91">
        <f>R141/'סכום נכסי הקרן'!$C$42</f>
        <v>1.3637839472406125E-3</v>
      </c>
    </row>
    <row r="142" spans="2:21">
      <c r="B142" s="86" t="s">
        <v>622</v>
      </c>
      <c r="C142" s="87" t="s">
        <v>623</v>
      </c>
      <c r="D142" s="88" t="s">
        <v>120</v>
      </c>
      <c r="E142" s="88" t="s">
        <v>28</v>
      </c>
      <c r="F142" s="87" t="s">
        <v>624</v>
      </c>
      <c r="G142" s="88" t="s">
        <v>625</v>
      </c>
      <c r="H142" s="87" t="s">
        <v>626</v>
      </c>
      <c r="I142" s="87" t="s">
        <v>131</v>
      </c>
      <c r="J142" s="101"/>
      <c r="K142" s="90">
        <v>2.4100000000020763</v>
      </c>
      <c r="L142" s="88" t="s">
        <v>133</v>
      </c>
      <c r="M142" s="89">
        <v>2.5699999999999997E-2</v>
      </c>
      <c r="N142" s="89">
        <v>4.0800000000031422E-2</v>
      </c>
      <c r="O142" s="90">
        <v>324841.34907500003</v>
      </c>
      <c r="P142" s="102">
        <v>109.71</v>
      </c>
      <c r="Q142" s="90"/>
      <c r="R142" s="90">
        <v>356.38341168600004</v>
      </c>
      <c r="S142" s="91">
        <v>2.5330460709681952E-4</v>
      </c>
      <c r="T142" s="91">
        <f t="shared" si="4"/>
        <v>5.7608223361403687E-3</v>
      </c>
      <c r="U142" s="91">
        <f>R142/'סכום נכסי הקרן'!$C$42</f>
        <v>1.4023343777966287E-3</v>
      </c>
    </row>
    <row r="143" spans="2:21">
      <c r="B143" s="86" t="s">
        <v>627</v>
      </c>
      <c r="C143" s="87" t="s">
        <v>628</v>
      </c>
      <c r="D143" s="88" t="s">
        <v>120</v>
      </c>
      <c r="E143" s="88" t="s">
        <v>28</v>
      </c>
      <c r="F143" s="87" t="s">
        <v>624</v>
      </c>
      <c r="G143" s="88" t="s">
        <v>625</v>
      </c>
      <c r="H143" s="87" t="s">
        <v>626</v>
      </c>
      <c r="I143" s="87" t="s">
        <v>131</v>
      </c>
      <c r="J143" s="101"/>
      <c r="K143" s="90">
        <v>4.2700000000002296</v>
      </c>
      <c r="L143" s="88" t="s">
        <v>133</v>
      </c>
      <c r="M143" s="89">
        <v>0.04</v>
      </c>
      <c r="N143" s="89">
        <v>4.2700000000002299E-2</v>
      </c>
      <c r="O143" s="90">
        <v>174562.72954300002</v>
      </c>
      <c r="P143" s="102">
        <v>99.7</v>
      </c>
      <c r="Q143" s="90"/>
      <c r="R143" s="90">
        <v>174.03903614800001</v>
      </c>
      <c r="S143" s="91">
        <v>5.5152532642989622E-4</v>
      </c>
      <c r="T143" s="91">
        <f t="shared" si="4"/>
        <v>2.8132846084461156E-3</v>
      </c>
      <c r="U143" s="91">
        <f>R143/'סכום נכסי הקרן'!$C$42</f>
        <v>6.8482683387061278E-4</v>
      </c>
    </row>
    <row r="144" spans="2:21">
      <c r="B144" s="86" t="s">
        <v>629</v>
      </c>
      <c r="C144" s="87" t="s">
        <v>630</v>
      </c>
      <c r="D144" s="88" t="s">
        <v>120</v>
      </c>
      <c r="E144" s="88" t="s">
        <v>28</v>
      </c>
      <c r="F144" s="87" t="s">
        <v>624</v>
      </c>
      <c r="G144" s="88" t="s">
        <v>625</v>
      </c>
      <c r="H144" s="87" t="s">
        <v>626</v>
      </c>
      <c r="I144" s="87" t="s">
        <v>131</v>
      </c>
      <c r="J144" s="101"/>
      <c r="K144" s="90">
        <v>1.2400000000164617</v>
      </c>
      <c r="L144" s="88" t="s">
        <v>133</v>
      </c>
      <c r="M144" s="89">
        <v>1.2199999999999999E-2</v>
      </c>
      <c r="N144" s="89">
        <v>3.8200000000317473E-2</v>
      </c>
      <c r="O144" s="90">
        <v>47164.615194000005</v>
      </c>
      <c r="P144" s="102">
        <v>108.19</v>
      </c>
      <c r="Q144" s="90"/>
      <c r="R144" s="90">
        <v>51.027394859000005</v>
      </c>
      <c r="S144" s="91">
        <v>1.0253177216086957E-4</v>
      </c>
      <c r="T144" s="91">
        <f t="shared" si="4"/>
        <v>8.2484129849955416E-4</v>
      </c>
      <c r="U144" s="91">
        <f>R144/'סכום נכסי הקרן'!$C$42</f>
        <v>2.0078788089953538E-4</v>
      </c>
    </row>
    <row r="145" spans="2:21">
      <c r="B145" s="86" t="s">
        <v>631</v>
      </c>
      <c r="C145" s="87" t="s">
        <v>632</v>
      </c>
      <c r="D145" s="88" t="s">
        <v>120</v>
      </c>
      <c r="E145" s="88" t="s">
        <v>28</v>
      </c>
      <c r="F145" s="87" t="s">
        <v>624</v>
      </c>
      <c r="G145" s="88" t="s">
        <v>625</v>
      </c>
      <c r="H145" s="87" t="s">
        <v>626</v>
      </c>
      <c r="I145" s="87" t="s">
        <v>131</v>
      </c>
      <c r="J145" s="101"/>
      <c r="K145" s="90">
        <v>5.0900000000185504</v>
      </c>
      <c r="L145" s="88" t="s">
        <v>133</v>
      </c>
      <c r="M145" s="89">
        <v>1.09E-2</v>
      </c>
      <c r="N145" s="89">
        <v>4.3800000000149754E-2</v>
      </c>
      <c r="O145" s="90">
        <v>125703.54475000002</v>
      </c>
      <c r="P145" s="102">
        <v>93.49</v>
      </c>
      <c r="Q145" s="90"/>
      <c r="R145" s="90">
        <v>117.52024169800002</v>
      </c>
      <c r="S145" s="91">
        <v>2.2499453146254854E-4</v>
      </c>
      <c r="T145" s="91">
        <f t="shared" si="4"/>
        <v>1.8996766154732018E-3</v>
      </c>
      <c r="U145" s="91">
        <f>R145/'סכום נכסי הקרן'!$C$42</f>
        <v>4.6243082482547626E-4</v>
      </c>
    </row>
    <row r="146" spans="2:21">
      <c r="B146" s="86" t="s">
        <v>633</v>
      </c>
      <c r="C146" s="87" t="s">
        <v>634</v>
      </c>
      <c r="D146" s="88" t="s">
        <v>120</v>
      </c>
      <c r="E146" s="88" t="s">
        <v>28</v>
      </c>
      <c r="F146" s="87" t="s">
        <v>624</v>
      </c>
      <c r="G146" s="88" t="s">
        <v>625</v>
      </c>
      <c r="H146" s="87" t="s">
        <v>626</v>
      </c>
      <c r="I146" s="87" t="s">
        <v>131</v>
      </c>
      <c r="J146" s="101"/>
      <c r="K146" s="90">
        <v>6.0500000000229512</v>
      </c>
      <c r="L146" s="88" t="s">
        <v>133</v>
      </c>
      <c r="M146" s="89">
        <v>1.54E-2</v>
      </c>
      <c r="N146" s="89">
        <v>4.5700000000189062E-2</v>
      </c>
      <c r="O146" s="90">
        <v>140784.00354500004</v>
      </c>
      <c r="P146" s="102">
        <v>90.46</v>
      </c>
      <c r="Q146" s="90">
        <v>1.1725634920000003</v>
      </c>
      <c r="R146" s="90">
        <v>128.52576900100001</v>
      </c>
      <c r="S146" s="91">
        <v>4.0224001012857154E-4</v>
      </c>
      <c r="T146" s="91">
        <f t="shared" si="4"/>
        <v>2.0775773971290715E-3</v>
      </c>
      <c r="U146" s="91">
        <f>R146/'סכום נכסי הקרן'!$C$42</f>
        <v>5.0573651408234409E-4</v>
      </c>
    </row>
    <row r="147" spans="2:21">
      <c r="B147" s="86" t="s">
        <v>635</v>
      </c>
      <c r="C147" s="87" t="s">
        <v>636</v>
      </c>
      <c r="D147" s="88" t="s">
        <v>120</v>
      </c>
      <c r="E147" s="88" t="s">
        <v>28</v>
      </c>
      <c r="F147" s="87" t="s">
        <v>637</v>
      </c>
      <c r="G147" s="88" t="s">
        <v>638</v>
      </c>
      <c r="H147" s="87" t="s">
        <v>639</v>
      </c>
      <c r="I147" s="87" t="s">
        <v>327</v>
      </c>
      <c r="J147" s="101"/>
      <c r="K147" s="90">
        <v>4.2200000000017868</v>
      </c>
      <c r="L147" s="88" t="s">
        <v>133</v>
      </c>
      <c r="M147" s="89">
        <v>7.4999999999999997E-3</v>
      </c>
      <c r="N147" s="89">
        <v>4.1100000000024881E-2</v>
      </c>
      <c r="O147" s="90">
        <v>662218.6692890001</v>
      </c>
      <c r="P147" s="102">
        <v>94.68</v>
      </c>
      <c r="Q147" s="90"/>
      <c r="R147" s="90">
        <v>626.98865340400005</v>
      </c>
      <c r="S147" s="91">
        <v>4.3030299656391112E-4</v>
      </c>
      <c r="T147" s="91">
        <f t="shared" si="4"/>
        <v>1.0135068357835763E-2</v>
      </c>
      <c r="U147" s="91">
        <f>R147/'סכום נכסי הקרן'!$C$42</f>
        <v>2.4671399238175721E-3</v>
      </c>
    </row>
    <row r="148" spans="2:21">
      <c r="B148" s="86" t="s">
        <v>640</v>
      </c>
      <c r="C148" s="87" t="s">
        <v>641</v>
      </c>
      <c r="D148" s="88" t="s">
        <v>120</v>
      </c>
      <c r="E148" s="88" t="s">
        <v>28</v>
      </c>
      <c r="F148" s="87" t="s">
        <v>637</v>
      </c>
      <c r="G148" s="88" t="s">
        <v>638</v>
      </c>
      <c r="H148" s="87" t="s">
        <v>639</v>
      </c>
      <c r="I148" s="87" t="s">
        <v>327</v>
      </c>
      <c r="J148" s="101"/>
      <c r="K148" s="90">
        <v>6.2600000000090095</v>
      </c>
      <c r="L148" s="88" t="s">
        <v>133</v>
      </c>
      <c r="M148" s="89">
        <v>4.0800000000000003E-2</v>
      </c>
      <c r="N148" s="89">
        <v>4.3700000000099319E-2</v>
      </c>
      <c r="O148" s="90">
        <v>174630.98768000002</v>
      </c>
      <c r="P148" s="102">
        <v>99.17</v>
      </c>
      <c r="Q148" s="90"/>
      <c r="R148" s="90">
        <v>173.18155194400001</v>
      </c>
      <c r="S148" s="91">
        <v>4.989456790857143E-4</v>
      </c>
      <c r="T148" s="91">
        <f t="shared" si="4"/>
        <v>2.7994236542229064E-3</v>
      </c>
      <c r="U148" s="91">
        <f>R148/'סכום נכסי הקרן'!$C$42</f>
        <v>6.81452716169685E-4</v>
      </c>
    </row>
    <row r="149" spans="2:21">
      <c r="B149" s="86" t="s">
        <v>642</v>
      </c>
      <c r="C149" s="87" t="s">
        <v>643</v>
      </c>
      <c r="D149" s="88" t="s">
        <v>120</v>
      </c>
      <c r="E149" s="88" t="s">
        <v>28</v>
      </c>
      <c r="F149" s="87" t="s">
        <v>644</v>
      </c>
      <c r="G149" s="88" t="s">
        <v>625</v>
      </c>
      <c r="H149" s="87" t="s">
        <v>626</v>
      </c>
      <c r="I149" s="87" t="s">
        <v>131</v>
      </c>
      <c r="J149" s="101"/>
      <c r="K149" s="90">
        <v>3.3200000000088203</v>
      </c>
      <c r="L149" s="88" t="s">
        <v>133</v>
      </c>
      <c r="M149" s="89">
        <v>1.3300000000000001E-2</v>
      </c>
      <c r="N149" s="89">
        <v>3.6400000000060342E-2</v>
      </c>
      <c r="O149" s="90">
        <v>165579.06112000003</v>
      </c>
      <c r="P149" s="102">
        <v>103.34</v>
      </c>
      <c r="Q149" s="90">
        <v>1.2268150439999999</v>
      </c>
      <c r="R149" s="90">
        <v>172.33621696400002</v>
      </c>
      <c r="S149" s="91">
        <v>5.0481421073170739E-4</v>
      </c>
      <c r="T149" s="91">
        <f t="shared" si="4"/>
        <v>2.7857590882677565E-3</v>
      </c>
      <c r="U149" s="91">
        <f>R149/'סכום נכסי הקרן'!$C$42</f>
        <v>6.7812640449429063E-4</v>
      </c>
    </row>
    <row r="150" spans="2:21">
      <c r="B150" s="86" t="s">
        <v>645</v>
      </c>
      <c r="C150" s="87" t="s">
        <v>646</v>
      </c>
      <c r="D150" s="88" t="s">
        <v>120</v>
      </c>
      <c r="E150" s="88" t="s">
        <v>28</v>
      </c>
      <c r="F150" s="87" t="s">
        <v>647</v>
      </c>
      <c r="G150" s="88" t="s">
        <v>331</v>
      </c>
      <c r="H150" s="87" t="s">
        <v>639</v>
      </c>
      <c r="I150" s="87" t="s">
        <v>327</v>
      </c>
      <c r="J150" s="101"/>
      <c r="K150" s="90">
        <v>3.5199999999542499</v>
      </c>
      <c r="L150" s="88" t="s">
        <v>133</v>
      </c>
      <c r="M150" s="89">
        <v>1.8000000000000002E-2</v>
      </c>
      <c r="N150" s="89">
        <v>3.319999999964196E-2</v>
      </c>
      <c r="O150" s="90">
        <v>18773.692602000003</v>
      </c>
      <c r="P150" s="102">
        <v>106.61</v>
      </c>
      <c r="Q150" s="90">
        <v>9.4878715000000016E-2</v>
      </c>
      <c r="R150" s="90">
        <v>20.109512421000002</v>
      </c>
      <c r="S150" s="91">
        <v>2.240249238407499E-5</v>
      </c>
      <c r="T150" s="91">
        <f t="shared" si="4"/>
        <v>3.250637502338605E-4</v>
      </c>
      <c r="U150" s="91">
        <f>R150/'סכום נכסי הקרן'!$C$42</f>
        <v>7.9128993280818346E-5</v>
      </c>
    </row>
    <row r="151" spans="2:21">
      <c r="B151" s="86" t="s">
        <v>648</v>
      </c>
      <c r="C151" s="87" t="s">
        <v>649</v>
      </c>
      <c r="D151" s="88" t="s">
        <v>120</v>
      </c>
      <c r="E151" s="88" t="s">
        <v>28</v>
      </c>
      <c r="F151" s="87" t="s">
        <v>650</v>
      </c>
      <c r="G151" s="88" t="s">
        <v>331</v>
      </c>
      <c r="H151" s="87" t="s">
        <v>639</v>
      </c>
      <c r="I151" s="87" t="s">
        <v>327</v>
      </c>
      <c r="J151" s="101"/>
      <c r="K151" s="90">
        <v>4.740000000001638</v>
      </c>
      <c r="L151" s="88" t="s">
        <v>133</v>
      </c>
      <c r="M151" s="89">
        <v>3.6200000000000003E-2</v>
      </c>
      <c r="N151" s="89">
        <v>4.5100000000012852E-2</v>
      </c>
      <c r="O151" s="90">
        <v>515195.48475200013</v>
      </c>
      <c r="P151" s="102">
        <v>99.56</v>
      </c>
      <c r="Q151" s="90"/>
      <c r="R151" s="90">
        <v>512.92860153400011</v>
      </c>
      <c r="S151" s="91">
        <v>2.8989172227132545E-4</v>
      </c>
      <c r="T151" s="91">
        <f t="shared" si="4"/>
        <v>8.2913245893885389E-3</v>
      </c>
      <c r="U151" s="91">
        <f>R151/'סכום נכסי הקרן'!$C$42</f>
        <v>2.0183246124823306E-3</v>
      </c>
    </row>
    <row r="152" spans="2:21">
      <c r="B152" s="86" t="s">
        <v>651</v>
      </c>
      <c r="C152" s="87" t="s">
        <v>652</v>
      </c>
      <c r="D152" s="88" t="s">
        <v>120</v>
      </c>
      <c r="E152" s="88" t="s">
        <v>28</v>
      </c>
      <c r="F152" s="87" t="s">
        <v>653</v>
      </c>
      <c r="G152" s="88" t="s">
        <v>342</v>
      </c>
      <c r="H152" s="87" t="s">
        <v>654</v>
      </c>
      <c r="I152" s="87" t="s">
        <v>327</v>
      </c>
      <c r="J152" s="101"/>
      <c r="K152" s="90">
        <v>3.569999999997429</v>
      </c>
      <c r="L152" s="88" t="s">
        <v>133</v>
      </c>
      <c r="M152" s="89">
        <v>2.75E-2</v>
      </c>
      <c r="N152" s="89">
        <v>3.9599999999976439E-2</v>
      </c>
      <c r="O152" s="90">
        <v>340783.32069000008</v>
      </c>
      <c r="P152" s="102">
        <v>106.24</v>
      </c>
      <c r="Q152" s="90">
        <v>11.360911916000001</v>
      </c>
      <c r="R152" s="90">
        <v>373.40911182800005</v>
      </c>
      <c r="S152" s="91">
        <v>3.8966244625160987E-4</v>
      </c>
      <c r="T152" s="91">
        <f t="shared" si="4"/>
        <v>6.0360372604334198E-3</v>
      </c>
      <c r="U152" s="91">
        <f>R152/'סכום נכסי הקרן'!$C$42</f>
        <v>1.4693288669683632E-3</v>
      </c>
    </row>
    <row r="153" spans="2:21">
      <c r="B153" s="86" t="s">
        <v>655</v>
      </c>
      <c r="C153" s="87" t="s">
        <v>656</v>
      </c>
      <c r="D153" s="88" t="s">
        <v>120</v>
      </c>
      <c r="E153" s="88" t="s">
        <v>28</v>
      </c>
      <c r="F153" s="87" t="s">
        <v>644</v>
      </c>
      <c r="G153" s="88" t="s">
        <v>625</v>
      </c>
      <c r="H153" s="87" t="s">
        <v>657</v>
      </c>
      <c r="I153" s="87" t="s">
        <v>131</v>
      </c>
      <c r="J153" s="101"/>
      <c r="K153" s="90">
        <v>2.4000000000007744</v>
      </c>
      <c r="L153" s="88" t="s">
        <v>133</v>
      </c>
      <c r="M153" s="89">
        <v>0.04</v>
      </c>
      <c r="N153" s="89">
        <v>7.3699999999990717E-2</v>
      </c>
      <c r="O153" s="90">
        <v>248585.04746300005</v>
      </c>
      <c r="P153" s="102">
        <v>103.93</v>
      </c>
      <c r="Q153" s="90"/>
      <c r="R153" s="90">
        <v>258.35444825200005</v>
      </c>
      <c r="S153" s="91">
        <v>9.5775318309692214E-5</v>
      </c>
      <c r="T153" s="91">
        <f t="shared" si="4"/>
        <v>4.1762159161399873E-3</v>
      </c>
      <c r="U153" s="91">
        <f>R153/'סכום נכסי הקרן'!$C$42</f>
        <v>1.0165998544277705E-3</v>
      </c>
    </row>
    <row r="154" spans="2:21">
      <c r="B154" s="86" t="s">
        <v>658</v>
      </c>
      <c r="C154" s="87" t="s">
        <v>659</v>
      </c>
      <c r="D154" s="88" t="s">
        <v>120</v>
      </c>
      <c r="E154" s="88" t="s">
        <v>28</v>
      </c>
      <c r="F154" s="87" t="s">
        <v>644</v>
      </c>
      <c r="G154" s="88" t="s">
        <v>625</v>
      </c>
      <c r="H154" s="87" t="s">
        <v>657</v>
      </c>
      <c r="I154" s="87" t="s">
        <v>131</v>
      </c>
      <c r="J154" s="101"/>
      <c r="K154" s="90">
        <v>3.0799999999986807</v>
      </c>
      <c r="L154" s="88" t="s">
        <v>133</v>
      </c>
      <c r="M154" s="89">
        <v>3.2799999999999996E-2</v>
      </c>
      <c r="N154" s="89">
        <v>7.6599999999911808E-2</v>
      </c>
      <c r="O154" s="90">
        <v>242917.49871700004</v>
      </c>
      <c r="P154" s="102">
        <v>99.89</v>
      </c>
      <c r="Q154" s="90"/>
      <c r="R154" s="90">
        <v>242.65030052900005</v>
      </c>
      <c r="S154" s="91">
        <v>1.7299711780928418E-4</v>
      </c>
      <c r="T154" s="91">
        <f t="shared" si="4"/>
        <v>3.9223634583482204E-3</v>
      </c>
      <c r="U154" s="91">
        <f>R154/'סכום נכסי הקרן'!$C$42</f>
        <v>9.5480554665745539E-4</v>
      </c>
    </row>
    <row r="155" spans="2:21">
      <c r="B155" s="86" t="s">
        <v>660</v>
      </c>
      <c r="C155" s="87" t="s">
        <v>661</v>
      </c>
      <c r="D155" s="88" t="s">
        <v>120</v>
      </c>
      <c r="E155" s="88" t="s">
        <v>28</v>
      </c>
      <c r="F155" s="87" t="s">
        <v>644</v>
      </c>
      <c r="G155" s="88" t="s">
        <v>625</v>
      </c>
      <c r="H155" s="87" t="s">
        <v>657</v>
      </c>
      <c r="I155" s="87" t="s">
        <v>131</v>
      </c>
      <c r="J155" s="101"/>
      <c r="K155" s="90">
        <v>4.9399999999925868</v>
      </c>
      <c r="L155" s="88" t="s">
        <v>133</v>
      </c>
      <c r="M155" s="89">
        <v>1.7899999999999999E-2</v>
      </c>
      <c r="N155" s="89">
        <v>7.1499999999941485E-2</v>
      </c>
      <c r="O155" s="90">
        <v>92511.265550000026</v>
      </c>
      <c r="P155" s="102">
        <v>85.02</v>
      </c>
      <c r="Q155" s="90">
        <v>23.865819499000008</v>
      </c>
      <c r="R155" s="90">
        <v>102.51889750400001</v>
      </c>
      <c r="S155" s="91">
        <v>1.3748136934965967E-4</v>
      </c>
      <c r="T155" s="91">
        <f t="shared" si="4"/>
        <v>1.6571847489295721E-3</v>
      </c>
      <c r="U155" s="91">
        <f>R155/'סכום נכסי הקרן'!$C$42</f>
        <v>4.0340198120763382E-4</v>
      </c>
    </row>
    <row r="156" spans="2:21">
      <c r="B156" s="86" t="s">
        <v>662</v>
      </c>
      <c r="C156" s="87" t="s">
        <v>663</v>
      </c>
      <c r="D156" s="88" t="s">
        <v>120</v>
      </c>
      <c r="E156" s="88" t="s">
        <v>28</v>
      </c>
      <c r="F156" s="87" t="s">
        <v>647</v>
      </c>
      <c r="G156" s="88" t="s">
        <v>331</v>
      </c>
      <c r="H156" s="87" t="s">
        <v>654</v>
      </c>
      <c r="I156" s="87" t="s">
        <v>327</v>
      </c>
      <c r="J156" s="101"/>
      <c r="K156" s="90">
        <v>3.019999999994996</v>
      </c>
      <c r="L156" s="88" t="s">
        <v>133</v>
      </c>
      <c r="M156" s="89">
        <v>3.6499999999999998E-2</v>
      </c>
      <c r="N156" s="89">
        <v>4.7699999999901842E-2</v>
      </c>
      <c r="O156" s="90">
        <v>102888.50076000001</v>
      </c>
      <c r="P156" s="102">
        <v>101</v>
      </c>
      <c r="Q156" s="90"/>
      <c r="R156" s="90">
        <v>103.91738252600001</v>
      </c>
      <c r="S156" s="91">
        <v>5.7692976684722277E-4</v>
      </c>
      <c r="T156" s="91">
        <f t="shared" si="4"/>
        <v>1.6797908060223576E-3</v>
      </c>
      <c r="U156" s="91">
        <f>R156/'סכום נכסי הקרן'!$C$42</f>
        <v>4.0890488498731978E-4</v>
      </c>
    </row>
    <row r="157" spans="2:21">
      <c r="B157" s="86" t="s">
        <v>664</v>
      </c>
      <c r="C157" s="87" t="s">
        <v>665</v>
      </c>
      <c r="D157" s="88" t="s">
        <v>120</v>
      </c>
      <c r="E157" s="88" t="s">
        <v>28</v>
      </c>
      <c r="F157" s="87" t="s">
        <v>647</v>
      </c>
      <c r="G157" s="88" t="s">
        <v>331</v>
      </c>
      <c r="H157" s="87" t="s">
        <v>654</v>
      </c>
      <c r="I157" s="87" t="s">
        <v>327</v>
      </c>
      <c r="J157" s="101"/>
      <c r="K157" s="90">
        <v>2.7699999999967182</v>
      </c>
      <c r="L157" s="88" t="s">
        <v>133</v>
      </c>
      <c r="M157" s="89">
        <v>3.3000000000000002E-2</v>
      </c>
      <c r="N157" s="89">
        <v>4.7799999999954476E-2</v>
      </c>
      <c r="O157" s="90">
        <v>314043.42093800008</v>
      </c>
      <c r="P157" s="102">
        <v>107.69</v>
      </c>
      <c r="Q157" s="90"/>
      <c r="R157" s="90">
        <v>338.19334764300004</v>
      </c>
      <c r="S157" s="91">
        <v>4.9738106624073097E-4</v>
      </c>
      <c r="T157" s="91">
        <f t="shared" si="4"/>
        <v>5.4667858467903375E-3</v>
      </c>
      <c r="U157" s="91">
        <f>R157/'סכום נכסי הקרן'!$C$42</f>
        <v>1.3307582288924363E-3</v>
      </c>
    </row>
    <row r="158" spans="2:21">
      <c r="B158" s="86" t="s">
        <v>666</v>
      </c>
      <c r="C158" s="87" t="s">
        <v>667</v>
      </c>
      <c r="D158" s="88" t="s">
        <v>120</v>
      </c>
      <c r="E158" s="88" t="s">
        <v>28</v>
      </c>
      <c r="F158" s="87" t="s">
        <v>668</v>
      </c>
      <c r="G158" s="88" t="s">
        <v>331</v>
      </c>
      <c r="H158" s="87" t="s">
        <v>654</v>
      </c>
      <c r="I158" s="87" t="s">
        <v>327</v>
      </c>
      <c r="J158" s="101"/>
      <c r="K158" s="90">
        <v>2.2499999999961018</v>
      </c>
      <c r="L158" s="88" t="s">
        <v>133</v>
      </c>
      <c r="M158" s="89">
        <v>1E-3</v>
      </c>
      <c r="N158" s="89">
        <v>3.3299999999964761E-2</v>
      </c>
      <c r="O158" s="90">
        <v>309456.38258000003</v>
      </c>
      <c r="P158" s="102">
        <v>103.63</v>
      </c>
      <c r="Q158" s="90"/>
      <c r="R158" s="90">
        <v>320.68963916100006</v>
      </c>
      <c r="S158" s="91">
        <v>5.4644343659832962E-4</v>
      </c>
      <c r="T158" s="91">
        <f t="shared" si="4"/>
        <v>5.1838440726169688E-3</v>
      </c>
      <c r="U158" s="91">
        <f>R158/'סכום נכסי הקרן'!$C$42</f>
        <v>1.2618828229718434E-3</v>
      </c>
    </row>
    <row r="159" spans="2:21">
      <c r="B159" s="86" t="s">
        <v>669</v>
      </c>
      <c r="C159" s="87" t="s">
        <v>670</v>
      </c>
      <c r="D159" s="88" t="s">
        <v>120</v>
      </c>
      <c r="E159" s="88" t="s">
        <v>28</v>
      </c>
      <c r="F159" s="87" t="s">
        <v>668</v>
      </c>
      <c r="G159" s="88" t="s">
        <v>331</v>
      </c>
      <c r="H159" s="87" t="s">
        <v>654</v>
      </c>
      <c r="I159" s="87" t="s">
        <v>327</v>
      </c>
      <c r="J159" s="101"/>
      <c r="K159" s="90">
        <v>4.9699999999983815</v>
      </c>
      <c r="L159" s="88" t="s">
        <v>133</v>
      </c>
      <c r="M159" s="89">
        <v>3.0000000000000001E-3</v>
      </c>
      <c r="N159" s="89">
        <v>4.0199999999990042E-2</v>
      </c>
      <c r="O159" s="90">
        <v>174513.40480700004</v>
      </c>
      <c r="P159" s="102">
        <v>91.94</v>
      </c>
      <c r="Q159" s="90">
        <v>0.28847892400000008</v>
      </c>
      <c r="R159" s="90">
        <v>160.73610375800004</v>
      </c>
      <c r="S159" s="91">
        <v>4.2847035509239036E-4</v>
      </c>
      <c r="T159" s="91">
        <f t="shared" si="4"/>
        <v>2.5982470182117005E-3</v>
      </c>
      <c r="U159" s="91">
        <f>R159/'סכום נכסי הקרן'!$C$42</f>
        <v>6.3248107701356301E-4</v>
      </c>
    </row>
    <row r="160" spans="2:21">
      <c r="B160" s="86" t="s">
        <v>671</v>
      </c>
      <c r="C160" s="87" t="s">
        <v>672</v>
      </c>
      <c r="D160" s="88" t="s">
        <v>120</v>
      </c>
      <c r="E160" s="88" t="s">
        <v>28</v>
      </c>
      <c r="F160" s="87" t="s">
        <v>668</v>
      </c>
      <c r="G160" s="88" t="s">
        <v>331</v>
      </c>
      <c r="H160" s="87" t="s">
        <v>654</v>
      </c>
      <c r="I160" s="87" t="s">
        <v>327</v>
      </c>
      <c r="J160" s="101"/>
      <c r="K160" s="90">
        <v>3.4899999999928548</v>
      </c>
      <c r="L160" s="88" t="s">
        <v>133</v>
      </c>
      <c r="M160" s="89">
        <v>3.0000000000000001E-3</v>
      </c>
      <c r="N160" s="89">
        <v>3.9599999999921899E-2</v>
      </c>
      <c r="O160" s="90">
        <v>253466.65706000003</v>
      </c>
      <c r="P160" s="102">
        <v>94.81</v>
      </c>
      <c r="Q160" s="90">
        <v>0.40846697800000004</v>
      </c>
      <c r="R160" s="90">
        <v>240.72020472800003</v>
      </c>
      <c r="S160" s="91">
        <v>4.983614963822258E-4</v>
      </c>
      <c r="T160" s="91">
        <f t="shared" si="4"/>
        <v>3.8911640853227206E-3</v>
      </c>
      <c r="U160" s="91">
        <f>R160/'סכום נכסי הקרן'!$C$42</f>
        <v>9.4721080569749178E-4</v>
      </c>
    </row>
    <row r="161" spans="2:21">
      <c r="B161" s="86" t="s">
        <v>673</v>
      </c>
      <c r="C161" s="87" t="s">
        <v>674</v>
      </c>
      <c r="D161" s="88" t="s">
        <v>120</v>
      </c>
      <c r="E161" s="88" t="s">
        <v>28</v>
      </c>
      <c r="F161" s="87" t="s">
        <v>668</v>
      </c>
      <c r="G161" s="88" t="s">
        <v>331</v>
      </c>
      <c r="H161" s="87" t="s">
        <v>654</v>
      </c>
      <c r="I161" s="87" t="s">
        <v>327</v>
      </c>
      <c r="J161" s="101"/>
      <c r="K161" s="90">
        <v>2.9900000000099292</v>
      </c>
      <c r="L161" s="88" t="s">
        <v>133</v>
      </c>
      <c r="M161" s="89">
        <v>3.0000000000000001E-3</v>
      </c>
      <c r="N161" s="89">
        <v>3.9600000000066186E-2</v>
      </c>
      <c r="O161" s="90">
        <v>97562.478120000014</v>
      </c>
      <c r="P161" s="102">
        <v>92.74</v>
      </c>
      <c r="Q161" s="90">
        <v>0.15109270500000002</v>
      </c>
      <c r="R161" s="90">
        <v>90.630535390000034</v>
      </c>
      <c r="S161" s="91">
        <v>3.6170421577132693E-4</v>
      </c>
      <c r="T161" s="91">
        <f t="shared" si="4"/>
        <v>1.4650132287051746E-3</v>
      </c>
      <c r="U161" s="91">
        <f>R161/'סכום נכסי הקרן'!$C$42</f>
        <v>3.5662242205451039E-4</v>
      </c>
    </row>
    <row r="162" spans="2:21">
      <c r="B162" s="86" t="s">
        <v>675</v>
      </c>
      <c r="C162" s="87" t="s">
        <v>676</v>
      </c>
      <c r="D162" s="88" t="s">
        <v>120</v>
      </c>
      <c r="E162" s="88" t="s">
        <v>28</v>
      </c>
      <c r="F162" s="87" t="s">
        <v>677</v>
      </c>
      <c r="G162" s="88" t="s">
        <v>678</v>
      </c>
      <c r="H162" s="87" t="s">
        <v>657</v>
      </c>
      <c r="I162" s="87" t="s">
        <v>131</v>
      </c>
      <c r="J162" s="101"/>
      <c r="K162" s="90">
        <v>4.039999999993916</v>
      </c>
      <c r="L162" s="88" t="s">
        <v>133</v>
      </c>
      <c r="M162" s="89">
        <v>3.2500000000000001E-2</v>
      </c>
      <c r="N162" s="89">
        <v>4.7399999999955172E-2</v>
      </c>
      <c r="O162" s="90">
        <v>125048.33210700001</v>
      </c>
      <c r="P162" s="102">
        <v>99.9</v>
      </c>
      <c r="Q162" s="90"/>
      <c r="R162" s="90">
        <v>124.92327729400002</v>
      </c>
      <c r="S162" s="91">
        <v>4.8095512348846157E-4</v>
      </c>
      <c r="T162" s="91">
        <f t="shared" si="4"/>
        <v>2.0193442863530534E-3</v>
      </c>
      <c r="U162" s="91">
        <f>R162/'סכום נכסי הקרן'!$C$42</f>
        <v>4.9156105641288202E-4</v>
      </c>
    </row>
    <row r="163" spans="2:21">
      <c r="B163" s="86" t="s">
        <v>683</v>
      </c>
      <c r="C163" s="87" t="s">
        <v>684</v>
      </c>
      <c r="D163" s="88" t="s">
        <v>120</v>
      </c>
      <c r="E163" s="88" t="s">
        <v>28</v>
      </c>
      <c r="F163" s="87" t="s">
        <v>685</v>
      </c>
      <c r="G163" s="88" t="s">
        <v>331</v>
      </c>
      <c r="H163" s="87" t="s">
        <v>682</v>
      </c>
      <c r="I163" s="87"/>
      <c r="J163" s="101"/>
      <c r="K163" s="90">
        <v>3.2499999999942442</v>
      </c>
      <c r="L163" s="88" t="s">
        <v>133</v>
      </c>
      <c r="M163" s="89">
        <v>1.9E-2</v>
      </c>
      <c r="N163" s="89">
        <v>3.5499999999973143E-2</v>
      </c>
      <c r="O163" s="90">
        <v>250453.58600000004</v>
      </c>
      <c r="P163" s="102">
        <v>101.4</v>
      </c>
      <c r="Q163" s="90">
        <v>6.654135290000001</v>
      </c>
      <c r="R163" s="90">
        <v>260.61407149400003</v>
      </c>
      <c r="S163" s="91">
        <v>4.7468641758160855E-4</v>
      </c>
      <c r="T163" s="91">
        <f t="shared" si="4"/>
        <v>4.2127419934402536E-3</v>
      </c>
      <c r="U163" s="91">
        <f>R163/'סכום נכסי הקרן'!$C$42</f>
        <v>1.0254912541091806E-3</v>
      </c>
    </row>
    <row r="164" spans="2:21">
      <c r="B164" s="86" t="s">
        <v>686</v>
      </c>
      <c r="C164" s="87" t="s">
        <v>687</v>
      </c>
      <c r="D164" s="88" t="s">
        <v>120</v>
      </c>
      <c r="E164" s="88" t="s">
        <v>28</v>
      </c>
      <c r="F164" s="87" t="s">
        <v>688</v>
      </c>
      <c r="G164" s="88" t="s">
        <v>342</v>
      </c>
      <c r="H164" s="87" t="s">
        <v>682</v>
      </c>
      <c r="I164" s="87"/>
      <c r="J164" s="101"/>
      <c r="K164" s="90">
        <v>2.3599999999927914</v>
      </c>
      <c r="L164" s="88" t="s">
        <v>133</v>
      </c>
      <c r="M164" s="89">
        <v>1.6399999999999998E-2</v>
      </c>
      <c r="N164" s="89">
        <v>3.6499999999922178E-2</v>
      </c>
      <c r="O164" s="90">
        <v>110053.95239700002</v>
      </c>
      <c r="P164" s="102">
        <v>106.4</v>
      </c>
      <c r="Q164" s="90">
        <v>4.9762823240000005</v>
      </c>
      <c r="R164" s="90">
        <v>122.07368768300002</v>
      </c>
      <c r="S164" s="91">
        <v>4.4958679589341565E-4</v>
      </c>
      <c r="T164" s="91">
        <f t="shared" si="4"/>
        <v>1.9732815939223912E-3</v>
      </c>
      <c r="U164" s="91">
        <f>R164/'סכום נכסי הקרן'!$C$42</f>
        <v>4.8034819592868459E-4</v>
      </c>
    </row>
    <row r="165" spans="2:21">
      <c r="B165" s="86" t="s">
        <v>689</v>
      </c>
      <c r="C165" s="87" t="s">
        <v>690</v>
      </c>
      <c r="D165" s="88" t="s">
        <v>120</v>
      </c>
      <c r="E165" s="88" t="s">
        <v>28</v>
      </c>
      <c r="F165" s="87" t="s">
        <v>691</v>
      </c>
      <c r="G165" s="88" t="s">
        <v>692</v>
      </c>
      <c r="H165" s="87" t="s">
        <v>682</v>
      </c>
      <c r="I165" s="87"/>
      <c r="J165" s="101"/>
      <c r="K165" s="90">
        <v>3.0100000000003893</v>
      </c>
      <c r="L165" s="88" t="s">
        <v>133</v>
      </c>
      <c r="M165" s="89">
        <v>1.4800000000000001E-2</v>
      </c>
      <c r="N165" s="89">
        <v>4.7300000000011694E-2</v>
      </c>
      <c r="O165" s="90">
        <v>515609.87813600013</v>
      </c>
      <c r="P165" s="102">
        <v>99.6</v>
      </c>
      <c r="Q165" s="90"/>
      <c r="R165" s="90">
        <v>513.54742787999999</v>
      </c>
      <c r="S165" s="91">
        <v>5.9244767565375122E-4</v>
      </c>
      <c r="T165" s="91">
        <f t="shared" si="4"/>
        <v>8.3013277166928169E-3</v>
      </c>
      <c r="U165" s="91">
        <f>R165/'סכום נכסי הקרן'!$C$42</f>
        <v>2.020759634513172E-3</v>
      </c>
    </row>
    <row r="166" spans="2:21">
      <c r="B166" s="86" t="s">
        <v>693</v>
      </c>
      <c r="C166" s="87" t="s">
        <v>694</v>
      </c>
      <c r="D166" s="88" t="s">
        <v>120</v>
      </c>
      <c r="E166" s="88" t="s">
        <v>28</v>
      </c>
      <c r="F166" s="87" t="s">
        <v>695</v>
      </c>
      <c r="G166" s="88" t="s">
        <v>573</v>
      </c>
      <c r="H166" s="87" t="s">
        <v>682</v>
      </c>
      <c r="I166" s="87"/>
      <c r="J166" s="101"/>
      <c r="K166" s="90">
        <v>1.2600000000383484</v>
      </c>
      <c r="L166" s="88" t="s">
        <v>133</v>
      </c>
      <c r="M166" s="89">
        <v>4.9000000000000002E-2</v>
      </c>
      <c r="N166" s="89">
        <v>5.2565000000921653</v>
      </c>
      <c r="O166" s="90">
        <v>85384.018987000003</v>
      </c>
      <c r="P166" s="102">
        <v>22.6</v>
      </c>
      <c r="Q166" s="90"/>
      <c r="R166" s="90">
        <v>19.296791551000002</v>
      </c>
      <c r="S166" s="91">
        <v>1.880103630868959E-4</v>
      </c>
      <c r="T166" s="91">
        <f t="shared" si="4"/>
        <v>3.1192638079572131E-4</v>
      </c>
      <c r="U166" s="91">
        <f>R166/'סכום נכסי הקרן'!$C$42</f>
        <v>7.5931014985021703E-5</v>
      </c>
    </row>
    <row r="167" spans="2:21">
      <c r="B167" s="92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90"/>
      <c r="P167" s="102"/>
      <c r="Q167" s="87"/>
      <c r="R167" s="87"/>
      <c r="S167" s="87"/>
      <c r="T167" s="91"/>
      <c r="U167" s="87"/>
    </row>
    <row r="168" spans="2:21">
      <c r="B168" s="85" t="s">
        <v>48</v>
      </c>
      <c r="C168" s="80"/>
      <c r="D168" s="81"/>
      <c r="E168" s="81"/>
      <c r="F168" s="80"/>
      <c r="G168" s="81"/>
      <c r="H168" s="80"/>
      <c r="I168" s="80"/>
      <c r="J168" s="99"/>
      <c r="K168" s="83">
        <v>3.9942402264915504</v>
      </c>
      <c r="L168" s="81"/>
      <c r="M168" s="82"/>
      <c r="N168" s="82">
        <v>5.9627585020118702E-2</v>
      </c>
      <c r="O168" s="83"/>
      <c r="P168" s="100"/>
      <c r="Q168" s="83">
        <v>38.486844202000007</v>
      </c>
      <c r="R168" s="83">
        <v>8773.1652044750008</v>
      </c>
      <c r="S168" s="84"/>
      <c r="T168" s="84">
        <f t="shared" ref="T168:T202" si="5">IFERROR(R168/$R$11,0)</f>
        <v>0.14181537190378291</v>
      </c>
      <c r="U168" s="84">
        <f>R168/'סכום נכסי הקרן'!$C$42</f>
        <v>3.4521559547682462E-2</v>
      </c>
    </row>
    <row r="169" spans="2:21">
      <c r="B169" s="86" t="s">
        <v>696</v>
      </c>
      <c r="C169" s="87" t="s">
        <v>697</v>
      </c>
      <c r="D169" s="88" t="s">
        <v>120</v>
      </c>
      <c r="E169" s="88" t="s">
        <v>28</v>
      </c>
      <c r="F169" s="87" t="s">
        <v>513</v>
      </c>
      <c r="G169" s="88" t="s">
        <v>314</v>
      </c>
      <c r="H169" s="87" t="s">
        <v>315</v>
      </c>
      <c r="I169" s="87" t="s">
        <v>131</v>
      </c>
      <c r="J169" s="101"/>
      <c r="K169" s="90">
        <v>3.3099999397283359</v>
      </c>
      <c r="L169" s="88" t="s">
        <v>133</v>
      </c>
      <c r="M169" s="89">
        <v>2.6800000000000001E-2</v>
      </c>
      <c r="N169" s="89">
        <v>4.9902056807051905E-2</v>
      </c>
      <c r="O169" s="90">
        <v>8.6130000000000026E-3</v>
      </c>
      <c r="P169" s="102">
        <v>94.81</v>
      </c>
      <c r="Q169" s="90"/>
      <c r="R169" s="90">
        <v>8.1680000000000021E-6</v>
      </c>
      <c r="S169" s="91">
        <v>3.3005668046934104E-12</v>
      </c>
      <c r="T169" s="91">
        <f t="shared" si="5"/>
        <v>1.3203307252429843E-10</v>
      </c>
      <c r="U169" s="91">
        <f>R169/'סכום נכסי הקרן'!$C$42</f>
        <v>3.2140292792120516E-11</v>
      </c>
    </row>
    <row r="170" spans="2:21">
      <c r="B170" s="86" t="s">
        <v>698</v>
      </c>
      <c r="C170" s="87" t="s">
        <v>699</v>
      </c>
      <c r="D170" s="88" t="s">
        <v>120</v>
      </c>
      <c r="E170" s="88" t="s">
        <v>28</v>
      </c>
      <c r="F170" s="87" t="s">
        <v>334</v>
      </c>
      <c r="G170" s="88" t="s">
        <v>314</v>
      </c>
      <c r="H170" s="87" t="s">
        <v>315</v>
      </c>
      <c r="I170" s="87" t="s">
        <v>131</v>
      </c>
      <c r="J170" s="101"/>
      <c r="K170" s="90">
        <v>3.73</v>
      </c>
      <c r="L170" s="88" t="s">
        <v>133</v>
      </c>
      <c r="M170" s="89">
        <v>2.5000000000000001E-2</v>
      </c>
      <c r="N170" s="89">
        <v>4.9790286975717447E-2</v>
      </c>
      <c r="O170" s="90">
        <v>1.9070000000000003E-3</v>
      </c>
      <c r="P170" s="102">
        <v>93.11</v>
      </c>
      <c r="Q170" s="90"/>
      <c r="R170" s="90">
        <v>1.8120000000000002E-6</v>
      </c>
      <c r="S170" s="91">
        <v>6.4273495147502798E-13</v>
      </c>
      <c r="T170" s="91">
        <f t="shared" si="5"/>
        <v>2.9290392680463849E-11</v>
      </c>
      <c r="U170" s="91">
        <f>R170/'סכום נכסי הקרן'!$C$42</f>
        <v>7.130045364755432E-12</v>
      </c>
    </row>
    <row r="171" spans="2:21">
      <c r="B171" s="86" t="s">
        <v>700</v>
      </c>
      <c r="C171" s="87" t="s">
        <v>701</v>
      </c>
      <c r="D171" s="88" t="s">
        <v>120</v>
      </c>
      <c r="E171" s="88" t="s">
        <v>28</v>
      </c>
      <c r="F171" s="87" t="s">
        <v>702</v>
      </c>
      <c r="G171" s="88" t="s">
        <v>703</v>
      </c>
      <c r="H171" s="87" t="s">
        <v>326</v>
      </c>
      <c r="I171" s="87" t="s">
        <v>327</v>
      </c>
      <c r="J171" s="101"/>
      <c r="K171" s="90">
        <v>0.16999986097041689</v>
      </c>
      <c r="L171" s="88" t="s">
        <v>133</v>
      </c>
      <c r="M171" s="89">
        <v>5.7000000000000002E-2</v>
      </c>
      <c r="N171" s="89">
        <v>1.0799702028833093E-2</v>
      </c>
      <c r="O171" s="90">
        <v>2.2248000000000004E-2</v>
      </c>
      <c r="P171" s="102">
        <v>102.66</v>
      </c>
      <c r="Q171" s="90"/>
      <c r="R171" s="90">
        <v>2.2821000000000001E-5</v>
      </c>
      <c r="S171" s="91">
        <v>1.4404622345415155E-10</v>
      </c>
      <c r="T171" s="91">
        <f t="shared" si="5"/>
        <v>3.6889406807994778E-10</v>
      </c>
      <c r="U171" s="91">
        <f>R171/'סכום נכסי הקרן'!$C$42</f>
        <v>8.9798435578964517E-11</v>
      </c>
    </row>
    <row r="172" spans="2:21">
      <c r="B172" s="86" t="s">
        <v>704</v>
      </c>
      <c r="C172" s="87" t="s">
        <v>705</v>
      </c>
      <c r="D172" s="88" t="s">
        <v>120</v>
      </c>
      <c r="E172" s="88" t="s">
        <v>28</v>
      </c>
      <c r="F172" s="87" t="s">
        <v>706</v>
      </c>
      <c r="G172" s="88" t="s">
        <v>482</v>
      </c>
      <c r="H172" s="87" t="s">
        <v>384</v>
      </c>
      <c r="I172" s="87" t="s">
        <v>327</v>
      </c>
      <c r="J172" s="101"/>
      <c r="K172" s="90">
        <v>8.1699932942462041</v>
      </c>
      <c r="L172" s="88" t="s">
        <v>133</v>
      </c>
      <c r="M172" s="89">
        <v>2.4E-2</v>
      </c>
      <c r="N172" s="89">
        <v>5.3800336400514494E-2</v>
      </c>
      <c r="O172" s="90">
        <v>1.2713000000000004E-2</v>
      </c>
      <c r="P172" s="102">
        <v>79.239999999999995</v>
      </c>
      <c r="Q172" s="90"/>
      <c r="R172" s="90">
        <v>1.0107000000000002E-5</v>
      </c>
      <c r="S172" s="91">
        <v>1.692713569110461E-11</v>
      </c>
      <c r="T172" s="91">
        <f t="shared" si="5"/>
        <v>1.6337637904053427E-10</v>
      </c>
      <c r="U172" s="91">
        <f>R172/'סכום נכסי הקרן'!$C$42</f>
        <v>3.9770070916988494E-11</v>
      </c>
    </row>
    <row r="173" spans="2:21">
      <c r="B173" s="86" t="s">
        <v>707</v>
      </c>
      <c r="C173" s="87" t="s">
        <v>708</v>
      </c>
      <c r="D173" s="88" t="s">
        <v>120</v>
      </c>
      <c r="E173" s="88" t="s">
        <v>28</v>
      </c>
      <c r="F173" s="87" t="s">
        <v>375</v>
      </c>
      <c r="G173" s="88" t="s">
        <v>331</v>
      </c>
      <c r="H173" s="87" t="s">
        <v>376</v>
      </c>
      <c r="I173" s="87" t="s">
        <v>131</v>
      </c>
      <c r="J173" s="101"/>
      <c r="K173" s="90">
        <v>1.21</v>
      </c>
      <c r="L173" s="88" t="s">
        <v>133</v>
      </c>
      <c r="M173" s="89">
        <v>3.39E-2</v>
      </c>
      <c r="N173" s="89">
        <v>5.6497319972034499E-2</v>
      </c>
      <c r="O173" s="90">
        <v>4.2910000000000005E-3</v>
      </c>
      <c r="P173" s="102">
        <v>99.8</v>
      </c>
      <c r="Q173" s="90"/>
      <c r="R173" s="90">
        <v>4.2910000000000009E-6</v>
      </c>
      <c r="S173" s="91">
        <v>6.5901047312160295E-12</v>
      </c>
      <c r="T173" s="91">
        <f t="shared" si="5"/>
        <v>6.9362624167698884E-11</v>
      </c>
      <c r="U173" s="91">
        <f>R173/'סכום נכסי הקרן'!$C$42</f>
        <v>1.6884671446007485E-11</v>
      </c>
    </row>
    <row r="174" spans="2:21">
      <c r="B174" s="86" t="s">
        <v>709</v>
      </c>
      <c r="C174" s="87" t="s">
        <v>710</v>
      </c>
      <c r="D174" s="88" t="s">
        <v>120</v>
      </c>
      <c r="E174" s="88" t="s">
        <v>28</v>
      </c>
      <c r="F174" s="87" t="s">
        <v>375</v>
      </c>
      <c r="G174" s="88" t="s">
        <v>331</v>
      </c>
      <c r="H174" s="87" t="s">
        <v>376</v>
      </c>
      <c r="I174" s="87" t="s">
        <v>131</v>
      </c>
      <c r="J174" s="101"/>
      <c r="K174" s="90">
        <v>6.1000030551920448</v>
      </c>
      <c r="L174" s="88" t="s">
        <v>133</v>
      </c>
      <c r="M174" s="89">
        <v>2.4399999999999998E-2</v>
      </c>
      <c r="N174" s="89">
        <v>5.5598994694219479E-2</v>
      </c>
      <c r="O174" s="90">
        <v>1.2713000000000004E-2</v>
      </c>
      <c r="P174" s="102">
        <v>84.62</v>
      </c>
      <c r="Q174" s="90"/>
      <c r="R174" s="90">
        <v>1.0743000000000002E-5</v>
      </c>
      <c r="S174" s="91">
        <v>1.1572653836280587E-11</v>
      </c>
      <c r="T174" s="91">
        <f t="shared" si="5"/>
        <v>1.7365711289526664E-10</v>
      </c>
      <c r="U174" s="91">
        <f>R174/'סכום נכסי הקרן'!$C$42</f>
        <v>4.2272669621174179E-11</v>
      </c>
    </row>
    <row r="175" spans="2:21">
      <c r="B175" s="86" t="s">
        <v>711</v>
      </c>
      <c r="C175" s="87" t="s">
        <v>712</v>
      </c>
      <c r="D175" s="88" t="s">
        <v>120</v>
      </c>
      <c r="E175" s="88" t="s">
        <v>28</v>
      </c>
      <c r="F175" s="87" t="s">
        <v>398</v>
      </c>
      <c r="G175" s="88" t="s">
        <v>331</v>
      </c>
      <c r="H175" s="87" t="s">
        <v>384</v>
      </c>
      <c r="I175" s="87" t="s">
        <v>327</v>
      </c>
      <c r="J175" s="101"/>
      <c r="K175" s="90">
        <v>5.790000000000064</v>
      </c>
      <c r="L175" s="88" t="s">
        <v>133</v>
      </c>
      <c r="M175" s="89">
        <v>2.5499999999999998E-2</v>
      </c>
      <c r="N175" s="89">
        <v>5.5499999999951914E-2</v>
      </c>
      <c r="O175" s="90">
        <v>465164.06304200011</v>
      </c>
      <c r="P175" s="102">
        <v>84.91</v>
      </c>
      <c r="Q175" s="90"/>
      <c r="R175" s="90">
        <v>394.97082145799999</v>
      </c>
      <c r="S175" s="91">
        <v>3.4131107072197636E-4</v>
      </c>
      <c r="T175" s="91">
        <f t="shared" si="5"/>
        <v>6.3845753078533079E-3</v>
      </c>
      <c r="U175" s="91">
        <f>R175/'סכום נכסי הקרן'!$C$42</f>
        <v>1.5541721163080894E-3</v>
      </c>
    </row>
    <row r="176" spans="2:21">
      <c r="B176" s="86" t="s">
        <v>713</v>
      </c>
      <c r="C176" s="87" t="s">
        <v>714</v>
      </c>
      <c r="D176" s="88" t="s">
        <v>120</v>
      </c>
      <c r="E176" s="88" t="s">
        <v>28</v>
      </c>
      <c r="F176" s="87" t="s">
        <v>715</v>
      </c>
      <c r="G176" s="88" t="s">
        <v>406</v>
      </c>
      <c r="H176" s="87" t="s">
        <v>376</v>
      </c>
      <c r="I176" s="87" t="s">
        <v>131</v>
      </c>
      <c r="J176" s="101"/>
      <c r="K176" s="90">
        <v>5.3699999999956036</v>
      </c>
      <c r="L176" s="88" t="s">
        <v>133</v>
      </c>
      <c r="M176" s="89">
        <v>1.95E-2</v>
      </c>
      <c r="N176" s="89">
        <v>5.2999999996701588E-2</v>
      </c>
      <c r="O176" s="90">
        <v>3972.9997120000003</v>
      </c>
      <c r="P176" s="102">
        <v>83.94</v>
      </c>
      <c r="Q176" s="90"/>
      <c r="R176" s="90">
        <v>3.3349357970000004</v>
      </c>
      <c r="S176" s="91">
        <v>3.4848334223101805E-6</v>
      </c>
      <c r="T176" s="91">
        <f t="shared" si="5"/>
        <v>5.3908156213170898E-5</v>
      </c>
      <c r="U176" s="91">
        <f>R176/'סכום נכסי הקרן'!$C$42</f>
        <v>1.3122650949865792E-5</v>
      </c>
    </row>
    <row r="177" spans="2:21">
      <c r="B177" s="86" t="s">
        <v>716</v>
      </c>
      <c r="C177" s="87" t="s">
        <v>717</v>
      </c>
      <c r="D177" s="88" t="s">
        <v>120</v>
      </c>
      <c r="E177" s="88" t="s">
        <v>28</v>
      </c>
      <c r="F177" s="87" t="s">
        <v>718</v>
      </c>
      <c r="G177" s="88" t="s">
        <v>331</v>
      </c>
      <c r="H177" s="87" t="s">
        <v>384</v>
      </c>
      <c r="I177" s="87" t="s">
        <v>327</v>
      </c>
      <c r="J177" s="101"/>
      <c r="K177" s="90">
        <v>1.0600000000002177</v>
      </c>
      <c r="L177" s="88" t="s">
        <v>133</v>
      </c>
      <c r="M177" s="89">
        <v>2.5499999999999998E-2</v>
      </c>
      <c r="N177" s="89">
        <v>5.2600000000271228E-2</v>
      </c>
      <c r="O177" s="90">
        <v>74554.578544000018</v>
      </c>
      <c r="P177" s="102">
        <v>97.92</v>
      </c>
      <c r="Q177" s="90"/>
      <c r="R177" s="90">
        <v>73.003843326999998</v>
      </c>
      <c r="S177" s="91">
        <v>3.7032136528183436E-4</v>
      </c>
      <c r="T177" s="91">
        <f t="shared" si="5"/>
        <v>1.1800834648073345E-3</v>
      </c>
      <c r="U177" s="91">
        <f>R177/'סכום נכסי הקרן'!$C$42</f>
        <v>2.8726308759547905E-4</v>
      </c>
    </row>
    <row r="178" spans="2:21">
      <c r="B178" s="86" t="s">
        <v>719</v>
      </c>
      <c r="C178" s="87" t="s">
        <v>720</v>
      </c>
      <c r="D178" s="88" t="s">
        <v>120</v>
      </c>
      <c r="E178" s="88" t="s">
        <v>28</v>
      </c>
      <c r="F178" s="87" t="s">
        <v>721</v>
      </c>
      <c r="G178" s="88" t="s">
        <v>127</v>
      </c>
      <c r="H178" s="87" t="s">
        <v>384</v>
      </c>
      <c r="I178" s="87" t="s">
        <v>327</v>
      </c>
      <c r="J178" s="101"/>
      <c r="K178" s="90">
        <v>3.7900000525078639</v>
      </c>
      <c r="L178" s="88" t="s">
        <v>133</v>
      </c>
      <c r="M178" s="89">
        <v>2.2400000000000003E-2</v>
      </c>
      <c r="N178" s="89">
        <v>5.4601109215017068E-2</v>
      </c>
      <c r="O178" s="90">
        <v>1.0425000000000002E-2</v>
      </c>
      <c r="P178" s="102">
        <v>89.71</v>
      </c>
      <c r="Q178" s="90"/>
      <c r="R178" s="90">
        <v>9.3760000000000031E-6</v>
      </c>
      <c r="S178" s="91">
        <v>1.623751093987698E-11</v>
      </c>
      <c r="T178" s="91">
        <f t="shared" si="5"/>
        <v>1.5156000097794099E-10</v>
      </c>
      <c r="U178" s="91">
        <f>R178/'סכום נכסי הקרן'!$C$42</f>
        <v>3.689365636862414E-11</v>
      </c>
    </row>
    <row r="179" spans="2:21">
      <c r="B179" s="86" t="s">
        <v>722</v>
      </c>
      <c r="C179" s="87" t="s">
        <v>723</v>
      </c>
      <c r="D179" s="88" t="s">
        <v>120</v>
      </c>
      <c r="E179" s="88" t="s">
        <v>28</v>
      </c>
      <c r="F179" s="87" t="s">
        <v>724</v>
      </c>
      <c r="G179" s="88" t="s">
        <v>725</v>
      </c>
      <c r="H179" s="87" t="s">
        <v>384</v>
      </c>
      <c r="I179" s="87" t="s">
        <v>327</v>
      </c>
      <c r="J179" s="101"/>
      <c r="K179" s="90">
        <v>4.0799992739655391</v>
      </c>
      <c r="L179" s="88" t="s">
        <v>133</v>
      </c>
      <c r="M179" s="89">
        <v>3.5200000000000002E-2</v>
      </c>
      <c r="N179" s="89">
        <v>5.1800082953131481E-2</v>
      </c>
      <c r="O179" s="90">
        <v>1.7926000000000004E-2</v>
      </c>
      <c r="P179" s="102">
        <v>94.11</v>
      </c>
      <c r="Q179" s="90"/>
      <c r="R179" s="90">
        <v>1.6877000000000005E-5</v>
      </c>
      <c r="S179" s="91">
        <v>2.2790818781078974E-11</v>
      </c>
      <c r="T179" s="91">
        <f t="shared" si="5"/>
        <v>2.7281123469546822E-10</v>
      </c>
      <c r="U179" s="91">
        <f>R179/'סכום נכסי הקרן'!$C$42</f>
        <v>6.640936844424804E-11</v>
      </c>
    </row>
    <row r="180" spans="2:21">
      <c r="B180" s="86" t="s">
        <v>726</v>
      </c>
      <c r="C180" s="87" t="s">
        <v>727</v>
      </c>
      <c r="D180" s="88" t="s">
        <v>120</v>
      </c>
      <c r="E180" s="88" t="s">
        <v>28</v>
      </c>
      <c r="F180" s="87" t="s">
        <v>476</v>
      </c>
      <c r="G180" s="88" t="s">
        <v>129</v>
      </c>
      <c r="H180" s="87" t="s">
        <v>384</v>
      </c>
      <c r="I180" s="87" t="s">
        <v>327</v>
      </c>
      <c r="J180" s="101"/>
      <c r="K180" s="90">
        <v>1.4300000000026079</v>
      </c>
      <c r="L180" s="88" t="s">
        <v>133</v>
      </c>
      <c r="M180" s="89">
        <v>2.7000000000000003E-2</v>
      </c>
      <c r="N180" s="89">
        <v>5.7200000007815117E-2</v>
      </c>
      <c r="O180" s="90">
        <v>2665.219157</v>
      </c>
      <c r="P180" s="102">
        <v>96.02</v>
      </c>
      <c r="Q180" s="90"/>
      <c r="R180" s="90">
        <v>2.5591434500000005</v>
      </c>
      <c r="S180" s="91">
        <v>1.549311679112536E-5</v>
      </c>
      <c r="T180" s="91">
        <f t="shared" si="5"/>
        <v>4.1367724379766557E-5</v>
      </c>
      <c r="U180" s="91">
        <f>R180/'סכום נכסי הקרן'!$C$42</f>
        <v>1.0069982833011439E-5</v>
      </c>
    </row>
    <row r="181" spans="2:21">
      <c r="B181" s="86" t="s">
        <v>728</v>
      </c>
      <c r="C181" s="87" t="s">
        <v>729</v>
      </c>
      <c r="D181" s="88" t="s">
        <v>120</v>
      </c>
      <c r="E181" s="88" t="s">
        <v>28</v>
      </c>
      <c r="F181" s="87" t="s">
        <v>476</v>
      </c>
      <c r="G181" s="88" t="s">
        <v>129</v>
      </c>
      <c r="H181" s="87" t="s">
        <v>384</v>
      </c>
      <c r="I181" s="87" t="s">
        <v>327</v>
      </c>
      <c r="J181" s="101"/>
      <c r="K181" s="90">
        <v>3.7000000000001343</v>
      </c>
      <c r="L181" s="88" t="s">
        <v>133</v>
      </c>
      <c r="M181" s="89">
        <v>4.5599999999999995E-2</v>
      </c>
      <c r="N181" s="89">
        <v>5.6700000000199029E-2</v>
      </c>
      <c r="O181" s="90">
        <v>114022.09639200002</v>
      </c>
      <c r="P181" s="102">
        <v>96.5</v>
      </c>
      <c r="Q181" s="90"/>
      <c r="R181" s="90">
        <v>110.03131924300001</v>
      </c>
      <c r="S181" s="91">
        <v>4.1829554687930888E-4</v>
      </c>
      <c r="T181" s="91">
        <f t="shared" si="5"/>
        <v>1.7786206113559317E-3</v>
      </c>
      <c r="U181" s="91">
        <f>R181/'סכום נכסי הקרן'!$C$42</f>
        <v>4.3296263672542901E-4</v>
      </c>
    </row>
    <row r="182" spans="2:21">
      <c r="B182" s="86" t="s">
        <v>730</v>
      </c>
      <c r="C182" s="87" t="s">
        <v>731</v>
      </c>
      <c r="D182" s="88" t="s">
        <v>120</v>
      </c>
      <c r="E182" s="88" t="s">
        <v>28</v>
      </c>
      <c r="F182" s="87" t="s">
        <v>486</v>
      </c>
      <c r="G182" s="88" t="s">
        <v>157</v>
      </c>
      <c r="H182" s="87" t="s">
        <v>487</v>
      </c>
      <c r="I182" s="87" t="s">
        <v>131</v>
      </c>
      <c r="J182" s="101"/>
      <c r="K182" s="90">
        <v>8.5900000000000496</v>
      </c>
      <c r="L182" s="88" t="s">
        <v>133</v>
      </c>
      <c r="M182" s="89">
        <v>2.7900000000000001E-2</v>
      </c>
      <c r="N182" s="89">
        <v>5.4900000000055772E-2</v>
      </c>
      <c r="O182" s="90">
        <v>111242.07500000001</v>
      </c>
      <c r="P182" s="102">
        <v>80.599999999999994</v>
      </c>
      <c r="Q182" s="90"/>
      <c r="R182" s="90">
        <v>89.661112450000019</v>
      </c>
      <c r="S182" s="91">
        <v>2.586784368895917E-4</v>
      </c>
      <c r="T182" s="91">
        <f t="shared" si="5"/>
        <v>1.4493428210969792E-3</v>
      </c>
      <c r="U182" s="91">
        <f>R182/'סכום נכסי הקרן'!$C$42</f>
        <v>3.5280783621574954E-4</v>
      </c>
    </row>
    <row r="183" spans="2:21">
      <c r="B183" s="86" t="s">
        <v>732</v>
      </c>
      <c r="C183" s="87" t="s">
        <v>733</v>
      </c>
      <c r="D183" s="88" t="s">
        <v>120</v>
      </c>
      <c r="E183" s="88" t="s">
        <v>28</v>
      </c>
      <c r="F183" s="87" t="s">
        <v>486</v>
      </c>
      <c r="G183" s="88" t="s">
        <v>157</v>
      </c>
      <c r="H183" s="87" t="s">
        <v>487</v>
      </c>
      <c r="I183" s="87" t="s">
        <v>131</v>
      </c>
      <c r="J183" s="101"/>
      <c r="K183" s="90">
        <v>1.1299995112101542</v>
      </c>
      <c r="L183" s="88" t="s">
        <v>133</v>
      </c>
      <c r="M183" s="89">
        <v>3.6499999999999998E-2</v>
      </c>
      <c r="N183" s="89">
        <v>5.3199093883715076E-2</v>
      </c>
      <c r="O183" s="90">
        <v>7.9780000000000025E-3</v>
      </c>
      <c r="P183" s="102">
        <v>99.41</v>
      </c>
      <c r="Q183" s="90"/>
      <c r="R183" s="90">
        <v>7.9460000000000015E-6</v>
      </c>
      <c r="S183" s="91">
        <v>4.9941427650753012E-12</v>
      </c>
      <c r="T183" s="91">
        <f t="shared" si="5"/>
        <v>1.2844451448066543E-10</v>
      </c>
      <c r="U183" s="91">
        <f>R183/'סכום נכסי הקרן'!$C$42</f>
        <v>3.1266744187829285E-11</v>
      </c>
    </row>
    <row r="184" spans="2:21">
      <c r="B184" s="86" t="s">
        <v>734</v>
      </c>
      <c r="C184" s="87" t="s">
        <v>735</v>
      </c>
      <c r="D184" s="88" t="s">
        <v>120</v>
      </c>
      <c r="E184" s="88" t="s">
        <v>28</v>
      </c>
      <c r="F184" s="87" t="s">
        <v>736</v>
      </c>
      <c r="G184" s="88" t="s">
        <v>130</v>
      </c>
      <c r="H184" s="87" t="s">
        <v>487</v>
      </c>
      <c r="I184" s="87" t="s">
        <v>131</v>
      </c>
      <c r="J184" s="101"/>
      <c r="K184" s="90">
        <v>1.5100000000000313</v>
      </c>
      <c r="L184" s="88" t="s">
        <v>133</v>
      </c>
      <c r="M184" s="89">
        <v>6.0999999999999999E-2</v>
      </c>
      <c r="N184" s="89">
        <v>6.0100000000044396E-2</v>
      </c>
      <c r="O184" s="90">
        <v>238375.87500000003</v>
      </c>
      <c r="P184" s="102">
        <v>102.98</v>
      </c>
      <c r="Q184" s="90"/>
      <c r="R184" s="90">
        <v>245.47946549100004</v>
      </c>
      <c r="S184" s="91">
        <v>6.1882057838581566E-4</v>
      </c>
      <c r="T184" s="91">
        <f t="shared" si="5"/>
        <v>3.9680959929479934E-3</v>
      </c>
      <c r="U184" s="91">
        <f>R184/'סכום נכסי הקרן'!$C$42</f>
        <v>9.6593803811630564E-4</v>
      </c>
    </row>
    <row r="185" spans="2:21">
      <c r="B185" s="86" t="s">
        <v>737</v>
      </c>
      <c r="C185" s="87" t="s">
        <v>738</v>
      </c>
      <c r="D185" s="88" t="s">
        <v>120</v>
      </c>
      <c r="E185" s="88" t="s">
        <v>28</v>
      </c>
      <c r="F185" s="87" t="s">
        <v>522</v>
      </c>
      <c r="G185" s="88" t="s">
        <v>406</v>
      </c>
      <c r="H185" s="87" t="s">
        <v>487</v>
      </c>
      <c r="I185" s="87" t="s">
        <v>131</v>
      </c>
      <c r="J185" s="101"/>
      <c r="K185" s="90">
        <v>7.2000000000001769</v>
      </c>
      <c r="L185" s="88" t="s">
        <v>133</v>
      </c>
      <c r="M185" s="89">
        <v>3.0499999999999999E-2</v>
      </c>
      <c r="N185" s="89">
        <v>5.5599999999899868E-2</v>
      </c>
      <c r="O185" s="90">
        <v>198019.370146</v>
      </c>
      <c r="P185" s="102">
        <v>84.73</v>
      </c>
      <c r="Q185" s="90"/>
      <c r="R185" s="90">
        <v>167.78181232800003</v>
      </c>
      <c r="S185" s="91">
        <v>2.9006878227120684E-4</v>
      </c>
      <c r="T185" s="91">
        <f t="shared" si="5"/>
        <v>2.7121386135358777E-3</v>
      </c>
      <c r="U185" s="91">
        <f>R185/'סכום נכסי הקרן'!$C$42</f>
        <v>6.6020526119178931E-4</v>
      </c>
    </row>
    <row r="186" spans="2:21">
      <c r="B186" s="86" t="s">
        <v>739</v>
      </c>
      <c r="C186" s="87" t="s">
        <v>740</v>
      </c>
      <c r="D186" s="88" t="s">
        <v>120</v>
      </c>
      <c r="E186" s="88" t="s">
        <v>28</v>
      </c>
      <c r="F186" s="87" t="s">
        <v>522</v>
      </c>
      <c r="G186" s="88" t="s">
        <v>406</v>
      </c>
      <c r="H186" s="87" t="s">
        <v>487</v>
      </c>
      <c r="I186" s="87" t="s">
        <v>131</v>
      </c>
      <c r="J186" s="101"/>
      <c r="K186" s="90">
        <v>2.6400000000001835</v>
      </c>
      <c r="L186" s="88" t="s">
        <v>133</v>
      </c>
      <c r="M186" s="89">
        <v>2.9100000000000001E-2</v>
      </c>
      <c r="N186" s="89">
        <v>5.2800000000254574E-2</v>
      </c>
      <c r="O186" s="90">
        <v>94395.27321900001</v>
      </c>
      <c r="P186" s="102">
        <v>94.88</v>
      </c>
      <c r="Q186" s="90"/>
      <c r="R186" s="90">
        <v>89.562235249000025</v>
      </c>
      <c r="S186" s="91">
        <v>1.5732545536500001E-4</v>
      </c>
      <c r="T186" s="91">
        <f t="shared" si="5"/>
        <v>1.4477445031916619E-3</v>
      </c>
      <c r="U186" s="91">
        <f>R186/'סכום נכסי הקרן'!$C$42</f>
        <v>3.5241876395930913E-4</v>
      </c>
    </row>
    <row r="187" spans="2:21">
      <c r="B187" s="86" t="s">
        <v>741</v>
      </c>
      <c r="C187" s="87" t="s">
        <v>742</v>
      </c>
      <c r="D187" s="88" t="s">
        <v>120</v>
      </c>
      <c r="E187" s="88" t="s">
        <v>28</v>
      </c>
      <c r="F187" s="87" t="s">
        <v>522</v>
      </c>
      <c r="G187" s="88" t="s">
        <v>406</v>
      </c>
      <c r="H187" s="87" t="s">
        <v>487</v>
      </c>
      <c r="I187" s="87" t="s">
        <v>131</v>
      </c>
      <c r="J187" s="101"/>
      <c r="K187" s="90">
        <v>4.7399937072697176</v>
      </c>
      <c r="L187" s="88" t="s">
        <v>133</v>
      </c>
      <c r="M187" s="89">
        <v>3.95E-2</v>
      </c>
      <c r="N187" s="89">
        <v>5.1402818747951481E-2</v>
      </c>
      <c r="O187" s="90">
        <v>6.3570000000000007E-3</v>
      </c>
      <c r="P187" s="102">
        <v>95.79</v>
      </c>
      <c r="Q187" s="90"/>
      <c r="R187" s="90">
        <v>6.102000000000001E-6</v>
      </c>
      <c r="S187" s="91">
        <v>2.6486399379745778E-11</v>
      </c>
      <c r="T187" s="91">
        <f t="shared" si="5"/>
        <v>9.8636852172290503E-11</v>
      </c>
      <c r="U187" s="91">
        <f>R187/'סכום נכסי הקרן'!$C$42</f>
        <v>2.4010781907139983E-11</v>
      </c>
    </row>
    <row r="188" spans="2:21">
      <c r="B188" s="86" t="s">
        <v>743</v>
      </c>
      <c r="C188" s="87" t="s">
        <v>744</v>
      </c>
      <c r="D188" s="88" t="s">
        <v>120</v>
      </c>
      <c r="E188" s="88" t="s">
        <v>28</v>
      </c>
      <c r="F188" s="87" t="s">
        <v>522</v>
      </c>
      <c r="G188" s="88" t="s">
        <v>406</v>
      </c>
      <c r="H188" s="87" t="s">
        <v>487</v>
      </c>
      <c r="I188" s="87" t="s">
        <v>131</v>
      </c>
      <c r="J188" s="101"/>
      <c r="K188" s="90">
        <v>6.4400000000001727</v>
      </c>
      <c r="L188" s="88" t="s">
        <v>133</v>
      </c>
      <c r="M188" s="89">
        <v>3.0499999999999999E-2</v>
      </c>
      <c r="N188" s="89">
        <v>5.5200000000003469E-2</v>
      </c>
      <c r="O188" s="90">
        <v>266226.73012600007</v>
      </c>
      <c r="P188" s="102">
        <v>86.53</v>
      </c>
      <c r="Q188" s="90"/>
      <c r="R188" s="90">
        <v>230.36598957100003</v>
      </c>
      <c r="S188" s="91">
        <v>3.6525880093541877E-4</v>
      </c>
      <c r="T188" s="91">
        <f t="shared" si="5"/>
        <v>3.7237915533985815E-3</v>
      </c>
      <c r="U188" s="91">
        <f>R188/'סכום נכסי הקרן'!$C$42</f>
        <v>9.0646796696357995E-4</v>
      </c>
    </row>
    <row r="189" spans="2:21">
      <c r="B189" s="86" t="s">
        <v>745</v>
      </c>
      <c r="C189" s="87" t="s">
        <v>746</v>
      </c>
      <c r="D189" s="88" t="s">
        <v>120</v>
      </c>
      <c r="E189" s="88" t="s">
        <v>28</v>
      </c>
      <c r="F189" s="87" t="s">
        <v>522</v>
      </c>
      <c r="G189" s="88" t="s">
        <v>406</v>
      </c>
      <c r="H189" s="87" t="s">
        <v>487</v>
      </c>
      <c r="I189" s="87" t="s">
        <v>131</v>
      </c>
      <c r="J189" s="101"/>
      <c r="K189" s="90">
        <v>8.0599999999999898</v>
      </c>
      <c r="L189" s="88" t="s">
        <v>133</v>
      </c>
      <c r="M189" s="89">
        <v>2.63E-2</v>
      </c>
      <c r="N189" s="89">
        <v>5.6200000000013156E-2</v>
      </c>
      <c r="O189" s="90">
        <v>286051.05000000005</v>
      </c>
      <c r="P189" s="102">
        <v>79.77</v>
      </c>
      <c r="Q189" s="90"/>
      <c r="R189" s="90">
        <v>228.18292258500003</v>
      </c>
      <c r="S189" s="91">
        <v>4.1236031264595824E-4</v>
      </c>
      <c r="T189" s="91">
        <f t="shared" si="5"/>
        <v>3.6885029831625455E-3</v>
      </c>
      <c r="U189" s="91">
        <f>R189/'סכום נכסי הקרן'!$C$42</f>
        <v>8.9787780877126203E-4</v>
      </c>
    </row>
    <row r="190" spans="2:21">
      <c r="B190" s="86" t="s">
        <v>747</v>
      </c>
      <c r="C190" s="87" t="s">
        <v>748</v>
      </c>
      <c r="D190" s="88" t="s">
        <v>120</v>
      </c>
      <c r="E190" s="88" t="s">
        <v>28</v>
      </c>
      <c r="F190" s="87" t="s">
        <v>749</v>
      </c>
      <c r="G190" s="88" t="s">
        <v>406</v>
      </c>
      <c r="H190" s="87" t="s">
        <v>483</v>
      </c>
      <c r="I190" s="87" t="s">
        <v>327</v>
      </c>
      <c r="J190" s="101"/>
      <c r="K190" s="90">
        <v>3.9799999999997357</v>
      </c>
      <c r="L190" s="88" t="s">
        <v>133</v>
      </c>
      <c r="M190" s="89">
        <v>4.7E-2</v>
      </c>
      <c r="N190" s="89">
        <v>5.3199999999863919E-2</v>
      </c>
      <c r="O190" s="90">
        <v>146203.87000000002</v>
      </c>
      <c r="P190" s="102">
        <v>100.52</v>
      </c>
      <c r="Q190" s="90"/>
      <c r="R190" s="90">
        <v>146.96413575000003</v>
      </c>
      <c r="S190" s="91">
        <v>1.6261135580024471E-4</v>
      </c>
      <c r="T190" s="91">
        <f t="shared" si="5"/>
        <v>2.3756276192397879E-3</v>
      </c>
      <c r="U190" s="91">
        <f>R190/'סכום נכסי הקרן'!$C$42</f>
        <v>5.7828971020396005E-4</v>
      </c>
    </row>
    <row r="191" spans="2:21">
      <c r="B191" s="86" t="s">
        <v>750</v>
      </c>
      <c r="C191" s="87" t="s">
        <v>751</v>
      </c>
      <c r="D191" s="88" t="s">
        <v>120</v>
      </c>
      <c r="E191" s="88" t="s">
        <v>28</v>
      </c>
      <c r="F191" s="87" t="s">
        <v>531</v>
      </c>
      <c r="G191" s="88" t="s">
        <v>406</v>
      </c>
      <c r="H191" s="87" t="s">
        <v>487</v>
      </c>
      <c r="I191" s="87" t="s">
        <v>131</v>
      </c>
      <c r="J191" s="101"/>
      <c r="K191" s="90">
        <v>5.9700000000000308</v>
      </c>
      <c r="L191" s="88" t="s">
        <v>133</v>
      </c>
      <c r="M191" s="89">
        <v>2.64E-2</v>
      </c>
      <c r="N191" s="89">
        <v>5.4299999999957847E-2</v>
      </c>
      <c r="O191" s="90">
        <v>487947.87696400011</v>
      </c>
      <c r="P191" s="102">
        <v>85.2</v>
      </c>
      <c r="Q191" s="90">
        <v>6.4409119790000009</v>
      </c>
      <c r="R191" s="90">
        <v>422.17250314600005</v>
      </c>
      <c r="S191" s="91">
        <v>2.9822524809025981E-4</v>
      </c>
      <c r="T191" s="91">
        <f t="shared" si="5"/>
        <v>6.824281675519149E-3</v>
      </c>
      <c r="U191" s="91">
        <f>R191/'סכום נכסי הקרן'!$C$42</f>
        <v>1.6612081121320835E-3</v>
      </c>
    </row>
    <row r="192" spans="2:21">
      <c r="B192" s="86" t="s">
        <v>752</v>
      </c>
      <c r="C192" s="87" t="s">
        <v>753</v>
      </c>
      <c r="D192" s="88" t="s">
        <v>120</v>
      </c>
      <c r="E192" s="88" t="s">
        <v>28</v>
      </c>
      <c r="F192" s="87" t="s">
        <v>531</v>
      </c>
      <c r="G192" s="88" t="s">
        <v>406</v>
      </c>
      <c r="H192" s="87" t="s">
        <v>487</v>
      </c>
      <c r="I192" s="87" t="s">
        <v>131</v>
      </c>
      <c r="J192" s="101"/>
      <c r="K192" s="90">
        <v>0.83000017163224182</v>
      </c>
      <c r="L192" s="88" t="s">
        <v>133</v>
      </c>
      <c r="M192" s="89">
        <v>3.9199999999999999E-2</v>
      </c>
      <c r="N192" s="89">
        <v>5.7699145895067111E-2</v>
      </c>
      <c r="O192" s="90">
        <v>1.1569000000000001E-2</v>
      </c>
      <c r="P192" s="102">
        <v>99.2</v>
      </c>
      <c r="Q192" s="90"/>
      <c r="R192" s="90">
        <v>1.1474000000000002E-5</v>
      </c>
      <c r="S192" s="91">
        <v>1.2052874708028513E-11</v>
      </c>
      <c r="T192" s="91">
        <f t="shared" si="5"/>
        <v>1.8547349095785994E-10</v>
      </c>
      <c r="U192" s="91">
        <f>R192/'סכום נכסי הקרן'!$C$42</f>
        <v>4.5149084169538539E-11</v>
      </c>
    </row>
    <row r="193" spans="2:21">
      <c r="B193" s="86" t="s">
        <v>754</v>
      </c>
      <c r="C193" s="87" t="s">
        <v>755</v>
      </c>
      <c r="D193" s="88" t="s">
        <v>120</v>
      </c>
      <c r="E193" s="88" t="s">
        <v>28</v>
      </c>
      <c r="F193" s="87" t="s">
        <v>531</v>
      </c>
      <c r="G193" s="88" t="s">
        <v>406</v>
      </c>
      <c r="H193" s="87" t="s">
        <v>487</v>
      </c>
      <c r="I193" s="87" t="s">
        <v>131</v>
      </c>
      <c r="J193" s="101"/>
      <c r="K193" s="90">
        <v>7.590000000007608</v>
      </c>
      <c r="L193" s="88" t="s">
        <v>133</v>
      </c>
      <c r="M193" s="89">
        <v>2.5000000000000001E-2</v>
      </c>
      <c r="N193" s="89">
        <v>5.7000000000036667E-2</v>
      </c>
      <c r="O193" s="90">
        <v>271504.72479500005</v>
      </c>
      <c r="P193" s="102">
        <v>79.12</v>
      </c>
      <c r="Q193" s="90">
        <v>3.3938090760000006</v>
      </c>
      <c r="R193" s="90">
        <v>218.20834732600005</v>
      </c>
      <c r="S193" s="91">
        <v>2.0358060728497507E-4</v>
      </c>
      <c r="T193" s="91">
        <f t="shared" si="5"/>
        <v>3.5272672071377394E-3</v>
      </c>
      <c r="U193" s="91">
        <f>R193/'סכום נכסי הקרן'!$C$42</f>
        <v>8.5862881644740063E-4</v>
      </c>
    </row>
    <row r="194" spans="2:21">
      <c r="B194" s="86" t="s">
        <v>756</v>
      </c>
      <c r="C194" s="87" t="s">
        <v>757</v>
      </c>
      <c r="D194" s="88" t="s">
        <v>120</v>
      </c>
      <c r="E194" s="88" t="s">
        <v>28</v>
      </c>
      <c r="F194" s="87" t="s">
        <v>758</v>
      </c>
      <c r="G194" s="88" t="s">
        <v>406</v>
      </c>
      <c r="H194" s="87" t="s">
        <v>487</v>
      </c>
      <c r="I194" s="87" t="s">
        <v>131</v>
      </c>
      <c r="J194" s="101"/>
      <c r="K194" s="90">
        <v>5.2000000000066704</v>
      </c>
      <c r="L194" s="88" t="s">
        <v>133</v>
      </c>
      <c r="M194" s="89">
        <v>3.4300000000000004E-2</v>
      </c>
      <c r="N194" s="89">
        <v>5.310000000010618E-2</v>
      </c>
      <c r="O194" s="90">
        <v>195709.17736900004</v>
      </c>
      <c r="P194" s="102">
        <v>91.92</v>
      </c>
      <c r="Q194" s="90"/>
      <c r="R194" s="90">
        <v>179.89587583900001</v>
      </c>
      <c r="S194" s="91">
        <v>6.4403441282414123E-4</v>
      </c>
      <c r="T194" s="91">
        <f t="shared" si="5"/>
        <v>2.9079585236866877E-3</v>
      </c>
      <c r="U194" s="91">
        <f>R194/'סכום נכסי הקרן'!$C$42</f>
        <v>7.0787293358966924E-4</v>
      </c>
    </row>
    <row r="195" spans="2:21">
      <c r="B195" s="86" t="s">
        <v>759</v>
      </c>
      <c r="C195" s="87" t="s">
        <v>760</v>
      </c>
      <c r="D195" s="88" t="s">
        <v>120</v>
      </c>
      <c r="E195" s="88" t="s">
        <v>28</v>
      </c>
      <c r="F195" s="87" t="s">
        <v>758</v>
      </c>
      <c r="G195" s="88" t="s">
        <v>406</v>
      </c>
      <c r="H195" s="87" t="s">
        <v>487</v>
      </c>
      <c r="I195" s="87" t="s">
        <v>131</v>
      </c>
      <c r="J195" s="101"/>
      <c r="K195" s="90">
        <v>6.4599999999759605</v>
      </c>
      <c r="L195" s="88" t="s">
        <v>133</v>
      </c>
      <c r="M195" s="89">
        <v>2.98E-2</v>
      </c>
      <c r="N195" s="89">
        <v>5.4799999999823809E-2</v>
      </c>
      <c r="O195" s="90">
        <v>155227.19145499999</v>
      </c>
      <c r="P195" s="102">
        <v>86.29</v>
      </c>
      <c r="Q195" s="90"/>
      <c r="R195" s="90">
        <v>133.94554350700002</v>
      </c>
      <c r="S195" s="91">
        <v>3.9544080235791838E-4</v>
      </c>
      <c r="T195" s="91">
        <f t="shared" si="5"/>
        <v>2.1651862953190864E-3</v>
      </c>
      <c r="U195" s="91">
        <f>R195/'סכום נכסי הקרן'!$C$42</f>
        <v>5.2706280442148593E-4</v>
      </c>
    </row>
    <row r="196" spans="2:21">
      <c r="B196" s="86" t="s">
        <v>761</v>
      </c>
      <c r="C196" s="87" t="s">
        <v>762</v>
      </c>
      <c r="D196" s="88" t="s">
        <v>120</v>
      </c>
      <c r="E196" s="88" t="s">
        <v>28</v>
      </c>
      <c r="F196" s="87" t="s">
        <v>552</v>
      </c>
      <c r="G196" s="88" t="s">
        <v>406</v>
      </c>
      <c r="H196" s="87" t="s">
        <v>487</v>
      </c>
      <c r="I196" s="87" t="s">
        <v>131</v>
      </c>
      <c r="J196" s="101"/>
      <c r="K196" s="90">
        <v>1.7899999999997456</v>
      </c>
      <c r="L196" s="88" t="s">
        <v>133</v>
      </c>
      <c r="M196" s="89">
        <v>3.61E-2</v>
      </c>
      <c r="N196" s="89">
        <v>5.2100000000002547E-2</v>
      </c>
      <c r="O196" s="90">
        <v>401697.580151</v>
      </c>
      <c r="P196" s="102">
        <v>97.92</v>
      </c>
      <c r="Q196" s="90"/>
      <c r="R196" s="90">
        <v>393.34225709000009</v>
      </c>
      <c r="S196" s="91">
        <v>5.2338446925211731E-4</v>
      </c>
      <c r="T196" s="91">
        <f t="shared" si="5"/>
        <v>6.3582500927075415E-3</v>
      </c>
      <c r="U196" s="91">
        <f>R196/'סכום נכסי הקרן'!$C$42</f>
        <v>1.5477638724762661E-3</v>
      </c>
    </row>
    <row r="197" spans="2:21">
      <c r="B197" s="86" t="s">
        <v>763</v>
      </c>
      <c r="C197" s="87" t="s">
        <v>764</v>
      </c>
      <c r="D197" s="88" t="s">
        <v>120</v>
      </c>
      <c r="E197" s="88" t="s">
        <v>28</v>
      </c>
      <c r="F197" s="87" t="s">
        <v>552</v>
      </c>
      <c r="G197" s="88" t="s">
        <v>406</v>
      </c>
      <c r="H197" s="87" t="s">
        <v>487</v>
      </c>
      <c r="I197" s="87" t="s">
        <v>131</v>
      </c>
      <c r="J197" s="101"/>
      <c r="K197" s="90">
        <v>2.8000000000000003</v>
      </c>
      <c r="L197" s="88" t="s">
        <v>133</v>
      </c>
      <c r="M197" s="89">
        <v>3.3000000000000002E-2</v>
      </c>
      <c r="N197" s="89">
        <v>4.8799999999984259E-2</v>
      </c>
      <c r="O197" s="90">
        <v>132206.02543500002</v>
      </c>
      <c r="P197" s="102">
        <v>96.15</v>
      </c>
      <c r="Q197" s="90"/>
      <c r="R197" s="90">
        <v>127.11609344000003</v>
      </c>
      <c r="S197" s="91">
        <v>4.287600753539056E-4</v>
      </c>
      <c r="T197" s="91">
        <f t="shared" si="5"/>
        <v>2.054790448600516E-3</v>
      </c>
      <c r="U197" s="91">
        <f>R197/'סכום נכסי הקרן'!$C$42</f>
        <v>5.0018957661020452E-4</v>
      </c>
    </row>
    <row r="198" spans="2:21">
      <c r="B198" s="86" t="s">
        <v>765</v>
      </c>
      <c r="C198" s="87" t="s">
        <v>766</v>
      </c>
      <c r="D198" s="88" t="s">
        <v>120</v>
      </c>
      <c r="E198" s="88" t="s">
        <v>28</v>
      </c>
      <c r="F198" s="87" t="s">
        <v>552</v>
      </c>
      <c r="G198" s="88" t="s">
        <v>406</v>
      </c>
      <c r="H198" s="87" t="s">
        <v>487</v>
      </c>
      <c r="I198" s="87" t="s">
        <v>131</v>
      </c>
      <c r="J198" s="101"/>
      <c r="K198" s="90">
        <v>5.1399999999946502</v>
      </c>
      <c r="L198" s="88" t="s">
        <v>133</v>
      </c>
      <c r="M198" s="89">
        <v>2.6200000000000001E-2</v>
      </c>
      <c r="N198" s="89">
        <v>5.2599999999951227E-2</v>
      </c>
      <c r="O198" s="90">
        <v>286435.14663700009</v>
      </c>
      <c r="P198" s="102">
        <v>88.74</v>
      </c>
      <c r="Q198" s="90"/>
      <c r="R198" s="90">
        <v>254.18253957400003</v>
      </c>
      <c r="S198" s="91">
        <v>2.2146573666362299E-4</v>
      </c>
      <c r="T198" s="91">
        <f t="shared" si="5"/>
        <v>4.1087783645916125E-3</v>
      </c>
      <c r="U198" s="91">
        <f>R198/'סכום נכסי הקרן'!$C$42</f>
        <v>1.0001837958561605E-3</v>
      </c>
    </row>
    <row r="199" spans="2:21">
      <c r="B199" s="86" t="s">
        <v>767</v>
      </c>
      <c r="C199" s="87" t="s">
        <v>768</v>
      </c>
      <c r="D199" s="88" t="s">
        <v>120</v>
      </c>
      <c r="E199" s="88" t="s">
        <v>28</v>
      </c>
      <c r="F199" s="87" t="s">
        <v>769</v>
      </c>
      <c r="G199" s="88" t="s">
        <v>128</v>
      </c>
      <c r="H199" s="87" t="s">
        <v>483</v>
      </c>
      <c r="I199" s="87" t="s">
        <v>327</v>
      </c>
      <c r="J199" s="101"/>
      <c r="K199" s="90">
        <v>2.5300000000040157</v>
      </c>
      <c r="L199" s="88" t="s">
        <v>133</v>
      </c>
      <c r="M199" s="89">
        <v>2.3E-2</v>
      </c>
      <c r="N199" s="89">
        <v>5.7900000000207313E-2</v>
      </c>
      <c r="O199" s="90">
        <v>100167.950335</v>
      </c>
      <c r="P199" s="102">
        <v>91.98</v>
      </c>
      <c r="Q199" s="90"/>
      <c r="R199" s="90">
        <v>92.134478471000008</v>
      </c>
      <c r="S199" s="91">
        <v>1.1930268230670883E-4</v>
      </c>
      <c r="T199" s="91">
        <f t="shared" si="5"/>
        <v>1.4893239811398081E-3</v>
      </c>
      <c r="U199" s="91">
        <f>R199/'סכום נכסי הקרן'!$C$42</f>
        <v>3.6254029313262289E-4</v>
      </c>
    </row>
    <row r="200" spans="2:21">
      <c r="B200" s="86" t="s">
        <v>770</v>
      </c>
      <c r="C200" s="87" t="s">
        <v>771</v>
      </c>
      <c r="D200" s="88" t="s">
        <v>120</v>
      </c>
      <c r="E200" s="88" t="s">
        <v>28</v>
      </c>
      <c r="F200" s="87" t="s">
        <v>769</v>
      </c>
      <c r="G200" s="88" t="s">
        <v>128</v>
      </c>
      <c r="H200" s="87" t="s">
        <v>483</v>
      </c>
      <c r="I200" s="87" t="s">
        <v>327</v>
      </c>
      <c r="J200" s="101"/>
      <c r="K200" s="90">
        <v>1.6200000000008512</v>
      </c>
      <c r="L200" s="88" t="s">
        <v>133</v>
      </c>
      <c r="M200" s="89">
        <v>2.75E-2</v>
      </c>
      <c r="N200" s="89">
        <v>5.8300000000112082E-2</v>
      </c>
      <c r="O200" s="90">
        <v>73790.488959000009</v>
      </c>
      <c r="P200" s="102">
        <v>95.52</v>
      </c>
      <c r="Q200" s="90"/>
      <c r="R200" s="90">
        <v>70.484672587000006</v>
      </c>
      <c r="S200" s="91">
        <v>2.7331057224217262E-4</v>
      </c>
      <c r="T200" s="91">
        <f t="shared" si="5"/>
        <v>1.1393618863284522E-3</v>
      </c>
      <c r="U200" s="91">
        <f>R200/'סכום נכסי הקרן'!$C$42</f>
        <v>2.7735039352386513E-4</v>
      </c>
    </row>
    <row r="201" spans="2:21">
      <c r="B201" s="86" t="s">
        <v>772</v>
      </c>
      <c r="C201" s="87" t="s">
        <v>773</v>
      </c>
      <c r="D201" s="88" t="s">
        <v>120</v>
      </c>
      <c r="E201" s="88" t="s">
        <v>28</v>
      </c>
      <c r="F201" s="87" t="s">
        <v>769</v>
      </c>
      <c r="G201" s="88" t="s">
        <v>128</v>
      </c>
      <c r="H201" s="87" t="s">
        <v>483</v>
      </c>
      <c r="I201" s="87" t="s">
        <v>327</v>
      </c>
      <c r="J201" s="101"/>
      <c r="K201" s="90">
        <v>0.42000000001612087</v>
      </c>
      <c r="L201" s="88" t="s">
        <v>133</v>
      </c>
      <c r="M201" s="89">
        <v>2.4E-2</v>
      </c>
      <c r="N201" s="89">
        <v>6.0899999999202904E-2</v>
      </c>
      <c r="O201" s="90">
        <v>11312.750263000002</v>
      </c>
      <c r="P201" s="102">
        <v>98.7</v>
      </c>
      <c r="Q201" s="90"/>
      <c r="R201" s="90">
        <v>11.165684521000001</v>
      </c>
      <c r="S201" s="91">
        <v>1.6134601837499739E-4</v>
      </c>
      <c r="T201" s="91">
        <f t="shared" si="5"/>
        <v>1.8048967117343645E-4</v>
      </c>
      <c r="U201" s="91">
        <f>R201/'סכום נכסי הקרן'!$C$42</f>
        <v>4.3935892474214972E-5</v>
      </c>
    </row>
    <row r="202" spans="2:21">
      <c r="B202" s="86" t="s">
        <v>774</v>
      </c>
      <c r="C202" s="87" t="s">
        <v>775</v>
      </c>
      <c r="D202" s="88" t="s">
        <v>120</v>
      </c>
      <c r="E202" s="88" t="s">
        <v>28</v>
      </c>
      <c r="F202" s="87" t="s">
        <v>769</v>
      </c>
      <c r="G202" s="88" t="s">
        <v>128</v>
      </c>
      <c r="H202" s="87" t="s">
        <v>483</v>
      </c>
      <c r="I202" s="87" t="s">
        <v>327</v>
      </c>
      <c r="J202" s="101"/>
      <c r="K202" s="90">
        <v>2.4799999999942273</v>
      </c>
      <c r="L202" s="88" t="s">
        <v>133</v>
      </c>
      <c r="M202" s="89">
        <v>2.1499999999999998E-2</v>
      </c>
      <c r="N202" s="89">
        <v>5.759999999983207E-2</v>
      </c>
      <c r="O202" s="90">
        <v>78415.883870000005</v>
      </c>
      <c r="P202" s="102">
        <v>91.65</v>
      </c>
      <c r="Q202" s="90">
        <v>4.3574440270000014</v>
      </c>
      <c r="R202" s="90">
        <v>76.225601628000021</v>
      </c>
      <c r="S202" s="91">
        <v>9.4759530371634135E-5</v>
      </c>
      <c r="T202" s="91">
        <f t="shared" si="5"/>
        <v>1.232162143481636E-3</v>
      </c>
      <c r="U202" s="91">
        <f>R202/'סכום נכסי הקרן'!$C$42</f>
        <v>2.9994039600630002E-4</v>
      </c>
    </row>
    <row r="203" spans="2:21">
      <c r="B203" s="86" t="s">
        <v>776</v>
      </c>
      <c r="C203" s="87" t="s">
        <v>777</v>
      </c>
      <c r="D203" s="88" t="s">
        <v>120</v>
      </c>
      <c r="E203" s="88" t="s">
        <v>28</v>
      </c>
      <c r="F203" s="87" t="s">
        <v>559</v>
      </c>
      <c r="G203" s="88" t="s">
        <v>129</v>
      </c>
      <c r="H203" s="87" t="s">
        <v>560</v>
      </c>
      <c r="I203" s="87" t="s">
        <v>327</v>
      </c>
      <c r="J203" s="101"/>
      <c r="K203" s="90">
        <v>1.5700000001177186</v>
      </c>
      <c r="L203" s="88" t="s">
        <v>133</v>
      </c>
      <c r="M203" s="89">
        <v>3.2500000000000001E-2</v>
      </c>
      <c r="N203" s="89">
        <v>6.6700000010333077E-2</v>
      </c>
      <c r="O203" s="90">
        <v>1598.6110400000002</v>
      </c>
      <c r="P203" s="102">
        <v>95.65</v>
      </c>
      <c r="Q203" s="90"/>
      <c r="R203" s="90">
        <v>1.5290714260000002</v>
      </c>
      <c r="S203" s="91">
        <v>4.4075810554375962E-6</v>
      </c>
      <c r="T203" s="91">
        <f t="shared" ref="T203:T266" si="6">IFERROR(R203/$R$11,0)</f>
        <v>2.4716943986764247E-5</v>
      </c>
      <c r="U203" s="91">
        <f>R203/'סכום נכסי הקרן'!$C$42</f>
        <v>6.0167486938914343E-6</v>
      </c>
    </row>
    <row r="204" spans="2:21">
      <c r="B204" s="86" t="s">
        <v>778</v>
      </c>
      <c r="C204" s="87" t="s">
        <v>779</v>
      </c>
      <c r="D204" s="88" t="s">
        <v>120</v>
      </c>
      <c r="E204" s="88" t="s">
        <v>28</v>
      </c>
      <c r="F204" s="87" t="s">
        <v>559</v>
      </c>
      <c r="G204" s="88" t="s">
        <v>129</v>
      </c>
      <c r="H204" s="87" t="s">
        <v>560</v>
      </c>
      <c r="I204" s="87" t="s">
        <v>327</v>
      </c>
      <c r="J204" s="101"/>
      <c r="K204" s="90">
        <v>2.2600000000023641</v>
      </c>
      <c r="L204" s="88" t="s">
        <v>133</v>
      </c>
      <c r="M204" s="89">
        <v>5.7000000000000002E-2</v>
      </c>
      <c r="N204" s="89">
        <v>6.8800000000040787E-2</v>
      </c>
      <c r="O204" s="90">
        <v>440827.27545900008</v>
      </c>
      <c r="P204" s="102">
        <v>97.89</v>
      </c>
      <c r="Q204" s="90"/>
      <c r="R204" s="90">
        <v>431.525805273</v>
      </c>
      <c r="S204" s="91">
        <v>7.4658260249908499E-4</v>
      </c>
      <c r="T204" s="91">
        <f t="shared" si="6"/>
        <v>6.9754747727370555E-3</v>
      </c>
      <c r="U204" s="91">
        <f>R204/'סכום נכסי הקרן'!$C$42</f>
        <v>1.6980124545580069E-3</v>
      </c>
    </row>
    <row r="205" spans="2:21">
      <c r="B205" s="86" t="s">
        <v>780</v>
      </c>
      <c r="C205" s="87" t="s">
        <v>781</v>
      </c>
      <c r="D205" s="88" t="s">
        <v>120</v>
      </c>
      <c r="E205" s="88" t="s">
        <v>28</v>
      </c>
      <c r="F205" s="87" t="s">
        <v>565</v>
      </c>
      <c r="G205" s="88" t="s">
        <v>129</v>
      </c>
      <c r="H205" s="87" t="s">
        <v>560</v>
      </c>
      <c r="I205" s="87" t="s">
        <v>327</v>
      </c>
      <c r="J205" s="101"/>
      <c r="K205" s="90">
        <v>1.6500000000101351</v>
      </c>
      <c r="L205" s="88" t="s">
        <v>133</v>
      </c>
      <c r="M205" s="89">
        <v>2.7999999999999997E-2</v>
      </c>
      <c r="N205" s="89">
        <v>6.2300000000132895E-2</v>
      </c>
      <c r="O205" s="90">
        <v>93148.510564000011</v>
      </c>
      <c r="P205" s="102">
        <v>95.33</v>
      </c>
      <c r="Q205" s="90"/>
      <c r="R205" s="90">
        <v>88.798473034000011</v>
      </c>
      <c r="S205" s="91">
        <v>2.6790796301147439E-4</v>
      </c>
      <c r="T205" s="91">
        <f t="shared" si="6"/>
        <v>1.4353985345427372E-3</v>
      </c>
      <c r="U205" s="91">
        <f>R205/'סכום נכסי הקרן'!$C$42</f>
        <v>3.4941343325244588E-4</v>
      </c>
    </row>
    <row r="206" spans="2:21">
      <c r="B206" s="86" t="s">
        <v>782</v>
      </c>
      <c r="C206" s="87" t="s">
        <v>783</v>
      </c>
      <c r="D206" s="88" t="s">
        <v>120</v>
      </c>
      <c r="E206" s="88" t="s">
        <v>28</v>
      </c>
      <c r="F206" s="87" t="s">
        <v>565</v>
      </c>
      <c r="G206" s="88" t="s">
        <v>129</v>
      </c>
      <c r="H206" s="87" t="s">
        <v>560</v>
      </c>
      <c r="I206" s="87" t="s">
        <v>327</v>
      </c>
      <c r="J206" s="101"/>
      <c r="K206" s="90">
        <v>3.4300000000024209</v>
      </c>
      <c r="L206" s="88" t="s">
        <v>133</v>
      </c>
      <c r="M206" s="89">
        <v>5.6500000000000002E-2</v>
      </c>
      <c r="N206" s="89">
        <v>6.6100000000048426E-2</v>
      </c>
      <c r="O206" s="90">
        <v>223920.97088500005</v>
      </c>
      <c r="P206" s="102">
        <v>97.13</v>
      </c>
      <c r="Q206" s="90">
        <v>13.801156498000001</v>
      </c>
      <c r="R206" s="90">
        <v>231.29559550800002</v>
      </c>
      <c r="S206" s="91">
        <v>5.4111089838214355E-4</v>
      </c>
      <c r="T206" s="91">
        <f t="shared" si="6"/>
        <v>3.7388183320590782E-3</v>
      </c>
      <c r="U206" s="91">
        <f>R206/'סכום נכסי הקרן'!$C$42</f>
        <v>9.1012587673298159E-4</v>
      </c>
    </row>
    <row r="207" spans="2:21">
      <c r="B207" s="86" t="s">
        <v>784</v>
      </c>
      <c r="C207" s="87" t="s">
        <v>785</v>
      </c>
      <c r="D207" s="88" t="s">
        <v>120</v>
      </c>
      <c r="E207" s="88" t="s">
        <v>28</v>
      </c>
      <c r="F207" s="87" t="s">
        <v>572</v>
      </c>
      <c r="G207" s="88" t="s">
        <v>573</v>
      </c>
      <c r="H207" s="87" t="s">
        <v>560</v>
      </c>
      <c r="I207" s="87" t="s">
        <v>327</v>
      </c>
      <c r="J207" s="101"/>
      <c r="K207" s="90">
        <v>4.5399999999861533</v>
      </c>
      <c r="L207" s="88" t="s">
        <v>133</v>
      </c>
      <c r="M207" s="89">
        <v>5.5E-2</v>
      </c>
      <c r="N207" s="89">
        <v>6.7599999999785776E-2</v>
      </c>
      <c r="O207" s="90">
        <v>158917.25000000003</v>
      </c>
      <c r="P207" s="102">
        <v>96.34</v>
      </c>
      <c r="Q207" s="90"/>
      <c r="R207" s="90">
        <v>153.10087842800002</v>
      </c>
      <c r="S207" s="91">
        <v>6.5288156970366761E-4</v>
      </c>
      <c r="T207" s="91">
        <f t="shared" si="6"/>
        <v>2.4748260755408811E-3</v>
      </c>
      <c r="U207" s="91">
        <f>R207/'סכום נכסי הקרן'!$C$42</f>
        <v>6.0243720120063259E-4</v>
      </c>
    </row>
    <row r="208" spans="2:21">
      <c r="B208" s="86" t="s">
        <v>786</v>
      </c>
      <c r="C208" s="87" t="s">
        <v>787</v>
      </c>
      <c r="D208" s="88" t="s">
        <v>120</v>
      </c>
      <c r="E208" s="88" t="s">
        <v>28</v>
      </c>
      <c r="F208" s="87" t="s">
        <v>788</v>
      </c>
      <c r="G208" s="88" t="s">
        <v>573</v>
      </c>
      <c r="H208" s="87" t="s">
        <v>577</v>
      </c>
      <c r="I208" s="87" t="s">
        <v>131</v>
      </c>
      <c r="J208" s="101"/>
      <c r="K208" s="90">
        <v>1.67</v>
      </c>
      <c r="L208" s="88" t="s">
        <v>133</v>
      </c>
      <c r="M208" s="89">
        <v>0.04</v>
      </c>
      <c r="N208" s="89">
        <v>5.5701443103856177E-2</v>
      </c>
      <c r="O208" s="90">
        <v>4.2590000000000006E-3</v>
      </c>
      <c r="P208" s="102">
        <v>98.54</v>
      </c>
      <c r="Q208" s="90"/>
      <c r="R208" s="90">
        <v>4.2269999999999995E-6</v>
      </c>
      <c r="S208" s="91">
        <v>2.1549665652054709E-11</v>
      </c>
      <c r="T208" s="91">
        <f t="shared" si="6"/>
        <v>6.8328084911876738E-11</v>
      </c>
      <c r="U208" s="91">
        <f>R208/'סכום נכסי הקרן'!$C$42</f>
        <v>1.6632837614139736E-11</v>
      </c>
    </row>
    <row r="209" spans="2:21">
      <c r="B209" s="86" t="s">
        <v>789</v>
      </c>
      <c r="C209" s="87" t="s">
        <v>790</v>
      </c>
      <c r="D209" s="88" t="s">
        <v>120</v>
      </c>
      <c r="E209" s="88" t="s">
        <v>28</v>
      </c>
      <c r="F209" s="87" t="s">
        <v>788</v>
      </c>
      <c r="G209" s="88" t="s">
        <v>573</v>
      </c>
      <c r="H209" s="87" t="s">
        <v>560</v>
      </c>
      <c r="I209" s="87" t="s">
        <v>327</v>
      </c>
      <c r="J209" s="101"/>
      <c r="K209" s="90">
        <v>3.3600017088852869</v>
      </c>
      <c r="L209" s="88" t="s">
        <v>133</v>
      </c>
      <c r="M209" s="89">
        <v>0.04</v>
      </c>
      <c r="N209" s="89">
        <v>5.4900145040722964E-2</v>
      </c>
      <c r="O209" s="90">
        <v>9.3130000000000018E-3</v>
      </c>
      <c r="P209" s="102">
        <v>96.22</v>
      </c>
      <c r="Q209" s="90"/>
      <c r="R209" s="90">
        <v>8.9630000000000021E-6</v>
      </c>
      <c r="S209" s="91">
        <v>1.2028213428045621E-11</v>
      </c>
      <c r="T209" s="91">
        <f t="shared" si="6"/>
        <v>1.4488398984271384E-10</v>
      </c>
      <c r="U209" s="91">
        <f>R209/'סכום נכסי הקרן'!$C$42</f>
        <v>3.5268541172352622E-11</v>
      </c>
    </row>
    <row r="210" spans="2:21">
      <c r="B210" s="86" t="s">
        <v>791</v>
      </c>
      <c r="C210" s="87" t="s">
        <v>792</v>
      </c>
      <c r="D210" s="88" t="s">
        <v>120</v>
      </c>
      <c r="E210" s="88" t="s">
        <v>28</v>
      </c>
      <c r="F210" s="87" t="s">
        <v>793</v>
      </c>
      <c r="G210" s="88" t="s">
        <v>342</v>
      </c>
      <c r="H210" s="87" t="s">
        <v>560</v>
      </c>
      <c r="I210" s="87" t="s">
        <v>327</v>
      </c>
      <c r="J210" s="101"/>
      <c r="K210" s="90">
        <v>0.74000094414218764</v>
      </c>
      <c r="L210" s="88" t="s">
        <v>133</v>
      </c>
      <c r="M210" s="89">
        <v>5.9000000000000004E-2</v>
      </c>
      <c r="N210" s="89">
        <v>5.7500898957209626E-2</v>
      </c>
      <c r="O210" s="90">
        <v>5.4990000000000013E-3</v>
      </c>
      <c r="P210" s="102">
        <v>101.61</v>
      </c>
      <c r="Q210" s="90"/>
      <c r="R210" s="90">
        <v>5.5620000000000011E-6</v>
      </c>
      <c r="S210" s="91">
        <v>2.0898675502449826E-11</v>
      </c>
      <c r="T210" s="91">
        <f t="shared" si="6"/>
        <v>8.9907927201291354E-11</v>
      </c>
      <c r="U210" s="91">
        <f>R210/'סכום נכסי הקרן'!$C$42</f>
        <v>2.1885933950755916E-11</v>
      </c>
    </row>
    <row r="211" spans="2:21">
      <c r="B211" s="86" t="s">
        <v>794</v>
      </c>
      <c r="C211" s="87" t="s">
        <v>795</v>
      </c>
      <c r="D211" s="88" t="s">
        <v>120</v>
      </c>
      <c r="E211" s="88" t="s">
        <v>28</v>
      </c>
      <c r="F211" s="87" t="s">
        <v>793</v>
      </c>
      <c r="G211" s="88" t="s">
        <v>342</v>
      </c>
      <c r="H211" s="87" t="s">
        <v>560</v>
      </c>
      <c r="I211" s="87" t="s">
        <v>327</v>
      </c>
      <c r="J211" s="101"/>
      <c r="K211" s="90">
        <v>3.0899999680202717</v>
      </c>
      <c r="L211" s="88" t="s">
        <v>133</v>
      </c>
      <c r="M211" s="89">
        <v>2.7000000000000003E-2</v>
      </c>
      <c r="N211" s="89">
        <v>5.7700497812106934E-2</v>
      </c>
      <c r="O211" s="90">
        <v>6.185100000000001E-2</v>
      </c>
      <c r="P211" s="102">
        <v>91.23</v>
      </c>
      <c r="Q211" s="90"/>
      <c r="R211" s="90">
        <v>5.6447000000000004E-5</v>
      </c>
      <c r="S211" s="91">
        <v>8.5227479184637477E-11</v>
      </c>
      <c r="T211" s="91">
        <f t="shared" si="6"/>
        <v>9.1244745895923985E-10</v>
      </c>
      <c r="U211" s="91">
        <f>R211/'סכום נכסי הקרן'!$C$42</f>
        <v>2.2211350480372508E-10</v>
      </c>
    </row>
    <row r="212" spans="2:21">
      <c r="B212" s="86" t="s">
        <v>796</v>
      </c>
      <c r="C212" s="87" t="s">
        <v>797</v>
      </c>
      <c r="D212" s="88" t="s">
        <v>120</v>
      </c>
      <c r="E212" s="88" t="s">
        <v>28</v>
      </c>
      <c r="F212" s="87" t="s">
        <v>798</v>
      </c>
      <c r="G212" s="88" t="s">
        <v>638</v>
      </c>
      <c r="H212" s="87" t="s">
        <v>577</v>
      </c>
      <c r="I212" s="87" t="s">
        <v>131</v>
      </c>
      <c r="J212" s="101"/>
      <c r="K212" s="90">
        <v>1.0599999999991556</v>
      </c>
      <c r="L212" s="88" t="s">
        <v>133</v>
      </c>
      <c r="M212" s="89">
        <v>3.0499999999999999E-2</v>
      </c>
      <c r="N212" s="89">
        <v>5.8800000000280725E-2</v>
      </c>
      <c r="O212" s="90">
        <v>5821.0831190000008</v>
      </c>
      <c r="P212" s="102">
        <v>97.91</v>
      </c>
      <c r="Q212" s="90"/>
      <c r="R212" s="90">
        <v>5.6994224930000019</v>
      </c>
      <c r="S212" s="91">
        <v>8.6721984386988182E-5</v>
      </c>
      <c r="T212" s="91">
        <f t="shared" si="6"/>
        <v>9.2129317258188875E-5</v>
      </c>
      <c r="U212" s="91">
        <f>R212/'סכום נכסי הקרן'!$C$42</f>
        <v>2.2426678216334166E-5</v>
      </c>
    </row>
    <row r="213" spans="2:21">
      <c r="B213" s="86" t="s">
        <v>799</v>
      </c>
      <c r="C213" s="87" t="s">
        <v>800</v>
      </c>
      <c r="D213" s="88" t="s">
        <v>120</v>
      </c>
      <c r="E213" s="88" t="s">
        <v>28</v>
      </c>
      <c r="F213" s="87" t="s">
        <v>798</v>
      </c>
      <c r="G213" s="88" t="s">
        <v>638</v>
      </c>
      <c r="H213" s="87" t="s">
        <v>577</v>
      </c>
      <c r="I213" s="87" t="s">
        <v>131</v>
      </c>
      <c r="J213" s="101"/>
      <c r="K213" s="90">
        <v>2.6699999999999693</v>
      </c>
      <c r="L213" s="88" t="s">
        <v>133</v>
      </c>
      <c r="M213" s="89">
        <v>2.58E-2</v>
      </c>
      <c r="N213" s="89">
        <v>5.8400000000276002E-2</v>
      </c>
      <c r="O213" s="90">
        <v>84605.86357300001</v>
      </c>
      <c r="P213" s="102">
        <v>92.5</v>
      </c>
      <c r="Q213" s="90"/>
      <c r="R213" s="90">
        <v>78.260423801000016</v>
      </c>
      <c r="S213" s="91">
        <v>2.7965644825557375E-4</v>
      </c>
      <c r="T213" s="91">
        <f t="shared" si="6"/>
        <v>1.2650543843657888E-3</v>
      </c>
      <c r="U213" s="91">
        <f>R213/'סכום נכסי הקרן'!$C$42</f>
        <v>3.0794722514686305E-4</v>
      </c>
    </row>
    <row r="214" spans="2:21">
      <c r="B214" s="86" t="s">
        <v>801</v>
      </c>
      <c r="C214" s="87" t="s">
        <v>802</v>
      </c>
      <c r="D214" s="88" t="s">
        <v>120</v>
      </c>
      <c r="E214" s="88" t="s">
        <v>28</v>
      </c>
      <c r="F214" s="87" t="s">
        <v>798</v>
      </c>
      <c r="G214" s="88" t="s">
        <v>638</v>
      </c>
      <c r="H214" s="87" t="s">
        <v>577</v>
      </c>
      <c r="I214" s="87" t="s">
        <v>131</v>
      </c>
      <c r="J214" s="101"/>
      <c r="K214" s="90">
        <v>4.1400000000000086</v>
      </c>
      <c r="L214" s="88" t="s">
        <v>133</v>
      </c>
      <c r="M214" s="89">
        <v>0.04</v>
      </c>
      <c r="N214" s="89">
        <v>5.9799999999983172E-2</v>
      </c>
      <c r="O214" s="90">
        <v>254267.60000000003</v>
      </c>
      <c r="P214" s="102">
        <v>93.48</v>
      </c>
      <c r="Q214" s="90"/>
      <c r="R214" s="90">
        <v>237.68935248000003</v>
      </c>
      <c r="S214" s="91">
        <v>5.8088434519390031E-4</v>
      </c>
      <c r="T214" s="91">
        <f t="shared" si="6"/>
        <v>3.8421713411172093E-3</v>
      </c>
      <c r="U214" s="91">
        <f>R214/'סכום נכסי הקרן'!$C$42</f>
        <v>9.352846942062605E-4</v>
      </c>
    </row>
    <row r="215" spans="2:21">
      <c r="B215" s="86" t="s">
        <v>803</v>
      </c>
      <c r="C215" s="87" t="s">
        <v>804</v>
      </c>
      <c r="D215" s="88" t="s">
        <v>120</v>
      </c>
      <c r="E215" s="88" t="s">
        <v>28</v>
      </c>
      <c r="F215" s="87" t="s">
        <v>805</v>
      </c>
      <c r="G215" s="88" t="s">
        <v>129</v>
      </c>
      <c r="H215" s="87" t="s">
        <v>560</v>
      </c>
      <c r="I215" s="87" t="s">
        <v>327</v>
      </c>
      <c r="J215" s="101"/>
      <c r="K215" s="90">
        <v>0.73999999999997979</v>
      </c>
      <c r="L215" s="88" t="s">
        <v>133</v>
      </c>
      <c r="M215" s="89">
        <v>2.9500000000000002E-2</v>
      </c>
      <c r="N215" s="89">
        <v>5.7600000000826226E-2</v>
      </c>
      <c r="O215" s="90">
        <v>32850.507185000009</v>
      </c>
      <c r="P215" s="102">
        <v>98.74</v>
      </c>
      <c r="Q215" s="90"/>
      <c r="R215" s="90">
        <v>32.436590807000002</v>
      </c>
      <c r="S215" s="91">
        <v>6.1242831432184496E-4</v>
      </c>
      <c r="T215" s="91">
        <f t="shared" si="6"/>
        <v>5.2432697679500749E-4</v>
      </c>
      <c r="U215" s="91">
        <f>R215/'סכום נכסי הקרן'!$C$42</f>
        <v>1.2763485868207451E-4</v>
      </c>
    </row>
    <row r="216" spans="2:21">
      <c r="B216" s="86" t="s">
        <v>806</v>
      </c>
      <c r="C216" s="87" t="s">
        <v>807</v>
      </c>
      <c r="D216" s="88" t="s">
        <v>120</v>
      </c>
      <c r="E216" s="88" t="s">
        <v>28</v>
      </c>
      <c r="F216" s="87" t="s">
        <v>616</v>
      </c>
      <c r="G216" s="88" t="s">
        <v>157</v>
      </c>
      <c r="H216" s="87" t="s">
        <v>560</v>
      </c>
      <c r="I216" s="87" t="s">
        <v>327</v>
      </c>
      <c r="J216" s="101"/>
      <c r="K216" s="90">
        <v>1.2299990345099716</v>
      </c>
      <c r="L216" s="88" t="s">
        <v>133</v>
      </c>
      <c r="M216" s="89">
        <v>4.1399999999999999E-2</v>
      </c>
      <c r="N216" s="89">
        <v>5.359729895641497E-2</v>
      </c>
      <c r="O216" s="90">
        <v>6.5790000000000006E-3</v>
      </c>
      <c r="P216" s="102">
        <v>99.57</v>
      </c>
      <c r="Q216" s="90"/>
      <c r="R216" s="90">
        <v>6.5160000000000008E-6</v>
      </c>
      <c r="S216" s="91">
        <v>2.9224053018748731E-11</v>
      </c>
      <c r="T216" s="91">
        <f t="shared" si="6"/>
        <v>1.0532902798338986E-10</v>
      </c>
      <c r="U216" s="91">
        <f>R216/'סכום נכסי הקרן'!$C$42</f>
        <v>2.5639832007034436E-11</v>
      </c>
    </row>
    <row r="217" spans="2:21">
      <c r="B217" s="86" t="s">
        <v>808</v>
      </c>
      <c r="C217" s="87" t="s">
        <v>809</v>
      </c>
      <c r="D217" s="88" t="s">
        <v>120</v>
      </c>
      <c r="E217" s="88" t="s">
        <v>28</v>
      </c>
      <c r="F217" s="87" t="s">
        <v>616</v>
      </c>
      <c r="G217" s="88" t="s">
        <v>157</v>
      </c>
      <c r="H217" s="87" t="s">
        <v>560</v>
      </c>
      <c r="I217" s="87" t="s">
        <v>327</v>
      </c>
      <c r="J217" s="101"/>
      <c r="K217" s="90">
        <v>1.779999999999877</v>
      </c>
      <c r="L217" s="88" t="s">
        <v>133</v>
      </c>
      <c r="M217" s="89">
        <v>3.5499999999999997E-2</v>
      </c>
      <c r="N217" s="89">
        <v>5.960000000038039E-2</v>
      </c>
      <c r="O217" s="90">
        <v>79291.349529000014</v>
      </c>
      <c r="P217" s="102">
        <v>96.81</v>
      </c>
      <c r="Q217" s="90"/>
      <c r="R217" s="90">
        <v>76.761951923000012</v>
      </c>
      <c r="S217" s="91">
        <v>2.0286967701056704E-4</v>
      </c>
      <c r="T217" s="91">
        <f t="shared" si="6"/>
        <v>1.2408320721542809E-3</v>
      </c>
      <c r="U217" s="91">
        <f>R217/'סכום נכסי הקרן'!$C$42</f>
        <v>3.0205088272525693E-4</v>
      </c>
    </row>
    <row r="218" spans="2:21">
      <c r="B218" s="86" t="s">
        <v>810</v>
      </c>
      <c r="C218" s="87" t="s">
        <v>811</v>
      </c>
      <c r="D218" s="88" t="s">
        <v>120</v>
      </c>
      <c r="E218" s="88" t="s">
        <v>28</v>
      </c>
      <c r="F218" s="87" t="s">
        <v>616</v>
      </c>
      <c r="G218" s="88" t="s">
        <v>157</v>
      </c>
      <c r="H218" s="87" t="s">
        <v>560</v>
      </c>
      <c r="I218" s="87" t="s">
        <v>327</v>
      </c>
      <c r="J218" s="101"/>
      <c r="K218" s="90">
        <v>2.2700000000000204</v>
      </c>
      <c r="L218" s="88" t="s">
        <v>133</v>
      </c>
      <c r="M218" s="89">
        <v>2.5000000000000001E-2</v>
      </c>
      <c r="N218" s="89">
        <v>5.9600000000027305E-2</v>
      </c>
      <c r="O218" s="90">
        <v>341701.07861500001</v>
      </c>
      <c r="P218" s="102">
        <v>94.31</v>
      </c>
      <c r="Q218" s="90"/>
      <c r="R218" s="90">
        <v>322.25827964700005</v>
      </c>
      <c r="S218" s="91">
        <v>3.0226145398339977E-4</v>
      </c>
      <c r="T218" s="91">
        <f t="shared" si="6"/>
        <v>5.2092006376332012E-3</v>
      </c>
      <c r="U218" s="91">
        <f>R218/'סכום נכסי הקרן'!$C$42</f>
        <v>1.2680552721032849E-3</v>
      </c>
    </row>
    <row r="219" spans="2:21">
      <c r="B219" s="86" t="s">
        <v>812</v>
      </c>
      <c r="C219" s="87" t="s">
        <v>813</v>
      </c>
      <c r="D219" s="88" t="s">
        <v>120</v>
      </c>
      <c r="E219" s="88" t="s">
        <v>28</v>
      </c>
      <c r="F219" s="87" t="s">
        <v>616</v>
      </c>
      <c r="G219" s="88" t="s">
        <v>157</v>
      </c>
      <c r="H219" s="87" t="s">
        <v>560</v>
      </c>
      <c r="I219" s="87" t="s">
        <v>327</v>
      </c>
      <c r="J219" s="101"/>
      <c r="K219" s="90">
        <v>4.0600000000000094</v>
      </c>
      <c r="L219" s="88" t="s">
        <v>133</v>
      </c>
      <c r="M219" s="89">
        <v>4.7300000000000002E-2</v>
      </c>
      <c r="N219" s="89">
        <v>6.0200000000128678E-2</v>
      </c>
      <c r="O219" s="90">
        <v>159724.54963000002</v>
      </c>
      <c r="P219" s="102">
        <v>96.34</v>
      </c>
      <c r="Q219" s="90"/>
      <c r="R219" s="90">
        <v>153.87863820100003</v>
      </c>
      <c r="S219" s="91">
        <v>4.0445298261651249E-4</v>
      </c>
      <c r="T219" s="91">
        <f t="shared" si="6"/>
        <v>2.4873983101778782E-3</v>
      </c>
      <c r="U219" s="91">
        <f>R219/'סכום נכסי הקרן'!$C$42</f>
        <v>6.0549761094918228E-4</v>
      </c>
    </row>
    <row r="220" spans="2:21">
      <c r="B220" s="86" t="s">
        <v>814</v>
      </c>
      <c r="C220" s="87" t="s">
        <v>815</v>
      </c>
      <c r="D220" s="88" t="s">
        <v>120</v>
      </c>
      <c r="E220" s="88" t="s">
        <v>28</v>
      </c>
      <c r="F220" s="87" t="s">
        <v>619</v>
      </c>
      <c r="G220" s="88" t="s">
        <v>342</v>
      </c>
      <c r="H220" s="87" t="s">
        <v>560</v>
      </c>
      <c r="I220" s="87" t="s">
        <v>327</v>
      </c>
      <c r="J220" s="101"/>
      <c r="K220" s="90">
        <v>0.65999962695551617</v>
      </c>
      <c r="L220" s="88" t="s">
        <v>133</v>
      </c>
      <c r="M220" s="89">
        <v>6.4000000000000001E-2</v>
      </c>
      <c r="N220" s="89">
        <v>5.809981401115933E-2</v>
      </c>
      <c r="O220" s="90">
        <v>6.3880000000000004E-3</v>
      </c>
      <c r="P220" s="102">
        <v>100.97</v>
      </c>
      <c r="Q220" s="90"/>
      <c r="R220" s="90">
        <v>6.4520000000000011E-6</v>
      </c>
      <c r="S220" s="91">
        <v>9.1966868788671347E-12</v>
      </c>
      <c r="T220" s="91">
        <f t="shared" si="6"/>
        <v>1.0429448872756774E-10</v>
      </c>
      <c r="U220" s="91">
        <f>R220/'סכום נכסי הקרן'!$C$42</f>
        <v>2.5387998175166694E-11</v>
      </c>
    </row>
    <row r="221" spans="2:21">
      <c r="B221" s="86" t="s">
        <v>816</v>
      </c>
      <c r="C221" s="87" t="s">
        <v>817</v>
      </c>
      <c r="D221" s="88" t="s">
        <v>120</v>
      </c>
      <c r="E221" s="88" t="s">
        <v>28</v>
      </c>
      <c r="F221" s="87" t="s">
        <v>619</v>
      </c>
      <c r="G221" s="88" t="s">
        <v>342</v>
      </c>
      <c r="H221" s="87" t="s">
        <v>560</v>
      </c>
      <c r="I221" s="87" t="s">
        <v>327</v>
      </c>
      <c r="J221" s="101"/>
      <c r="K221" s="90">
        <v>4.6799999999998523</v>
      </c>
      <c r="L221" s="88" t="s">
        <v>133</v>
      </c>
      <c r="M221" s="89">
        <v>2.4300000000000002E-2</v>
      </c>
      <c r="N221" s="89">
        <v>5.5000000000087076E-2</v>
      </c>
      <c r="O221" s="90">
        <v>261974.94359900002</v>
      </c>
      <c r="P221" s="102">
        <v>87.67</v>
      </c>
      <c r="Q221" s="90"/>
      <c r="R221" s="90">
        <v>229.67343305800003</v>
      </c>
      <c r="S221" s="91">
        <v>1.7886949375706246E-4</v>
      </c>
      <c r="T221" s="91">
        <f t="shared" si="6"/>
        <v>3.7125966018427409E-3</v>
      </c>
      <c r="U221" s="91">
        <f>R221/'סכום נכסי הקרן'!$C$42</f>
        <v>9.0374282383149003E-4</v>
      </c>
    </row>
    <row r="222" spans="2:21">
      <c r="B222" s="86" t="s">
        <v>818</v>
      </c>
      <c r="C222" s="87" t="s">
        <v>819</v>
      </c>
      <c r="D222" s="88" t="s">
        <v>120</v>
      </c>
      <c r="E222" s="88" t="s">
        <v>28</v>
      </c>
      <c r="F222" s="87" t="s">
        <v>820</v>
      </c>
      <c r="G222" s="88" t="s">
        <v>157</v>
      </c>
      <c r="H222" s="87" t="s">
        <v>560</v>
      </c>
      <c r="I222" s="87" t="s">
        <v>327</v>
      </c>
      <c r="J222" s="101"/>
      <c r="K222" s="90">
        <v>0.73</v>
      </c>
      <c r="L222" s="88" t="s">
        <v>133</v>
      </c>
      <c r="M222" s="89">
        <v>2.1600000000000001E-2</v>
      </c>
      <c r="N222" s="89">
        <v>5.5902350813743229E-2</v>
      </c>
      <c r="O222" s="90">
        <v>2.7970000000000004E-3</v>
      </c>
      <c r="P222" s="102">
        <v>98.16</v>
      </c>
      <c r="Q222" s="90"/>
      <c r="R222" s="90">
        <v>2.7650000000000002E-6</v>
      </c>
      <c r="S222" s="91">
        <v>2.1868380993451234E-11</v>
      </c>
      <c r="T222" s="91">
        <f t="shared" si="6"/>
        <v>4.4695328786690137E-11</v>
      </c>
      <c r="U222" s="91">
        <f>R222/'סכום נכסי הקרן'!$C$42</f>
        <v>1.088000851741102E-11</v>
      </c>
    </row>
    <row r="223" spans="2:21">
      <c r="B223" s="86" t="s">
        <v>821</v>
      </c>
      <c r="C223" s="87" t="s">
        <v>822</v>
      </c>
      <c r="D223" s="88" t="s">
        <v>120</v>
      </c>
      <c r="E223" s="88" t="s">
        <v>28</v>
      </c>
      <c r="F223" s="87" t="s">
        <v>820</v>
      </c>
      <c r="G223" s="88" t="s">
        <v>157</v>
      </c>
      <c r="H223" s="87" t="s">
        <v>560</v>
      </c>
      <c r="I223" s="87" t="s">
        <v>327</v>
      </c>
      <c r="J223" s="101"/>
      <c r="K223" s="90">
        <v>2.6999999999999997</v>
      </c>
      <c r="L223" s="88" t="s">
        <v>133</v>
      </c>
      <c r="M223" s="89">
        <v>0.04</v>
      </c>
      <c r="N223" s="89">
        <v>5.37984027105518E-2</v>
      </c>
      <c r="O223" s="90">
        <v>8.4860000000000005E-3</v>
      </c>
      <c r="P223" s="102">
        <v>97.49</v>
      </c>
      <c r="Q223" s="90"/>
      <c r="R223" s="90">
        <v>8.2640000000000008E-6</v>
      </c>
      <c r="S223" s="91">
        <v>1.2467170470030251E-11</v>
      </c>
      <c r="T223" s="91">
        <f t="shared" si="6"/>
        <v>1.3358488140803159E-10</v>
      </c>
      <c r="U223" s="91">
        <f>R223/'סכום נכסי הקרן'!$C$42</f>
        <v>3.2518043539922127E-11</v>
      </c>
    </row>
    <row r="224" spans="2:21">
      <c r="B224" s="86" t="s">
        <v>823</v>
      </c>
      <c r="C224" s="87" t="s">
        <v>824</v>
      </c>
      <c r="D224" s="88" t="s">
        <v>120</v>
      </c>
      <c r="E224" s="88" t="s">
        <v>28</v>
      </c>
      <c r="F224" s="87" t="s">
        <v>825</v>
      </c>
      <c r="G224" s="88" t="s">
        <v>826</v>
      </c>
      <c r="H224" s="87" t="s">
        <v>560</v>
      </c>
      <c r="I224" s="87" t="s">
        <v>327</v>
      </c>
      <c r="J224" s="101"/>
      <c r="K224" s="90">
        <v>1.479998587824102</v>
      </c>
      <c r="L224" s="88" t="s">
        <v>133</v>
      </c>
      <c r="M224" s="89">
        <v>3.3500000000000002E-2</v>
      </c>
      <c r="N224" s="89">
        <v>5.3401909372058617E-2</v>
      </c>
      <c r="O224" s="90">
        <v>4.9580000000000015E-3</v>
      </c>
      <c r="P224" s="102">
        <v>97.22</v>
      </c>
      <c r="Q224" s="90">
        <v>2.6060000000000001E-6</v>
      </c>
      <c r="R224" s="90">
        <v>7.4370000000000018E-6</v>
      </c>
      <c r="S224" s="91">
        <v>5.4113089590379134E-11</v>
      </c>
      <c r="T224" s="91">
        <f t="shared" si="6"/>
        <v>1.2021669446170512E-10</v>
      </c>
      <c r="U224" s="91">
        <f>R224/'סכום נכסי הקרן'!$C$42</f>
        <v>2.9263878243756155E-11</v>
      </c>
    </row>
    <row r="225" spans="2:21">
      <c r="B225" s="86" t="s">
        <v>827</v>
      </c>
      <c r="C225" s="87" t="s">
        <v>828</v>
      </c>
      <c r="D225" s="88" t="s">
        <v>120</v>
      </c>
      <c r="E225" s="88" t="s">
        <v>28</v>
      </c>
      <c r="F225" s="87" t="s">
        <v>825</v>
      </c>
      <c r="G225" s="88" t="s">
        <v>826</v>
      </c>
      <c r="H225" s="87" t="s">
        <v>560</v>
      </c>
      <c r="I225" s="87" t="s">
        <v>327</v>
      </c>
      <c r="J225" s="101"/>
      <c r="K225" s="90">
        <v>3.4499974841213761</v>
      </c>
      <c r="L225" s="88" t="s">
        <v>133</v>
      </c>
      <c r="M225" s="89">
        <v>2.6200000000000001E-2</v>
      </c>
      <c r="N225" s="89">
        <v>5.5199121981812468E-2</v>
      </c>
      <c r="O225" s="90">
        <v>1.0489000000000002E-2</v>
      </c>
      <c r="P225" s="102">
        <v>91.29</v>
      </c>
      <c r="Q225" s="90"/>
      <c r="R225" s="90">
        <v>9.5670000000000017E-6</v>
      </c>
      <c r="S225" s="91">
        <v>2.094978821909222E-11</v>
      </c>
      <c r="T225" s="91">
        <f t="shared" si="6"/>
        <v>1.5464745406953512E-10</v>
      </c>
      <c r="U225" s="91">
        <f>R225/'סכום נכסי הקרן'!$C$42</f>
        <v>3.7645222960604427E-11</v>
      </c>
    </row>
    <row r="226" spans="2:21">
      <c r="B226" s="86" t="s">
        <v>829</v>
      </c>
      <c r="C226" s="87" t="s">
        <v>830</v>
      </c>
      <c r="D226" s="88" t="s">
        <v>120</v>
      </c>
      <c r="E226" s="88" t="s">
        <v>28</v>
      </c>
      <c r="F226" s="87" t="s">
        <v>825</v>
      </c>
      <c r="G226" s="88" t="s">
        <v>826</v>
      </c>
      <c r="H226" s="87" t="s">
        <v>560</v>
      </c>
      <c r="I226" s="87" t="s">
        <v>327</v>
      </c>
      <c r="J226" s="101"/>
      <c r="K226" s="90">
        <v>5.8400000000000443</v>
      </c>
      <c r="L226" s="88" t="s">
        <v>133</v>
      </c>
      <c r="M226" s="89">
        <v>2.3399999999999997E-2</v>
      </c>
      <c r="N226" s="89">
        <v>5.7300000000048874E-2</v>
      </c>
      <c r="O226" s="90">
        <v>208056.19907600002</v>
      </c>
      <c r="P226" s="102">
        <v>82.62</v>
      </c>
      <c r="Q226" s="90"/>
      <c r="R226" s="90">
        <v>171.89603169200001</v>
      </c>
      <c r="S226" s="91">
        <v>1.9697628314887576E-4</v>
      </c>
      <c r="T226" s="91">
        <f t="shared" si="6"/>
        <v>2.7786436360221511E-3</v>
      </c>
      <c r="U226" s="91">
        <f>R226/'סכום נכסי הקרן'!$C$42</f>
        <v>6.7639431787273592E-4</v>
      </c>
    </row>
    <row r="227" spans="2:21">
      <c r="B227" s="86" t="s">
        <v>831</v>
      </c>
      <c r="C227" s="87" t="s">
        <v>832</v>
      </c>
      <c r="D227" s="88" t="s">
        <v>120</v>
      </c>
      <c r="E227" s="88" t="s">
        <v>28</v>
      </c>
      <c r="F227" s="87" t="s">
        <v>833</v>
      </c>
      <c r="G227" s="88" t="s">
        <v>638</v>
      </c>
      <c r="H227" s="87" t="s">
        <v>626</v>
      </c>
      <c r="I227" s="87" t="s">
        <v>131</v>
      </c>
      <c r="J227" s="101"/>
      <c r="K227" s="90">
        <v>1.8400000000000254</v>
      </c>
      <c r="L227" s="88" t="s">
        <v>133</v>
      </c>
      <c r="M227" s="89">
        <v>2.9500000000000002E-2</v>
      </c>
      <c r="N227" s="89">
        <v>6.2799999999963052E-2</v>
      </c>
      <c r="O227" s="90">
        <v>205172.08710800004</v>
      </c>
      <c r="P227" s="102">
        <v>94.95</v>
      </c>
      <c r="Q227" s="90"/>
      <c r="R227" s="90">
        <v>194.81089672400003</v>
      </c>
      <c r="S227" s="91">
        <v>5.1957637902226334E-4</v>
      </c>
      <c r="T227" s="91">
        <f t="shared" si="6"/>
        <v>3.1490550019201151E-3</v>
      </c>
      <c r="U227" s="91">
        <f>R227/'סכום נכסי הקרן'!$C$42</f>
        <v>7.6656210330618407E-4</v>
      </c>
    </row>
    <row r="228" spans="2:21">
      <c r="B228" s="86" t="s">
        <v>834</v>
      </c>
      <c r="C228" s="87" t="s">
        <v>835</v>
      </c>
      <c r="D228" s="88" t="s">
        <v>120</v>
      </c>
      <c r="E228" s="88" t="s">
        <v>28</v>
      </c>
      <c r="F228" s="87" t="s">
        <v>833</v>
      </c>
      <c r="G228" s="88" t="s">
        <v>638</v>
      </c>
      <c r="H228" s="87" t="s">
        <v>626</v>
      </c>
      <c r="I228" s="87" t="s">
        <v>131</v>
      </c>
      <c r="J228" s="101"/>
      <c r="K228" s="90">
        <v>3.1800000000002946</v>
      </c>
      <c r="L228" s="88" t="s">
        <v>133</v>
      </c>
      <c r="M228" s="89">
        <v>2.5499999999999998E-2</v>
      </c>
      <c r="N228" s="89">
        <v>6.2300000001436484E-2</v>
      </c>
      <c r="O228" s="90">
        <v>18582.534125000002</v>
      </c>
      <c r="P228" s="102">
        <v>89.91</v>
      </c>
      <c r="Q228" s="90"/>
      <c r="R228" s="90">
        <v>16.70755642</v>
      </c>
      <c r="S228" s="91">
        <v>3.1912851199574098E-5</v>
      </c>
      <c r="T228" s="91">
        <f t="shared" si="6"/>
        <v>2.7007223414613943E-4</v>
      </c>
      <c r="U228" s="91">
        <f>R228/'סכום נכסי הקרן'!$C$42</f>
        <v>6.5742624287423211E-5</v>
      </c>
    </row>
    <row r="229" spans="2:21">
      <c r="B229" s="86" t="s">
        <v>836</v>
      </c>
      <c r="C229" s="87" t="s">
        <v>837</v>
      </c>
      <c r="D229" s="88" t="s">
        <v>120</v>
      </c>
      <c r="E229" s="88" t="s">
        <v>28</v>
      </c>
      <c r="F229" s="87" t="s">
        <v>838</v>
      </c>
      <c r="G229" s="88" t="s">
        <v>406</v>
      </c>
      <c r="H229" s="87" t="s">
        <v>626</v>
      </c>
      <c r="I229" s="87" t="s">
        <v>131</v>
      </c>
      <c r="J229" s="101"/>
      <c r="K229" s="90">
        <v>2.0499999999998946</v>
      </c>
      <c r="L229" s="88" t="s">
        <v>133</v>
      </c>
      <c r="M229" s="89">
        <v>3.27E-2</v>
      </c>
      <c r="N229" s="89">
        <v>5.6600000000372006E-2</v>
      </c>
      <c r="O229" s="90">
        <v>83483.48722900002</v>
      </c>
      <c r="P229" s="102">
        <v>96.6</v>
      </c>
      <c r="Q229" s="90"/>
      <c r="R229" s="90">
        <v>80.645048650000007</v>
      </c>
      <c r="S229" s="91">
        <v>2.6452895732478231E-4</v>
      </c>
      <c r="T229" s="91">
        <f t="shared" si="6"/>
        <v>1.3036010721267166E-3</v>
      </c>
      <c r="U229" s="91">
        <f>R229/'סכום נכסי הקרן'!$C$42</f>
        <v>3.1733049410453024E-4</v>
      </c>
    </row>
    <row r="230" spans="2:21">
      <c r="B230" s="86" t="s">
        <v>839</v>
      </c>
      <c r="C230" s="87" t="s">
        <v>840</v>
      </c>
      <c r="D230" s="88" t="s">
        <v>120</v>
      </c>
      <c r="E230" s="88" t="s">
        <v>28</v>
      </c>
      <c r="F230" s="87" t="s">
        <v>841</v>
      </c>
      <c r="G230" s="88" t="s">
        <v>692</v>
      </c>
      <c r="H230" s="87" t="s">
        <v>626</v>
      </c>
      <c r="I230" s="87" t="s">
        <v>131</v>
      </c>
      <c r="J230" s="101"/>
      <c r="K230" s="90">
        <v>4.8299999999998384</v>
      </c>
      <c r="L230" s="88" t="s">
        <v>133</v>
      </c>
      <c r="M230" s="89">
        <v>7.4999999999999997E-3</v>
      </c>
      <c r="N230" s="89">
        <v>5.1700000000030805E-2</v>
      </c>
      <c r="O230" s="90">
        <v>235610.71485000002</v>
      </c>
      <c r="P230" s="102">
        <v>81.3</v>
      </c>
      <c r="Q230" s="90"/>
      <c r="R230" s="90">
        <v>191.55151117300002</v>
      </c>
      <c r="S230" s="91">
        <v>4.4322469840081422E-4</v>
      </c>
      <c r="T230" s="91">
        <f t="shared" si="6"/>
        <v>3.0963680909456004E-3</v>
      </c>
      <c r="U230" s="91">
        <f>R230/'סכום נכסי הקרן'!$C$42</f>
        <v>7.5373673529301709E-4</v>
      </c>
    </row>
    <row r="231" spans="2:21">
      <c r="B231" s="86" t="s">
        <v>842</v>
      </c>
      <c r="C231" s="87" t="s">
        <v>843</v>
      </c>
      <c r="D231" s="88" t="s">
        <v>120</v>
      </c>
      <c r="E231" s="88" t="s">
        <v>28</v>
      </c>
      <c r="F231" s="87" t="s">
        <v>841</v>
      </c>
      <c r="G231" s="88" t="s">
        <v>692</v>
      </c>
      <c r="H231" s="87" t="s">
        <v>626</v>
      </c>
      <c r="I231" s="87" t="s">
        <v>131</v>
      </c>
      <c r="J231" s="101"/>
      <c r="K231" s="90">
        <v>2.46</v>
      </c>
      <c r="L231" s="88" t="s">
        <v>133</v>
      </c>
      <c r="M231" s="89">
        <v>3.4500000000000003E-2</v>
      </c>
      <c r="N231" s="89">
        <v>5.9299999994727418E-2</v>
      </c>
      <c r="O231" s="90">
        <v>4990.0026040000012</v>
      </c>
      <c r="P231" s="102">
        <v>94.64</v>
      </c>
      <c r="Q231" s="90"/>
      <c r="R231" s="90">
        <v>4.7225382930000004</v>
      </c>
      <c r="S231" s="91">
        <v>6.8504372102562603E-6</v>
      </c>
      <c r="T231" s="91">
        <f t="shared" si="6"/>
        <v>7.633830080049527E-5</v>
      </c>
      <c r="U231" s="91">
        <f>R231/'סכום נכסי הקרן'!$C$42</f>
        <v>1.8582733038567705E-5</v>
      </c>
    </row>
    <row r="232" spans="2:21">
      <c r="B232" s="86" t="s">
        <v>844</v>
      </c>
      <c r="C232" s="87" t="s">
        <v>845</v>
      </c>
      <c r="D232" s="88" t="s">
        <v>120</v>
      </c>
      <c r="E232" s="88" t="s">
        <v>28</v>
      </c>
      <c r="F232" s="87" t="s">
        <v>846</v>
      </c>
      <c r="G232" s="88" t="s">
        <v>692</v>
      </c>
      <c r="H232" s="87" t="s">
        <v>626</v>
      </c>
      <c r="I232" s="87" t="s">
        <v>131</v>
      </c>
      <c r="J232" s="101"/>
      <c r="K232" s="90">
        <v>3.8200000000000092</v>
      </c>
      <c r="L232" s="88" t="s">
        <v>133</v>
      </c>
      <c r="M232" s="89">
        <v>2.5000000000000001E-3</v>
      </c>
      <c r="N232" s="89">
        <v>5.8399999999918559E-2</v>
      </c>
      <c r="O232" s="90">
        <v>138943.66868900004</v>
      </c>
      <c r="P232" s="102">
        <v>81.3</v>
      </c>
      <c r="Q232" s="90"/>
      <c r="R232" s="90">
        <v>112.96119801300001</v>
      </c>
      <c r="S232" s="91">
        <v>2.4522269368798565E-4</v>
      </c>
      <c r="T232" s="91">
        <f t="shared" si="6"/>
        <v>1.8259811520178822E-3</v>
      </c>
      <c r="U232" s="91">
        <f>R232/'סכום נכסי הקרן'!$C$42</f>
        <v>4.4449142731225783E-4</v>
      </c>
    </row>
    <row r="233" spans="2:21">
      <c r="B233" s="86" t="s">
        <v>847</v>
      </c>
      <c r="C233" s="87" t="s">
        <v>848</v>
      </c>
      <c r="D233" s="88" t="s">
        <v>120</v>
      </c>
      <c r="E233" s="88" t="s">
        <v>28</v>
      </c>
      <c r="F233" s="87" t="s">
        <v>846</v>
      </c>
      <c r="G233" s="88" t="s">
        <v>692</v>
      </c>
      <c r="H233" s="87" t="s">
        <v>626</v>
      </c>
      <c r="I233" s="87" t="s">
        <v>131</v>
      </c>
      <c r="J233" s="101"/>
      <c r="K233" s="90">
        <v>3.2899999999992522</v>
      </c>
      <c r="L233" s="88" t="s">
        <v>133</v>
      </c>
      <c r="M233" s="89">
        <v>2.0499999999999997E-2</v>
      </c>
      <c r="N233" s="89">
        <v>5.7499999991008813E-2</v>
      </c>
      <c r="O233" s="90">
        <v>3123.4522480000001</v>
      </c>
      <c r="P233" s="102">
        <v>89.02</v>
      </c>
      <c r="Q233" s="90"/>
      <c r="R233" s="90">
        <v>2.7804972860000001</v>
      </c>
      <c r="S233" s="91">
        <v>5.9899141076333855E-6</v>
      </c>
      <c r="T233" s="91">
        <f t="shared" si="6"/>
        <v>4.494583739177924E-5</v>
      </c>
      <c r="U233" s="91">
        <f>R233/'סכום נכסי הקרן'!$C$42</f>
        <v>1.0940988844238057E-5</v>
      </c>
    </row>
    <row r="234" spans="2:21">
      <c r="B234" s="86" t="s">
        <v>849</v>
      </c>
      <c r="C234" s="87" t="s">
        <v>850</v>
      </c>
      <c r="D234" s="88" t="s">
        <v>120</v>
      </c>
      <c r="E234" s="88" t="s">
        <v>28</v>
      </c>
      <c r="F234" s="87" t="s">
        <v>851</v>
      </c>
      <c r="G234" s="88" t="s">
        <v>638</v>
      </c>
      <c r="H234" s="87" t="s">
        <v>626</v>
      </c>
      <c r="I234" s="87" t="s">
        <v>131</v>
      </c>
      <c r="J234" s="101"/>
      <c r="K234" s="90">
        <v>2.6099999807958332</v>
      </c>
      <c r="L234" s="88" t="s">
        <v>133</v>
      </c>
      <c r="M234" s="89">
        <v>2.4E-2</v>
      </c>
      <c r="N234" s="89">
        <v>6.070007868773078E-2</v>
      </c>
      <c r="O234" s="90">
        <v>8.9407000000000014E-2</v>
      </c>
      <c r="P234" s="102">
        <v>91.2</v>
      </c>
      <c r="Q234" s="90">
        <v>1.0809999999999999E-6</v>
      </c>
      <c r="R234" s="90">
        <v>8.2604999999999999E-5</v>
      </c>
      <c r="S234" s="91">
        <v>3.4307134557856339E-10</v>
      </c>
      <c r="T234" s="91">
        <f t="shared" si="6"/>
        <v>1.335283050424788E-9</v>
      </c>
      <c r="U234" s="91">
        <f>R234/'סכום נכסי הקרן'!$C$42</f>
        <v>3.2504271377241857E-10</v>
      </c>
    </row>
    <row r="235" spans="2:21">
      <c r="B235" s="86" t="s">
        <v>852</v>
      </c>
      <c r="C235" s="87" t="s">
        <v>853</v>
      </c>
      <c r="D235" s="88" t="s">
        <v>120</v>
      </c>
      <c r="E235" s="88" t="s">
        <v>28</v>
      </c>
      <c r="F235" s="87" t="s">
        <v>637</v>
      </c>
      <c r="G235" s="88" t="s">
        <v>638</v>
      </c>
      <c r="H235" s="87" t="s">
        <v>639</v>
      </c>
      <c r="I235" s="87" t="s">
        <v>327</v>
      </c>
      <c r="J235" s="101"/>
      <c r="K235" s="90">
        <v>2.5499999999999488</v>
      </c>
      <c r="L235" s="88" t="s">
        <v>133</v>
      </c>
      <c r="M235" s="89">
        <v>4.2999999999999997E-2</v>
      </c>
      <c r="N235" s="89">
        <v>6.1100000000166264E-2</v>
      </c>
      <c r="O235" s="90">
        <v>146306.37216699999</v>
      </c>
      <c r="P235" s="102">
        <v>96.61</v>
      </c>
      <c r="Q235" s="90"/>
      <c r="R235" s="90">
        <v>141.346591015</v>
      </c>
      <c r="S235" s="91">
        <v>1.3179148055451404E-4</v>
      </c>
      <c r="T235" s="91">
        <f t="shared" si="6"/>
        <v>2.2848218294008126E-3</v>
      </c>
      <c r="U235" s="91">
        <f>R235/'סכום נכסי הקרן'!$C$42</f>
        <v>5.5618521307421772E-4</v>
      </c>
    </row>
    <row r="236" spans="2:21">
      <c r="B236" s="86" t="s">
        <v>854</v>
      </c>
      <c r="C236" s="87" t="s">
        <v>855</v>
      </c>
      <c r="D236" s="88" t="s">
        <v>120</v>
      </c>
      <c r="E236" s="88" t="s">
        <v>28</v>
      </c>
      <c r="F236" s="87" t="s">
        <v>856</v>
      </c>
      <c r="G236" s="88" t="s">
        <v>625</v>
      </c>
      <c r="H236" s="87" t="s">
        <v>626</v>
      </c>
      <c r="I236" s="87" t="s">
        <v>131</v>
      </c>
      <c r="J236" s="101"/>
      <c r="K236" s="90">
        <v>1.0999999999998946</v>
      </c>
      <c r="L236" s="88" t="s">
        <v>133</v>
      </c>
      <c r="M236" s="89">
        <v>3.5000000000000003E-2</v>
      </c>
      <c r="N236" s="89">
        <v>6.0700000000077248E-2</v>
      </c>
      <c r="O236" s="90">
        <v>74161.383037000021</v>
      </c>
      <c r="P236" s="102">
        <v>97.76</v>
      </c>
      <c r="Q236" s="90"/>
      <c r="R236" s="90">
        <v>72.500169692</v>
      </c>
      <c r="S236" s="91">
        <v>3.8682131773941174E-4</v>
      </c>
      <c r="T236" s="91">
        <f t="shared" si="6"/>
        <v>1.1719417437521763E-3</v>
      </c>
      <c r="U236" s="91">
        <f>R236/'סכום נכסי הקרן'!$C$42</f>
        <v>2.8528118038434149E-4</v>
      </c>
    </row>
    <row r="237" spans="2:21">
      <c r="B237" s="86" t="s">
        <v>857</v>
      </c>
      <c r="C237" s="87" t="s">
        <v>858</v>
      </c>
      <c r="D237" s="88" t="s">
        <v>120</v>
      </c>
      <c r="E237" s="88" t="s">
        <v>28</v>
      </c>
      <c r="F237" s="87" t="s">
        <v>856</v>
      </c>
      <c r="G237" s="88" t="s">
        <v>625</v>
      </c>
      <c r="H237" s="87" t="s">
        <v>626</v>
      </c>
      <c r="I237" s="87" t="s">
        <v>131</v>
      </c>
      <c r="J237" s="101"/>
      <c r="K237" s="90">
        <v>2.6099999999999315</v>
      </c>
      <c r="L237" s="88" t="s">
        <v>133</v>
      </c>
      <c r="M237" s="89">
        <v>2.6499999999999999E-2</v>
      </c>
      <c r="N237" s="89">
        <v>6.4300000000209245E-2</v>
      </c>
      <c r="O237" s="90">
        <v>60815.79630300001</v>
      </c>
      <c r="P237" s="102">
        <v>91.15</v>
      </c>
      <c r="Q237" s="90"/>
      <c r="R237" s="90">
        <v>55.433600388000016</v>
      </c>
      <c r="S237" s="91">
        <v>9.8959706203438595E-5</v>
      </c>
      <c r="T237" s="91">
        <f t="shared" si="6"/>
        <v>8.960661827022259E-4</v>
      </c>
      <c r="U237" s="91">
        <f>R237/'סכום נכסי הקרן'!$C$42</f>
        <v>2.1812587499898698E-4</v>
      </c>
    </row>
    <row r="238" spans="2:21">
      <c r="B238" s="86" t="s">
        <v>859</v>
      </c>
      <c r="C238" s="87" t="s">
        <v>860</v>
      </c>
      <c r="D238" s="88" t="s">
        <v>120</v>
      </c>
      <c r="E238" s="88" t="s">
        <v>28</v>
      </c>
      <c r="F238" s="87" t="s">
        <v>856</v>
      </c>
      <c r="G238" s="88" t="s">
        <v>625</v>
      </c>
      <c r="H238" s="87" t="s">
        <v>626</v>
      </c>
      <c r="I238" s="87" t="s">
        <v>131</v>
      </c>
      <c r="J238" s="101"/>
      <c r="K238" s="90">
        <v>2.1600000000003612</v>
      </c>
      <c r="L238" s="88" t="s">
        <v>133</v>
      </c>
      <c r="M238" s="89">
        <v>4.99E-2</v>
      </c>
      <c r="N238" s="89">
        <v>5.9200000000367202E-2</v>
      </c>
      <c r="O238" s="90">
        <v>49231.389651000005</v>
      </c>
      <c r="P238" s="102">
        <v>98.22</v>
      </c>
      <c r="Q238" s="90">
        <v>6.111521176000001</v>
      </c>
      <c r="R238" s="90">
        <v>54.466592100000007</v>
      </c>
      <c r="S238" s="91">
        <v>2.7868757513290328E-4</v>
      </c>
      <c r="T238" s="91">
        <f t="shared" si="6"/>
        <v>8.8043480716095475E-4</v>
      </c>
      <c r="U238" s="91">
        <f>R238/'סכום נכסי הקרן'!$C$42</f>
        <v>2.1432079058312907E-4</v>
      </c>
    </row>
    <row r="239" spans="2:21">
      <c r="B239" s="86" t="s">
        <v>861</v>
      </c>
      <c r="C239" s="87" t="s">
        <v>862</v>
      </c>
      <c r="D239" s="88" t="s">
        <v>120</v>
      </c>
      <c r="E239" s="88" t="s">
        <v>28</v>
      </c>
      <c r="F239" s="87" t="s">
        <v>863</v>
      </c>
      <c r="G239" s="88" t="s">
        <v>638</v>
      </c>
      <c r="H239" s="87" t="s">
        <v>639</v>
      </c>
      <c r="I239" s="87" t="s">
        <v>327</v>
      </c>
      <c r="J239" s="101"/>
      <c r="K239" s="90">
        <v>3.6699999999999511</v>
      </c>
      <c r="L239" s="88" t="s">
        <v>133</v>
      </c>
      <c r="M239" s="89">
        <v>5.3399999999999996E-2</v>
      </c>
      <c r="N239" s="89">
        <v>6.3200000000026485E-2</v>
      </c>
      <c r="O239" s="90">
        <v>229741.26831700004</v>
      </c>
      <c r="P239" s="102">
        <v>98.56</v>
      </c>
      <c r="Q239" s="90"/>
      <c r="R239" s="90">
        <v>226.43300169500003</v>
      </c>
      <c r="S239" s="91">
        <v>5.7435317079250015E-4</v>
      </c>
      <c r="T239" s="91">
        <f t="shared" si="6"/>
        <v>3.6602160791736676E-3</v>
      </c>
      <c r="U239" s="91">
        <f>R239/'סכום נכסי הקרן'!$C$42</f>
        <v>8.909920387213541E-4</v>
      </c>
    </row>
    <row r="240" spans="2:21">
      <c r="B240" s="86" t="s">
        <v>864</v>
      </c>
      <c r="C240" s="87" t="s">
        <v>865</v>
      </c>
      <c r="D240" s="88" t="s">
        <v>120</v>
      </c>
      <c r="E240" s="88" t="s">
        <v>28</v>
      </c>
      <c r="F240" s="87" t="s">
        <v>653</v>
      </c>
      <c r="G240" s="88" t="s">
        <v>342</v>
      </c>
      <c r="H240" s="87" t="s">
        <v>654</v>
      </c>
      <c r="I240" s="87" t="s">
        <v>327</v>
      </c>
      <c r="J240" s="101"/>
      <c r="K240" s="90">
        <v>3.7499999999999054</v>
      </c>
      <c r="L240" s="88" t="s">
        <v>133</v>
      </c>
      <c r="M240" s="89">
        <v>2.5000000000000001E-2</v>
      </c>
      <c r="N240" s="89">
        <v>6.4300000000138108E-2</v>
      </c>
      <c r="O240" s="90">
        <v>33377.53304300001</v>
      </c>
      <c r="P240" s="102">
        <v>86.77</v>
      </c>
      <c r="Q240" s="90"/>
      <c r="R240" s="90">
        <v>28.961684320000003</v>
      </c>
      <c r="S240" s="91">
        <v>3.9232284565574372E-5</v>
      </c>
      <c r="T240" s="91">
        <f t="shared" si="6"/>
        <v>4.6815623974637559E-4</v>
      </c>
      <c r="U240" s="91">
        <f>R240/'סכום נכסי הקרן'!$C$42</f>
        <v>1.1396143655702323E-4</v>
      </c>
    </row>
    <row r="241" spans="2:21">
      <c r="B241" s="86" t="s">
        <v>866</v>
      </c>
      <c r="C241" s="87" t="s">
        <v>867</v>
      </c>
      <c r="D241" s="88" t="s">
        <v>120</v>
      </c>
      <c r="E241" s="88" t="s">
        <v>28</v>
      </c>
      <c r="F241" s="87" t="s">
        <v>868</v>
      </c>
      <c r="G241" s="88" t="s">
        <v>638</v>
      </c>
      <c r="H241" s="87" t="s">
        <v>657</v>
      </c>
      <c r="I241" s="87" t="s">
        <v>131</v>
      </c>
      <c r="J241" s="101"/>
      <c r="K241" s="90">
        <v>3.1200000000000494</v>
      </c>
      <c r="L241" s="88" t="s">
        <v>133</v>
      </c>
      <c r="M241" s="89">
        <v>4.53E-2</v>
      </c>
      <c r="N241" s="89">
        <v>6.6699999999985313E-2</v>
      </c>
      <c r="O241" s="90">
        <v>444204.54369700007</v>
      </c>
      <c r="P241" s="102">
        <v>95.03</v>
      </c>
      <c r="Q241" s="90"/>
      <c r="R241" s="90">
        <v>422.12759268600007</v>
      </c>
      <c r="S241" s="91">
        <v>6.3457791956714291E-4</v>
      </c>
      <c r="T241" s="91">
        <f t="shared" si="6"/>
        <v>6.823555712489977E-3</v>
      </c>
      <c r="U241" s="91">
        <f>R241/'סכום נכסי הקרן'!$C$42</f>
        <v>1.6610313938003221E-3</v>
      </c>
    </row>
    <row r="242" spans="2:21">
      <c r="B242" s="86" t="s">
        <v>869</v>
      </c>
      <c r="C242" s="87" t="s">
        <v>870</v>
      </c>
      <c r="D242" s="88" t="s">
        <v>120</v>
      </c>
      <c r="E242" s="88" t="s">
        <v>28</v>
      </c>
      <c r="F242" s="87" t="s">
        <v>644</v>
      </c>
      <c r="G242" s="88" t="s">
        <v>625</v>
      </c>
      <c r="H242" s="87" t="s">
        <v>657</v>
      </c>
      <c r="I242" s="87" t="s">
        <v>131</v>
      </c>
      <c r="J242" s="101"/>
      <c r="K242" s="90">
        <v>4.6599999999997763</v>
      </c>
      <c r="L242" s="88" t="s">
        <v>133</v>
      </c>
      <c r="M242" s="89">
        <v>5.5E-2</v>
      </c>
      <c r="N242" s="89">
        <v>7.2399999999808867E-2</v>
      </c>
      <c r="O242" s="90">
        <v>158917.25000000003</v>
      </c>
      <c r="P242" s="102">
        <v>93.5</v>
      </c>
      <c r="Q242" s="90"/>
      <c r="R242" s="90">
        <v>148.58762484100004</v>
      </c>
      <c r="S242" s="91">
        <v>3.5781052285550896E-4</v>
      </c>
      <c r="T242" s="91">
        <f t="shared" si="6"/>
        <v>2.4018707941778892E-3</v>
      </c>
      <c r="U242" s="91">
        <f>R242/'סכום נכסי הקרן'!$C$42</f>
        <v>5.8467798330992895E-4</v>
      </c>
    </row>
    <row r="243" spans="2:21">
      <c r="B243" s="86" t="s">
        <v>871</v>
      </c>
      <c r="C243" s="87" t="s">
        <v>872</v>
      </c>
      <c r="D243" s="88" t="s">
        <v>120</v>
      </c>
      <c r="E243" s="88" t="s">
        <v>28</v>
      </c>
      <c r="F243" s="87" t="s">
        <v>677</v>
      </c>
      <c r="G243" s="88" t="s">
        <v>678</v>
      </c>
      <c r="H243" s="87" t="s">
        <v>657</v>
      </c>
      <c r="I243" s="87" t="s">
        <v>131</v>
      </c>
      <c r="J243" s="101"/>
      <c r="K243" s="90">
        <v>1.6600000000003758</v>
      </c>
      <c r="L243" s="88" t="s">
        <v>133</v>
      </c>
      <c r="M243" s="89">
        <v>3.7499999999999999E-2</v>
      </c>
      <c r="N243" s="89">
        <v>6.2299999999761123E-2</v>
      </c>
      <c r="O243" s="90">
        <v>41404.062257000005</v>
      </c>
      <c r="P243" s="102">
        <v>97.06</v>
      </c>
      <c r="Q243" s="90"/>
      <c r="R243" s="90">
        <v>40.186782852000007</v>
      </c>
      <c r="S243" s="91">
        <v>1.1202828935981564E-4</v>
      </c>
      <c r="T243" s="91">
        <f t="shared" si="6"/>
        <v>6.4960631914989569E-4</v>
      </c>
      <c r="U243" s="91">
        <f>R243/'סכום נכסי הקרן'!$C$42</f>
        <v>1.5813111743837513E-4</v>
      </c>
    </row>
    <row r="244" spans="2:21">
      <c r="B244" s="86" t="s">
        <v>873</v>
      </c>
      <c r="C244" s="87" t="s">
        <v>874</v>
      </c>
      <c r="D244" s="88" t="s">
        <v>120</v>
      </c>
      <c r="E244" s="88" t="s">
        <v>28</v>
      </c>
      <c r="F244" s="87" t="s">
        <v>677</v>
      </c>
      <c r="G244" s="88" t="s">
        <v>678</v>
      </c>
      <c r="H244" s="87" t="s">
        <v>657</v>
      </c>
      <c r="I244" s="87" t="s">
        <v>131</v>
      </c>
      <c r="J244" s="101"/>
      <c r="K244" s="90">
        <v>3.7399999999999398</v>
      </c>
      <c r="L244" s="88" t="s">
        <v>133</v>
      </c>
      <c r="M244" s="89">
        <v>2.6600000000000002E-2</v>
      </c>
      <c r="N244" s="89">
        <v>6.8300000000067224E-2</v>
      </c>
      <c r="O244" s="90">
        <v>499554.99486100004</v>
      </c>
      <c r="P244" s="102">
        <v>86.05</v>
      </c>
      <c r="Q244" s="90"/>
      <c r="R244" s="90">
        <v>429.86705641700007</v>
      </c>
      <c r="S244" s="91">
        <v>6.444126696683025E-4</v>
      </c>
      <c r="T244" s="91">
        <f t="shared" si="6"/>
        <v>6.9486616351264003E-3</v>
      </c>
      <c r="U244" s="91">
        <f>R244/'סכום נכסי הקרן'!$C$42</f>
        <v>1.691485437674996E-3</v>
      </c>
    </row>
    <row r="245" spans="2:21">
      <c r="B245" s="86" t="s">
        <v>875</v>
      </c>
      <c r="C245" s="87" t="s">
        <v>876</v>
      </c>
      <c r="D245" s="88" t="s">
        <v>120</v>
      </c>
      <c r="E245" s="88" t="s">
        <v>28</v>
      </c>
      <c r="F245" s="87" t="s">
        <v>877</v>
      </c>
      <c r="G245" s="88" t="s">
        <v>638</v>
      </c>
      <c r="H245" s="87" t="s">
        <v>657</v>
      </c>
      <c r="I245" s="87" t="s">
        <v>131</v>
      </c>
      <c r="J245" s="101"/>
      <c r="K245" s="90">
        <v>3.1600000000000681</v>
      </c>
      <c r="L245" s="88" t="s">
        <v>133</v>
      </c>
      <c r="M245" s="89">
        <v>2.5000000000000001E-2</v>
      </c>
      <c r="N245" s="89">
        <v>6.6199999999984382E-2</v>
      </c>
      <c r="O245" s="90">
        <v>158917.25000000003</v>
      </c>
      <c r="P245" s="102">
        <v>88.69</v>
      </c>
      <c r="Q245" s="90"/>
      <c r="R245" s="90">
        <v>140.94371608100002</v>
      </c>
      <c r="S245" s="91">
        <v>7.5353480417097182E-4</v>
      </c>
      <c r="T245" s="91">
        <f t="shared" si="6"/>
        <v>2.2783094866756608E-3</v>
      </c>
      <c r="U245" s="91">
        <f>R245/'סכום נכסי הקרן'!$C$42</f>
        <v>5.5459993903683204E-4</v>
      </c>
    </row>
    <row r="246" spans="2:21">
      <c r="B246" s="86" t="s">
        <v>878</v>
      </c>
      <c r="C246" s="87" t="s">
        <v>879</v>
      </c>
      <c r="D246" s="88" t="s">
        <v>120</v>
      </c>
      <c r="E246" s="88" t="s">
        <v>28</v>
      </c>
      <c r="F246" s="87" t="s">
        <v>880</v>
      </c>
      <c r="G246" s="88" t="s">
        <v>342</v>
      </c>
      <c r="H246" s="87" t="s">
        <v>657</v>
      </c>
      <c r="I246" s="87" t="s">
        <v>131</v>
      </c>
      <c r="J246" s="101"/>
      <c r="K246" s="90">
        <v>4.9999999999998481</v>
      </c>
      <c r="L246" s="88" t="s">
        <v>133</v>
      </c>
      <c r="M246" s="89">
        <v>6.7699999999999996E-2</v>
      </c>
      <c r="N246" s="89">
        <v>6.6899999999969942E-2</v>
      </c>
      <c r="O246" s="90">
        <v>212303.91096500002</v>
      </c>
      <c r="P246" s="102">
        <v>101.88</v>
      </c>
      <c r="Q246" s="90"/>
      <c r="R246" s="90">
        <v>216.29522188500002</v>
      </c>
      <c r="S246" s="91">
        <v>2.8307188128666666E-4</v>
      </c>
      <c r="T246" s="91">
        <f t="shared" si="6"/>
        <v>3.4963421544810746E-3</v>
      </c>
      <c r="U246" s="91">
        <f>R246/'סכום נכסי הקרן'!$C$42</f>
        <v>8.5110085221848342E-4</v>
      </c>
    </row>
    <row r="247" spans="2:21">
      <c r="B247" s="86" t="s">
        <v>881</v>
      </c>
      <c r="C247" s="87" t="s">
        <v>882</v>
      </c>
      <c r="D247" s="88" t="s">
        <v>120</v>
      </c>
      <c r="E247" s="88" t="s">
        <v>28</v>
      </c>
      <c r="F247" s="87" t="s">
        <v>883</v>
      </c>
      <c r="G247" s="88" t="s">
        <v>692</v>
      </c>
      <c r="H247" s="87" t="s">
        <v>682</v>
      </c>
      <c r="I247" s="87"/>
      <c r="J247" s="101"/>
      <c r="K247" s="90">
        <v>1.2099999999997757</v>
      </c>
      <c r="L247" s="88" t="s">
        <v>133</v>
      </c>
      <c r="M247" s="89">
        <v>3.5499999999999997E-2</v>
      </c>
      <c r="N247" s="89">
        <v>7.5699999998733794E-2</v>
      </c>
      <c r="O247" s="90">
        <v>28858.706419000002</v>
      </c>
      <c r="P247" s="102">
        <v>96.33</v>
      </c>
      <c r="Q247" s="90"/>
      <c r="R247" s="90">
        <v>27.799592236000009</v>
      </c>
      <c r="S247" s="91">
        <v>1.0076279535017864E-4</v>
      </c>
      <c r="T247" s="91">
        <f t="shared" si="6"/>
        <v>4.4937139787484224E-4</v>
      </c>
      <c r="U247" s="91">
        <f>R247/'סכום נכסי הקרן'!$C$42</f>
        <v>1.0938871620550936E-4</v>
      </c>
    </row>
    <row r="248" spans="2:21">
      <c r="B248" s="86" t="s">
        <v>884</v>
      </c>
      <c r="C248" s="87" t="s">
        <v>885</v>
      </c>
      <c r="D248" s="88" t="s">
        <v>120</v>
      </c>
      <c r="E248" s="88" t="s">
        <v>28</v>
      </c>
      <c r="F248" s="87" t="s">
        <v>883</v>
      </c>
      <c r="G248" s="88" t="s">
        <v>692</v>
      </c>
      <c r="H248" s="87" t="s">
        <v>682</v>
      </c>
      <c r="I248" s="87"/>
      <c r="J248" s="101"/>
      <c r="K248" s="90">
        <v>3.5900000000000079</v>
      </c>
      <c r="L248" s="88" t="s">
        <v>133</v>
      </c>
      <c r="M248" s="89">
        <v>6.0499999999999998E-2</v>
      </c>
      <c r="N248" s="89">
        <v>6.1399999999880724E-2</v>
      </c>
      <c r="O248" s="90">
        <v>144859.43006500002</v>
      </c>
      <c r="P248" s="102">
        <v>99.98</v>
      </c>
      <c r="Q248" s="90">
        <v>4.3819977590000008</v>
      </c>
      <c r="R248" s="90">
        <v>149.23680037700004</v>
      </c>
      <c r="S248" s="91">
        <v>6.5845195484090914E-4</v>
      </c>
      <c r="T248" s="91">
        <f t="shared" si="6"/>
        <v>2.4123645063015044E-3</v>
      </c>
      <c r="U248" s="91">
        <f>R248/'סכום נכסי הקרן'!$C$42</f>
        <v>5.8723242647845512E-4</v>
      </c>
    </row>
    <row r="249" spans="2:21">
      <c r="B249" s="86" t="s">
        <v>886</v>
      </c>
      <c r="C249" s="87" t="s">
        <v>887</v>
      </c>
      <c r="D249" s="88" t="s">
        <v>120</v>
      </c>
      <c r="E249" s="88" t="s">
        <v>28</v>
      </c>
      <c r="F249" s="87" t="s">
        <v>841</v>
      </c>
      <c r="G249" s="88" t="s">
        <v>692</v>
      </c>
      <c r="H249" s="87" t="s">
        <v>682</v>
      </c>
      <c r="I249" s="87"/>
      <c r="J249" s="101"/>
      <c r="K249" s="90">
        <v>1.31</v>
      </c>
      <c r="L249" s="88" t="s">
        <v>133</v>
      </c>
      <c r="M249" s="89">
        <v>4.2500000000000003E-2</v>
      </c>
      <c r="N249" s="89">
        <v>6.1193563880883761E-2</v>
      </c>
      <c r="O249" s="90">
        <v>4.2590000000000006E-3</v>
      </c>
      <c r="P249" s="102">
        <v>98.05</v>
      </c>
      <c r="Q249" s="90"/>
      <c r="R249" s="90">
        <v>4.1640000000000011E-6</v>
      </c>
      <c r="S249" s="91">
        <v>4.8535612535612541E-11</v>
      </c>
      <c r="T249" s="91">
        <f t="shared" si="6"/>
        <v>6.730971033192686E-11</v>
      </c>
      <c r="U249" s="91">
        <f>R249/'סכום נכסי הקרן'!$C$42</f>
        <v>1.6384938685894936E-11</v>
      </c>
    </row>
    <row r="250" spans="2:21">
      <c r="B250" s="86" t="s">
        <v>888</v>
      </c>
      <c r="C250" s="87" t="s">
        <v>889</v>
      </c>
      <c r="D250" s="88" t="s">
        <v>120</v>
      </c>
      <c r="E250" s="88" t="s">
        <v>28</v>
      </c>
      <c r="F250" s="87" t="s">
        <v>890</v>
      </c>
      <c r="G250" s="88" t="s">
        <v>331</v>
      </c>
      <c r="H250" s="87" t="s">
        <v>682</v>
      </c>
      <c r="I250" s="87"/>
      <c r="J250" s="101"/>
      <c r="K250" s="90">
        <v>2.229999999999722</v>
      </c>
      <c r="L250" s="88" t="s">
        <v>133</v>
      </c>
      <c r="M250" s="89">
        <v>0.01</v>
      </c>
      <c r="N250" s="89">
        <v>7.0700000000708738E-2</v>
      </c>
      <c r="O250" s="90">
        <v>44573.110280000008</v>
      </c>
      <c r="P250" s="102">
        <v>88</v>
      </c>
      <c r="Q250" s="90"/>
      <c r="R250" s="90">
        <v>39.224337046000009</v>
      </c>
      <c r="S250" s="91">
        <v>2.4762839044444447E-4</v>
      </c>
      <c r="T250" s="91">
        <f t="shared" si="6"/>
        <v>6.3404869465132747E-4</v>
      </c>
      <c r="U250" s="91">
        <f>R250/'סכום נכסי הקרן'!$C$42</f>
        <v>1.5434398594946862E-4</v>
      </c>
    </row>
    <row r="251" spans="2:21">
      <c r="B251" s="92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90"/>
      <c r="P251" s="102"/>
      <c r="Q251" s="87"/>
      <c r="R251" s="87"/>
      <c r="S251" s="87"/>
      <c r="T251" s="91"/>
      <c r="U251" s="87"/>
    </row>
    <row r="252" spans="2:21">
      <c r="B252" s="85" t="s">
        <v>49</v>
      </c>
      <c r="C252" s="80"/>
      <c r="D252" s="81"/>
      <c r="E252" s="81"/>
      <c r="F252" s="80"/>
      <c r="G252" s="81"/>
      <c r="H252" s="80"/>
      <c r="I252" s="80"/>
      <c r="J252" s="99"/>
      <c r="K252" s="83">
        <v>3.3961974867541902</v>
      </c>
      <c r="L252" s="81"/>
      <c r="M252" s="82"/>
      <c r="N252" s="82">
        <v>5.6999436699708007E-2</v>
      </c>
      <c r="O252" s="83"/>
      <c r="P252" s="100"/>
      <c r="Q252" s="83"/>
      <c r="R252" s="83">
        <v>143.87642462600004</v>
      </c>
      <c r="S252" s="84"/>
      <c r="T252" s="84">
        <f t="shared" si="6"/>
        <v>2.3257157697332779E-3</v>
      </c>
      <c r="U252" s="84">
        <f>R252/'סכום נכסי הקרן'!$C$42</f>
        <v>5.661398645155606E-4</v>
      </c>
    </row>
    <row r="253" spans="2:21">
      <c r="B253" s="86" t="s">
        <v>891</v>
      </c>
      <c r="C253" s="87" t="s">
        <v>892</v>
      </c>
      <c r="D253" s="88" t="s">
        <v>120</v>
      </c>
      <c r="E253" s="88" t="s">
        <v>28</v>
      </c>
      <c r="F253" s="87" t="s">
        <v>893</v>
      </c>
      <c r="G253" s="88" t="s">
        <v>703</v>
      </c>
      <c r="H253" s="87" t="s">
        <v>384</v>
      </c>
      <c r="I253" s="87" t="s">
        <v>327</v>
      </c>
      <c r="J253" s="101"/>
      <c r="K253" s="90">
        <v>3.02000000000008</v>
      </c>
      <c r="L253" s="88" t="s">
        <v>133</v>
      </c>
      <c r="M253" s="89">
        <v>2.12E-2</v>
      </c>
      <c r="N253" s="89">
        <v>5.6899999999859209E-2</v>
      </c>
      <c r="O253" s="90">
        <v>113014.20022100002</v>
      </c>
      <c r="P253" s="102">
        <v>106.21</v>
      </c>
      <c r="Q253" s="90"/>
      <c r="R253" s="90">
        <v>120.03237590100002</v>
      </c>
      <c r="S253" s="91">
        <v>7.534280014733335E-4</v>
      </c>
      <c r="T253" s="91">
        <f t="shared" si="6"/>
        <v>1.9402844506122162E-3</v>
      </c>
      <c r="U253" s="91">
        <f>R253/'סכום נכסי הקרן'!$C$42</f>
        <v>4.7231583080215603E-4</v>
      </c>
    </row>
    <row r="254" spans="2:21">
      <c r="B254" s="86" t="s">
        <v>894</v>
      </c>
      <c r="C254" s="87" t="s">
        <v>895</v>
      </c>
      <c r="D254" s="88" t="s">
        <v>120</v>
      </c>
      <c r="E254" s="88" t="s">
        <v>28</v>
      </c>
      <c r="F254" s="87" t="s">
        <v>893</v>
      </c>
      <c r="G254" s="88" t="s">
        <v>703</v>
      </c>
      <c r="H254" s="87" t="s">
        <v>384</v>
      </c>
      <c r="I254" s="87" t="s">
        <v>327</v>
      </c>
      <c r="J254" s="101"/>
      <c r="K254" s="90">
        <v>5.2900000000013536</v>
      </c>
      <c r="L254" s="88" t="s">
        <v>133</v>
      </c>
      <c r="M254" s="89">
        <v>2.6699999999999998E-2</v>
      </c>
      <c r="N254" s="89">
        <v>5.7500000001363023E-2</v>
      </c>
      <c r="O254" s="90">
        <v>23699.467464000005</v>
      </c>
      <c r="P254" s="102">
        <v>100.61</v>
      </c>
      <c r="Q254" s="90"/>
      <c r="R254" s="90">
        <v>23.844033501000006</v>
      </c>
      <c r="S254" s="91">
        <v>1.3823767769482038E-4</v>
      </c>
      <c r="T254" s="91">
        <f t="shared" si="6"/>
        <v>3.85431073030036E-4</v>
      </c>
      <c r="U254" s="91">
        <f>R254/'סכום נכסי הקרן'!$C$42</f>
        <v>9.3823973808431732E-5</v>
      </c>
    </row>
    <row r="255" spans="2:21">
      <c r="B255" s="86" t="s">
        <v>896</v>
      </c>
      <c r="C255" s="87" t="s">
        <v>897</v>
      </c>
      <c r="D255" s="88" t="s">
        <v>120</v>
      </c>
      <c r="E255" s="88" t="s">
        <v>28</v>
      </c>
      <c r="F255" s="87" t="s">
        <v>721</v>
      </c>
      <c r="G255" s="88" t="s">
        <v>127</v>
      </c>
      <c r="H255" s="87" t="s">
        <v>384</v>
      </c>
      <c r="I255" s="87" t="s">
        <v>327</v>
      </c>
      <c r="J255" s="101"/>
      <c r="K255" s="90">
        <v>0.97999951594382451</v>
      </c>
      <c r="L255" s="88" t="s">
        <v>133</v>
      </c>
      <c r="M255" s="89">
        <v>3.49E-2</v>
      </c>
      <c r="N255" s="89">
        <v>7.2705670272041958E-2</v>
      </c>
      <c r="O255" s="90">
        <v>5.8480000000000008E-3</v>
      </c>
      <c r="P255" s="102">
        <v>104.41</v>
      </c>
      <c r="Q255" s="90"/>
      <c r="R255" s="90">
        <v>6.102000000000001E-6</v>
      </c>
      <c r="S255" s="91">
        <v>6.9654406434645488E-12</v>
      </c>
      <c r="T255" s="91">
        <f t="shared" si="6"/>
        <v>9.8636852172290503E-11</v>
      </c>
      <c r="U255" s="91">
        <f>R255/'סכום נכסי הקרן'!$C$42</f>
        <v>2.4010781907139983E-11</v>
      </c>
    </row>
    <row r="256" spans="2:21">
      <c r="B256" s="86" t="s">
        <v>898</v>
      </c>
      <c r="C256" s="87" t="s">
        <v>899</v>
      </c>
      <c r="D256" s="88" t="s">
        <v>120</v>
      </c>
      <c r="E256" s="88" t="s">
        <v>28</v>
      </c>
      <c r="F256" s="87" t="s">
        <v>721</v>
      </c>
      <c r="G256" s="88" t="s">
        <v>127</v>
      </c>
      <c r="H256" s="87" t="s">
        <v>384</v>
      </c>
      <c r="I256" s="87" t="s">
        <v>327</v>
      </c>
      <c r="J256" s="101"/>
      <c r="K256" s="90">
        <v>3.6500002698574616</v>
      </c>
      <c r="L256" s="88" t="s">
        <v>133</v>
      </c>
      <c r="M256" s="89">
        <v>3.7699999999999997E-2</v>
      </c>
      <c r="N256" s="89">
        <v>6.5699408024556025E-2</v>
      </c>
      <c r="O256" s="90">
        <v>8.772000000000002E-3</v>
      </c>
      <c r="P256" s="102">
        <v>104</v>
      </c>
      <c r="Q256" s="90"/>
      <c r="R256" s="90">
        <v>9.1220000000000018E-6</v>
      </c>
      <c r="S256" s="91">
        <v>4.5904326215860239E-11</v>
      </c>
      <c r="T256" s="91">
        <f t="shared" si="6"/>
        <v>1.4745417330639692E-10</v>
      </c>
      <c r="U256" s="91">
        <f>R256/'סכום נכסי הקרן'!$C$42</f>
        <v>3.5894190848399036E-11</v>
      </c>
    </row>
    <row r="257" spans="2:21">
      <c r="B257" s="92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90"/>
      <c r="P257" s="102"/>
      <c r="Q257" s="87"/>
      <c r="R257" s="87"/>
      <c r="S257" s="87"/>
      <c r="T257" s="91"/>
      <c r="U257" s="87"/>
    </row>
    <row r="258" spans="2:21">
      <c r="B258" s="79" t="s">
        <v>199</v>
      </c>
      <c r="C258" s="80"/>
      <c r="D258" s="81"/>
      <c r="E258" s="81"/>
      <c r="F258" s="80"/>
      <c r="G258" s="81"/>
      <c r="H258" s="80"/>
      <c r="I258" s="80"/>
      <c r="J258" s="99"/>
      <c r="K258" s="83">
        <v>4.9547745509355279</v>
      </c>
      <c r="L258" s="81"/>
      <c r="M258" s="82"/>
      <c r="N258" s="82">
        <v>7.717657133907474E-2</v>
      </c>
      <c r="O258" s="83"/>
      <c r="P258" s="100"/>
      <c r="Q258" s="83"/>
      <c r="R258" s="83">
        <v>11177.459518254002</v>
      </c>
      <c r="S258" s="84"/>
      <c r="T258" s="84">
        <f t="shared" si="6"/>
        <v>0.18068001018744367</v>
      </c>
      <c r="U258" s="84">
        <f>R258/'סכום נכסי הקרן'!$C$42</f>
        <v>4.3982225953569772E-2</v>
      </c>
    </row>
    <row r="259" spans="2:21">
      <c r="B259" s="85" t="s">
        <v>66</v>
      </c>
      <c r="C259" s="80"/>
      <c r="D259" s="81"/>
      <c r="E259" s="81"/>
      <c r="F259" s="80"/>
      <c r="G259" s="81"/>
      <c r="H259" s="80"/>
      <c r="I259" s="80"/>
      <c r="J259" s="99"/>
      <c r="K259" s="83">
        <v>5.1821583605282706</v>
      </c>
      <c r="L259" s="81"/>
      <c r="M259" s="82"/>
      <c r="N259" s="82">
        <v>7.7449467747572442E-2</v>
      </c>
      <c r="O259" s="83"/>
      <c r="P259" s="100"/>
      <c r="Q259" s="83"/>
      <c r="R259" s="83">
        <v>1945.7069721650003</v>
      </c>
      <c r="S259" s="84"/>
      <c r="T259" s="84">
        <f t="shared" si="6"/>
        <v>3.1451722547367104E-2</v>
      </c>
      <c r="U259" s="84">
        <f>R259/'סכום נכסי הקרן'!$C$42</f>
        <v>7.6561694139389543E-3</v>
      </c>
    </row>
    <row r="260" spans="2:21">
      <c r="B260" s="86" t="s">
        <v>900</v>
      </c>
      <c r="C260" s="87" t="s">
        <v>901</v>
      </c>
      <c r="D260" s="88" t="s">
        <v>28</v>
      </c>
      <c r="E260" s="88" t="s">
        <v>28</v>
      </c>
      <c r="F260" s="87" t="s">
        <v>341</v>
      </c>
      <c r="G260" s="88" t="s">
        <v>342</v>
      </c>
      <c r="H260" s="87" t="s">
        <v>902</v>
      </c>
      <c r="I260" s="87" t="s">
        <v>903</v>
      </c>
      <c r="J260" s="101"/>
      <c r="K260" s="90">
        <v>7.1000000000106862</v>
      </c>
      <c r="L260" s="88" t="s">
        <v>132</v>
      </c>
      <c r="M260" s="89">
        <v>3.7499999999999999E-2</v>
      </c>
      <c r="N260" s="89">
        <v>6.4700000000166402E-2</v>
      </c>
      <c r="O260" s="90">
        <v>20776.392250000004</v>
      </c>
      <c r="P260" s="102">
        <v>82.446830000000006</v>
      </c>
      <c r="Q260" s="90"/>
      <c r="R260" s="90">
        <v>65.503121953000004</v>
      </c>
      <c r="S260" s="91">
        <v>4.1552784500000007E-5</v>
      </c>
      <c r="T260" s="91">
        <f t="shared" si="6"/>
        <v>1.0588367349887869E-3</v>
      </c>
      <c r="U260" s="91">
        <f>R260/'סכום נכסי הקרן'!$C$42</f>
        <v>2.5774847188631206E-4</v>
      </c>
    </row>
    <row r="261" spans="2:21">
      <c r="B261" s="86" t="s">
        <v>904</v>
      </c>
      <c r="C261" s="87" t="s">
        <v>905</v>
      </c>
      <c r="D261" s="88" t="s">
        <v>28</v>
      </c>
      <c r="E261" s="88" t="s">
        <v>28</v>
      </c>
      <c r="F261" s="87" t="s">
        <v>334</v>
      </c>
      <c r="G261" s="88" t="s">
        <v>314</v>
      </c>
      <c r="H261" s="87" t="s">
        <v>906</v>
      </c>
      <c r="I261" s="87" t="s">
        <v>311</v>
      </c>
      <c r="J261" s="101"/>
      <c r="K261" s="90">
        <v>2.8900000000052226</v>
      </c>
      <c r="L261" s="88" t="s">
        <v>132</v>
      </c>
      <c r="M261" s="89">
        <v>3.2549999999999996E-2</v>
      </c>
      <c r="N261" s="89">
        <v>8.7300000000145955E-2</v>
      </c>
      <c r="O261" s="90">
        <v>62395.555000000008</v>
      </c>
      <c r="P261" s="102">
        <v>85.865880000000004</v>
      </c>
      <c r="Q261" s="90"/>
      <c r="R261" s="90">
        <v>204.87649493700005</v>
      </c>
      <c r="S261" s="91">
        <v>6.2395555000000006E-5</v>
      </c>
      <c r="T261" s="91">
        <f t="shared" si="6"/>
        <v>3.3117621344932635E-3</v>
      </c>
      <c r="U261" s="91">
        <f>R261/'סכום נכסי הקרן'!$C$42</f>
        <v>8.0616926218151036E-4</v>
      </c>
    </row>
    <row r="262" spans="2:21">
      <c r="B262" s="86" t="s">
        <v>907</v>
      </c>
      <c r="C262" s="87" t="s">
        <v>908</v>
      </c>
      <c r="D262" s="88" t="s">
        <v>28</v>
      </c>
      <c r="E262" s="88" t="s">
        <v>28</v>
      </c>
      <c r="F262" s="87" t="s">
        <v>313</v>
      </c>
      <c r="G262" s="88" t="s">
        <v>314</v>
      </c>
      <c r="H262" s="87" t="s">
        <v>906</v>
      </c>
      <c r="I262" s="87" t="s">
        <v>311</v>
      </c>
      <c r="J262" s="101"/>
      <c r="K262" s="90">
        <v>2.2400000000018516</v>
      </c>
      <c r="L262" s="88" t="s">
        <v>132</v>
      </c>
      <c r="M262" s="89">
        <v>3.2750000000000001E-2</v>
      </c>
      <c r="N262" s="89">
        <v>8.3900000000104502E-2</v>
      </c>
      <c r="O262" s="90">
        <v>88320.244320000013</v>
      </c>
      <c r="P262" s="102">
        <v>89.528930000000003</v>
      </c>
      <c r="Q262" s="90"/>
      <c r="R262" s="90">
        <v>302.37197885600006</v>
      </c>
      <c r="S262" s="91">
        <v>1.1776032576000001E-4</v>
      </c>
      <c r="T262" s="91">
        <f t="shared" si="6"/>
        <v>4.8877450310492012E-3</v>
      </c>
      <c r="U262" s="91">
        <f>R262/'סכום נכסי הקרן'!$C$42</f>
        <v>1.1898045950740346E-3</v>
      </c>
    </row>
    <row r="263" spans="2:21">
      <c r="B263" s="86" t="s">
        <v>909</v>
      </c>
      <c r="C263" s="87" t="s">
        <v>910</v>
      </c>
      <c r="D263" s="88" t="s">
        <v>28</v>
      </c>
      <c r="E263" s="88" t="s">
        <v>28</v>
      </c>
      <c r="F263" s="87" t="s">
        <v>313</v>
      </c>
      <c r="G263" s="88" t="s">
        <v>314</v>
      </c>
      <c r="H263" s="87" t="s">
        <v>906</v>
      </c>
      <c r="I263" s="87" t="s">
        <v>311</v>
      </c>
      <c r="J263" s="101"/>
      <c r="K263" s="90">
        <v>4.0699999999885037</v>
      </c>
      <c r="L263" s="88" t="s">
        <v>132</v>
      </c>
      <c r="M263" s="89">
        <v>7.1289999999999992E-2</v>
      </c>
      <c r="N263" s="89">
        <v>7.5799999999801415E-2</v>
      </c>
      <c r="O263" s="90">
        <v>50447.470000000008</v>
      </c>
      <c r="P263" s="102">
        <v>99.190799999999996</v>
      </c>
      <c r="Q263" s="90"/>
      <c r="R263" s="90">
        <v>191.35008845999999</v>
      </c>
      <c r="S263" s="91">
        <v>1.0089494000000001E-4</v>
      </c>
      <c r="T263" s="91">
        <f t="shared" si="6"/>
        <v>3.0931121580766515E-3</v>
      </c>
      <c r="U263" s="91">
        <f>R263/'סכום נכסי הקרן'!$C$42</f>
        <v>7.5294415632989225E-4</v>
      </c>
    </row>
    <row r="264" spans="2:21">
      <c r="B264" s="86" t="s">
        <v>911</v>
      </c>
      <c r="C264" s="87" t="s">
        <v>912</v>
      </c>
      <c r="D264" s="88" t="s">
        <v>28</v>
      </c>
      <c r="E264" s="88" t="s">
        <v>28</v>
      </c>
      <c r="F264" s="87" t="s">
        <v>706</v>
      </c>
      <c r="G264" s="88" t="s">
        <v>482</v>
      </c>
      <c r="H264" s="87" t="s">
        <v>913</v>
      </c>
      <c r="I264" s="87" t="s">
        <v>311</v>
      </c>
      <c r="J264" s="101"/>
      <c r="K264" s="90">
        <v>9.4600000000078577</v>
      </c>
      <c r="L264" s="88" t="s">
        <v>132</v>
      </c>
      <c r="M264" s="89">
        <v>6.3750000000000001E-2</v>
      </c>
      <c r="N264" s="89">
        <v>6.6500000000038875E-2</v>
      </c>
      <c r="O264" s="90">
        <v>126251.43150000002</v>
      </c>
      <c r="P264" s="102">
        <v>98.602000000000004</v>
      </c>
      <c r="Q264" s="90"/>
      <c r="R264" s="90">
        <v>476.03613313100004</v>
      </c>
      <c r="S264" s="91">
        <v>1.8215471288414374E-4</v>
      </c>
      <c r="T264" s="91">
        <f t="shared" si="6"/>
        <v>7.6949697955278999E-3</v>
      </c>
      <c r="U264" s="91">
        <f>R264/'סכום נכסי הקרן'!$C$42</f>
        <v>1.8731563049044074E-3</v>
      </c>
    </row>
    <row r="265" spans="2:21">
      <c r="B265" s="86" t="s">
        <v>914</v>
      </c>
      <c r="C265" s="87" t="s">
        <v>915</v>
      </c>
      <c r="D265" s="88" t="s">
        <v>28</v>
      </c>
      <c r="E265" s="88" t="s">
        <v>28</v>
      </c>
      <c r="F265" s="87" t="s">
        <v>916</v>
      </c>
      <c r="G265" s="88" t="s">
        <v>314</v>
      </c>
      <c r="H265" s="87" t="s">
        <v>913</v>
      </c>
      <c r="I265" s="87" t="s">
        <v>903</v>
      </c>
      <c r="J265" s="101"/>
      <c r="K265" s="90">
        <v>2.4299999999997501</v>
      </c>
      <c r="L265" s="88" t="s">
        <v>132</v>
      </c>
      <c r="M265" s="89">
        <v>3.0769999999999999E-2</v>
      </c>
      <c r="N265" s="89">
        <v>8.6900000000042416E-2</v>
      </c>
      <c r="O265" s="90">
        <v>70865.419700000013</v>
      </c>
      <c r="P265" s="102">
        <v>88.698670000000007</v>
      </c>
      <c r="Q265" s="90"/>
      <c r="R265" s="90">
        <v>240.36396104200006</v>
      </c>
      <c r="S265" s="91">
        <v>1.1810903283333336E-4</v>
      </c>
      <c r="T265" s="91">
        <f t="shared" si="6"/>
        <v>3.885405521607006E-3</v>
      </c>
      <c r="U265" s="91">
        <f>R265/'סכום נכסי הקרן'!$C$42</f>
        <v>9.4580902112680336E-4</v>
      </c>
    </row>
    <row r="266" spans="2:21">
      <c r="B266" s="86" t="s">
        <v>917</v>
      </c>
      <c r="C266" s="87" t="s">
        <v>918</v>
      </c>
      <c r="D266" s="88" t="s">
        <v>28</v>
      </c>
      <c r="E266" s="88" t="s">
        <v>28</v>
      </c>
      <c r="F266" s="87" t="s">
        <v>919</v>
      </c>
      <c r="G266" s="88" t="s">
        <v>920</v>
      </c>
      <c r="H266" s="87" t="s">
        <v>921</v>
      </c>
      <c r="I266" s="87" t="s">
        <v>903</v>
      </c>
      <c r="J266" s="101"/>
      <c r="K266" s="90">
        <v>5.3299999999987868</v>
      </c>
      <c r="L266" s="88" t="s">
        <v>132</v>
      </c>
      <c r="M266" s="89">
        <v>8.5000000000000006E-2</v>
      </c>
      <c r="N266" s="89">
        <v>8.48E-2</v>
      </c>
      <c r="O266" s="90">
        <v>53102.600000000006</v>
      </c>
      <c r="P266" s="102">
        <v>101.60928</v>
      </c>
      <c r="Q266" s="90"/>
      <c r="R266" s="90">
        <v>206.33221172500004</v>
      </c>
      <c r="S266" s="91">
        <v>7.0803466666666674E-5</v>
      </c>
      <c r="T266" s="91">
        <f t="shared" si="6"/>
        <v>3.3352933245330337E-3</v>
      </c>
      <c r="U266" s="91">
        <f>R266/'סכום נכסי הקרן'!$C$42</f>
        <v>8.1189736744457662E-4</v>
      </c>
    </row>
    <row r="267" spans="2:21">
      <c r="B267" s="86" t="s">
        <v>922</v>
      </c>
      <c r="C267" s="87" t="s">
        <v>923</v>
      </c>
      <c r="D267" s="88" t="s">
        <v>28</v>
      </c>
      <c r="E267" s="88" t="s">
        <v>28</v>
      </c>
      <c r="F267" s="87" t="s">
        <v>924</v>
      </c>
      <c r="G267" s="88" t="s">
        <v>925</v>
      </c>
      <c r="H267" s="87" t="s">
        <v>921</v>
      </c>
      <c r="I267" s="87" t="s">
        <v>311</v>
      </c>
      <c r="J267" s="101"/>
      <c r="K267" s="90">
        <v>5.6100000000347832</v>
      </c>
      <c r="L267" s="88" t="s">
        <v>134</v>
      </c>
      <c r="M267" s="89">
        <v>4.3749999999999997E-2</v>
      </c>
      <c r="N267" s="89">
        <v>7.1100000000454522E-2</v>
      </c>
      <c r="O267" s="90">
        <v>13275.650000000001</v>
      </c>
      <c r="P267" s="102">
        <v>87.09254</v>
      </c>
      <c r="Q267" s="90"/>
      <c r="R267" s="90">
        <v>46.862351617000009</v>
      </c>
      <c r="S267" s="91">
        <v>8.8504333333333343E-6</v>
      </c>
      <c r="T267" s="91">
        <f t="shared" ref="T267:T330" si="7">IFERROR(R267/$R$11,0)</f>
        <v>7.5751472449884106E-4</v>
      </c>
      <c r="U267" s="91">
        <f>R267/'סכום נכסי הקרן'!$C$42</f>
        <v>1.8439883715691506E-4</v>
      </c>
    </row>
    <row r="268" spans="2:21">
      <c r="B268" s="86" t="s">
        <v>926</v>
      </c>
      <c r="C268" s="87" t="s">
        <v>927</v>
      </c>
      <c r="D268" s="88" t="s">
        <v>28</v>
      </c>
      <c r="E268" s="88" t="s">
        <v>28</v>
      </c>
      <c r="F268" s="87" t="s">
        <v>924</v>
      </c>
      <c r="G268" s="88" t="s">
        <v>925</v>
      </c>
      <c r="H268" s="87" t="s">
        <v>921</v>
      </c>
      <c r="I268" s="87" t="s">
        <v>311</v>
      </c>
      <c r="J268" s="101"/>
      <c r="K268" s="90">
        <v>4.750000000015576</v>
      </c>
      <c r="L268" s="88" t="s">
        <v>134</v>
      </c>
      <c r="M268" s="89">
        <v>7.3749999999999996E-2</v>
      </c>
      <c r="N268" s="89">
        <v>6.9600000000234946E-2</v>
      </c>
      <c r="O268" s="90">
        <v>27215.082500000004</v>
      </c>
      <c r="P268" s="102">
        <v>101.86429</v>
      </c>
      <c r="Q268" s="90"/>
      <c r="R268" s="90">
        <v>112.361866191</v>
      </c>
      <c r="S268" s="91">
        <v>3.4018853125000005E-5</v>
      </c>
      <c r="T268" s="91">
        <f t="shared" si="7"/>
        <v>1.8162931473753446E-3</v>
      </c>
      <c r="U268" s="91">
        <f>R268/'סכום נכסי הקרן'!$C$42</f>
        <v>4.4213311435453066E-4</v>
      </c>
    </row>
    <row r="269" spans="2:21">
      <c r="B269" s="86" t="s">
        <v>928</v>
      </c>
      <c r="C269" s="87" t="s">
        <v>929</v>
      </c>
      <c r="D269" s="88" t="s">
        <v>28</v>
      </c>
      <c r="E269" s="88" t="s">
        <v>28</v>
      </c>
      <c r="F269" s="87" t="s">
        <v>924</v>
      </c>
      <c r="G269" s="88" t="s">
        <v>925</v>
      </c>
      <c r="H269" s="87" t="s">
        <v>921</v>
      </c>
      <c r="I269" s="87" t="s">
        <v>311</v>
      </c>
      <c r="J269" s="101"/>
      <c r="K269" s="90">
        <v>5.880000000003613</v>
      </c>
      <c r="L269" s="88" t="s">
        <v>132</v>
      </c>
      <c r="M269" s="89">
        <v>8.1250000000000003E-2</v>
      </c>
      <c r="N269" s="89">
        <v>7.5300000000091322E-2</v>
      </c>
      <c r="O269" s="90">
        <v>25223.735000000004</v>
      </c>
      <c r="P269" s="102">
        <v>103.31054</v>
      </c>
      <c r="Q269" s="90"/>
      <c r="R269" s="90">
        <v>99.64876425300001</v>
      </c>
      <c r="S269" s="91">
        <v>5.0447470000000006E-5</v>
      </c>
      <c r="T269" s="91">
        <f t="shared" si="7"/>
        <v>1.6107899752170743E-3</v>
      </c>
      <c r="U269" s="91">
        <f>R269/'סכום נכסי הקרן'!$C$42</f>
        <v>3.9210828347997209E-4</v>
      </c>
    </row>
    <row r="270" spans="2:21">
      <c r="B270" s="92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90"/>
      <c r="P270" s="102"/>
      <c r="Q270" s="87"/>
      <c r="R270" s="87"/>
      <c r="S270" s="87"/>
      <c r="T270" s="91"/>
      <c r="U270" s="87"/>
    </row>
    <row r="271" spans="2:21">
      <c r="B271" s="85" t="s">
        <v>65</v>
      </c>
      <c r="C271" s="80"/>
      <c r="D271" s="81"/>
      <c r="E271" s="81"/>
      <c r="F271" s="80"/>
      <c r="G271" s="81"/>
      <c r="H271" s="80"/>
      <c r="I271" s="80"/>
      <c r="J271" s="99"/>
      <c r="K271" s="83">
        <v>4.9068505775108431</v>
      </c>
      <c r="L271" s="81"/>
      <c r="M271" s="82"/>
      <c r="N271" s="82">
        <v>7.7119055017873347E-2</v>
      </c>
      <c r="O271" s="83"/>
      <c r="P271" s="100"/>
      <c r="Q271" s="83"/>
      <c r="R271" s="83">
        <v>9231.752546089001</v>
      </c>
      <c r="S271" s="84"/>
      <c r="T271" s="84">
        <f t="shared" si="7"/>
        <v>0.14922828764007656</v>
      </c>
      <c r="U271" s="84">
        <f>R271/'סכום נכסי הקרן'!$C$42</f>
        <v>3.6326056539630815E-2</v>
      </c>
    </row>
    <row r="272" spans="2:21">
      <c r="B272" s="86" t="s">
        <v>930</v>
      </c>
      <c r="C272" s="87" t="s">
        <v>931</v>
      </c>
      <c r="D272" s="88" t="s">
        <v>28</v>
      </c>
      <c r="E272" s="88" t="s">
        <v>28</v>
      </c>
      <c r="F272" s="87"/>
      <c r="G272" s="88" t="s">
        <v>932</v>
      </c>
      <c r="H272" s="87" t="s">
        <v>310</v>
      </c>
      <c r="I272" s="87" t="s">
        <v>903</v>
      </c>
      <c r="J272" s="101"/>
      <c r="K272" s="90">
        <v>7.3400000000119521</v>
      </c>
      <c r="L272" s="88" t="s">
        <v>134</v>
      </c>
      <c r="M272" s="89">
        <v>4.2519999999999995E-2</v>
      </c>
      <c r="N272" s="89">
        <v>5.5700000000090143E-2</v>
      </c>
      <c r="O272" s="90">
        <v>26551.300000000003</v>
      </c>
      <c r="P272" s="102">
        <v>91.755489999999995</v>
      </c>
      <c r="Q272" s="90"/>
      <c r="R272" s="90">
        <v>98.74273892299999</v>
      </c>
      <c r="S272" s="91">
        <v>2.1241040000000002E-5</v>
      </c>
      <c r="T272" s="91">
        <f t="shared" si="7"/>
        <v>1.5961443694256022E-3</v>
      </c>
      <c r="U272" s="91">
        <f>R272/'סכום נכסי הקרן'!$C$42</f>
        <v>3.8854316112648556E-4</v>
      </c>
    </row>
    <row r="273" spans="2:21">
      <c r="B273" s="86" t="s">
        <v>933</v>
      </c>
      <c r="C273" s="87" t="s">
        <v>934</v>
      </c>
      <c r="D273" s="88" t="s">
        <v>28</v>
      </c>
      <c r="E273" s="88" t="s">
        <v>28</v>
      </c>
      <c r="F273" s="87"/>
      <c r="G273" s="88" t="s">
        <v>932</v>
      </c>
      <c r="H273" s="87" t="s">
        <v>935</v>
      </c>
      <c r="I273" s="87" t="s">
        <v>903</v>
      </c>
      <c r="J273" s="101"/>
      <c r="K273" s="90">
        <v>0.94000000630714975</v>
      </c>
      <c r="L273" s="88" t="s">
        <v>132</v>
      </c>
      <c r="M273" s="89">
        <v>4.4999999999999998E-2</v>
      </c>
      <c r="N273" s="89">
        <v>8.760000009460725E-2</v>
      </c>
      <c r="O273" s="90">
        <v>17.258345000000002</v>
      </c>
      <c r="P273" s="102">
        <v>96.096999999999994</v>
      </c>
      <c r="Q273" s="90"/>
      <c r="R273" s="90">
        <v>6.3420090000000012E-2</v>
      </c>
      <c r="S273" s="91">
        <v>3.4516690000000004E-8</v>
      </c>
      <c r="T273" s="91">
        <f t="shared" si="7"/>
        <v>1.0251651986370631E-6</v>
      </c>
      <c r="U273" s="91">
        <f>R273/'סכום נכסי הקרן'!$C$42</f>
        <v>2.4955194190776622E-7</v>
      </c>
    </row>
    <row r="274" spans="2:21">
      <c r="B274" s="86" t="s">
        <v>936</v>
      </c>
      <c r="C274" s="87" t="s">
        <v>937</v>
      </c>
      <c r="D274" s="88" t="s">
        <v>28</v>
      </c>
      <c r="E274" s="88" t="s">
        <v>28</v>
      </c>
      <c r="F274" s="87"/>
      <c r="G274" s="88" t="s">
        <v>932</v>
      </c>
      <c r="H274" s="87" t="s">
        <v>938</v>
      </c>
      <c r="I274" s="87" t="s">
        <v>939</v>
      </c>
      <c r="J274" s="101"/>
      <c r="K274" s="90">
        <v>6.6300000000150519</v>
      </c>
      <c r="L274" s="88" t="s">
        <v>132</v>
      </c>
      <c r="M274" s="89">
        <v>0.03</v>
      </c>
      <c r="N274" s="89">
        <v>7.1000000000158089E-2</v>
      </c>
      <c r="O274" s="90">
        <v>49119.905000000006</v>
      </c>
      <c r="P274" s="102">
        <v>77.453670000000002</v>
      </c>
      <c r="Q274" s="90"/>
      <c r="R274" s="90">
        <v>145.48472048700003</v>
      </c>
      <c r="S274" s="91">
        <v>2.8068517142857145E-5</v>
      </c>
      <c r="T274" s="91">
        <f t="shared" si="7"/>
        <v>2.3517133510329766E-3</v>
      </c>
      <c r="U274" s="91">
        <f>R274/'סכום נכסי הקרן'!$C$42</f>
        <v>5.7246835372575834E-4</v>
      </c>
    </row>
    <row r="275" spans="2:21">
      <c r="B275" s="86" t="s">
        <v>940</v>
      </c>
      <c r="C275" s="87" t="s">
        <v>941</v>
      </c>
      <c r="D275" s="88" t="s">
        <v>28</v>
      </c>
      <c r="E275" s="88" t="s">
        <v>28</v>
      </c>
      <c r="F275" s="87"/>
      <c r="G275" s="88" t="s">
        <v>932</v>
      </c>
      <c r="H275" s="87" t="s">
        <v>938</v>
      </c>
      <c r="I275" s="87" t="s">
        <v>939</v>
      </c>
      <c r="J275" s="101"/>
      <c r="K275" s="90">
        <v>7.2599999999392031</v>
      </c>
      <c r="L275" s="88" t="s">
        <v>132</v>
      </c>
      <c r="M275" s="89">
        <v>3.5000000000000003E-2</v>
      </c>
      <c r="N275" s="89">
        <v>7.0499999999465532E-2</v>
      </c>
      <c r="O275" s="90">
        <v>19913.475000000002</v>
      </c>
      <c r="P275" s="102">
        <v>78.625889999999998</v>
      </c>
      <c r="Q275" s="90"/>
      <c r="R275" s="90">
        <v>59.872929064000019</v>
      </c>
      <c r="S275" s="91">
        <v>3.9826950000000007E-5</v>
      </c>
      <c r="T275" s="91">
        <f t="shared" si="7"/>
        <v>9.678264918400204E-4</v>
      </c>
      <c r="U275" s="91">
        <f>R275/'סכום נכסי הקרן'!$C$42</f>
        <v>2.3559420548957178E-4</v>
      </c>
    </row>
    <row r="276" spans="2:21">
      <c r="B276" s="86" t="s">
        <v>942</v>
      </c>
      <c r="C276" s="87" t="s">
        <v>943</v>
      </c>
      <c r="D276" s="88" t="s">
        <v>28</v>
      </c>
      <c r="E276" s="88" t="s">
        <v>28</v>
      </c>
      <c r="F276" s="87"/>
      <c r="G276" s="88" t="s">
        <v>932</v>
      </c>
      <c r="H276" s="87" t="s">
        <v>944</v>
      </c>
      <c r="I276" s="87" t="s">
        <v>939</v>
      </c>
      <c r="J276" s="101"/>
      <c r="K276" s="90">
        <v>3.7800000000103844</v>
      </c>
      <c r="L276" s="88" t="s">
        <v>132</v>
      </c>
      <c r="M276" s="89">
        <v>3.2000000000000001E-2</v>
      </c>
      <c r="N276" s="89">
        <v>0.1259000000002477</v>
      </c>
      <c r="O276" s="90">
        <v>42482.080000000009</v>
      </c>
      <c r="P276" s="102">
        <v>72.319329999999994</v>
      </c>
      <c r="Q276" s="90"/>
      <c r="R276" s="90">
        <v>117.48382295100001</v>
      </c>
      <c r="S276" s="91">
        <v>3.3985664000000011E-5</v>
      </c>
      <c r="T276" s="91">
        <f t="shared" si="7"/>
        <v>1.8990879182322741E-3</v>
      </c>
      <c r="U276" s="91">
        <f>R276/'סכום נכסי הקרן'!$C$42</f>
        <v>4.6228752056596325E-4</v>
      </c>
    </row>
    <row r="277" spans="2:21">
      <c r="B277" s="86" t="s">
        <v>945</v>
      </c>
      <c r="C277" s="87" t="s">
        <v>946</v>
      </c>
      <c r="D277" s="88" t="s">
        <v>28</v>
      </c>
      <c r="E277" s="88" t="s">
        <v>28</v>
      </c>
      <c r="F277" s="87"/>
      <c r="G277" s="88" t="s">
        <v>932</v>
      </c>
      <c r="H277" s="87" t="s">
        <v>947</v>
      </c>
      <c r="I277" s="87" t="s">
        <v>311</v>
      </c>
      <c r="J277" s="101"/>
      <c r="K277" s="90">
        <v>7.3499999999909331</v>
      </c>
      <c r="L277" s="88" t="s">
        <v>134</v>
      </c>
      <c r="M277" s="89">
        <v>4.2500000000000003E-2</v>
      </c>
      <c r="N277" s="89">
        <v>5.6799999999957704E-2</v>
      </c>
      <c r="O277" s="90">
        <v>53102.600000000006</v>
      </c>
      <c r="P277" s="102">
        <v>92.249340000000004</v>
      </c>
      <c r="Q277" s="90"/>
      <c r="R277" s="90">
        <v>198.54839638800001</v>
      </c>
      <c r="S277" s="91">
        <v>4.2482080000000003E-5</v>
      </c>
      <c r="T277" s="91">
        <f t="shared" si="7"/>
        <v>3.2094704725612083E-3</v>
      </c>
      <c r="U277" s="91">
        <f>R277/'סכום נכסי הקרן'!$C$42</f>
        <v>7.8126880427477016E-4</v>
      </c>
    </row>
    <row r="278" spans="2:21">
      <c r="B278" s="86" t="s">
        <v>948</v>
      </c>
      <c r="C278" s="87" t="s">
        <v>949</v>
      </c>
      <c r="D278" s="88" t="s">
        <v>28</v>
      </c>
      <c r="E278" s="88" t="s">
        <v>28</v>
      </c>
      <c r="F278" s="87"/>
      <c r="G278" s="88" t="s">
        <v>950</v>
      </c>
      <c r="H278" s="87" t="s">
        <v>947</v>
      </c>
      <c r="I278" s="87" t="s">
        <v>903</v>
      </c>
      <c r="J278" s="101"/>
      <c r="K278" s="90">
        <v>7.640000000030799</v>
      </c>
      <c r="L278" s="88" t="s">
        <v>132</v>
      </c>
      <c r="M278" s="89">
        <v>5.8749999999999997E-2</v>
      </c>
      <c r="N278" s="89">
        <v>6.4900000000242139E-2</v>
      </c>
      <c r="O278" s="90">
        <v>26551.300000000003</v>
      </c>
      <c r="P278" s="102">
        <v>97.216849999999994</v>
      </c>
      <c r="Q278" s="90"/>
      <c r="R278" s="90">
        <v>98.706375789000006</v>
      </c>
      <c r="S278" s="91">
        <v>2.4137545454545456E-5</v>
      </c>
      <c r="T278" s="91">
        <f t="shared" si="7"/>
        <v>1.5955565711507943E-3</v>
      </c>
      <c r="U278" s="91">
        <f>R278/'סכום נכסי הקרן'!$C$42</f>
        <v>3.8840007569876779E-4</v>
      </c>
    </row>
    <row r="279" spans="2:21">
      <c r="B279" s="86" t="s">
        <v>951</v>
      </c>
      <c r="C279" s="87" t="s">
        <v>952</v>
      </c>
      <c r="D279" s="88" t="s">
        <v>28</v>
      </c>
      <c r="E279" s="88" t="s">
        <v>28</v>
      </c>
      <c r="F279" s="87"/>
      <c r="G279" s="88" t="s">
        <v>953</v>
      </c>
      <c r="H279" s="87" t="s">
        <v>947</v>
      </c>
      <c r="I279" s="87" t="s">
        <v>903</v>
      </c>
      <c r="J279" s="101"/>
      <c r="K279" s="90">
        <v>3.569999999995872</v>
      </c>
      <c r="L279" s="88" t="s">
        <v>135</v>
      </c>
      <c r="M279" s="89">
        <v>4.6249999999999999E-2</v>
      </c>
      <c r="N279" s="89">
        <v>7.0099999999940113E-2</v>
      </c>
      <c r="O279" s="90">
        <v>39826.950000000004</v>
      </c>
      <c r="P279" s="102">
        <v>92.304349999999999</v>
      </c>
      <c r="Q279" s="90"/>
      <c r="R279" s="90">
        <v>171.96898890300002</v>
      </c>
      <c r="S279" s="91">
        <v>7.9653900000000013E-5</v>
      </c>
      <c r="T279" s="91">
        <f t="shared" si="7"/>
        <v>2.7798229656905075E-3</v>
      </c>
      <c r="U279" s="91">
        <f>R279/'סכום נכסי הקרן'!$C$42</f>
        <v>6.7668139746661891E-4</v>
      </c>
    </row>
    <row r="280" spans="2:21">
      <c r="B280" s="86" t="s">
        <v>954</v>
      </c>
      <c r="C280" s="87" t="s">
        <v>955</v>
      </c>
      <c r="D280" s="88" t="s">
        <v>28</v>
      </c>
      <c r="E280" s="88" t="s">
        <v>28</v>
      </c>
      <c r="F280" s="87"/>
      <c r="G280" s="88" t="s">
        <v>953</v>
      </c>
      <c r="H280" s="87" t="s">
        <v>902</v>
      </c>
      <c r="I280" s="87" t="s">
        <v>903</v>
      </c>
      <c r="J280" s="101"/>
      <c r="K280" s="90">
        <v>6.8500000000379337</v>
      </c>
      <c r="L280" s="88" t="s">
        <v>132</v>
      </c>
      <c r="M280" s="89">
        <v>6.7419999999999994E-2</v>
      </c>
      <c r="N280" s="89">
        <v>6.6800000000329207E-2</v>
      </c>
      <c r="O280" s="90">
        <v>19913.475000000002</v>
      </c>
      <c r="P280" s="102">
        <v>102.12251000000001</v>
      </c>
      <c r="Q280" s="90"/>
      <c r="R280" s="90">
        <v>77.765402133000009</v>
      </c>
      <c r="S280" s="91">
        <v>1.5930780000000002E-5</v>
      </c>
      <c r="T280" s="91">
        <f t="shared" si="7"/>
        <v>1.2570525195528426E-3</v>
      </c>
      <c r="U280" s="91">
        <f>R280/'סכום נכסי הקרן'!$C$42</f>
        <v>3.0599936259201923E-4</v>
      </c>
    </row>
    <row r="281" spans="2:21">
      <c r="B281" s="86" t="s">
        <v>956</v>
      </c>
      <c r="C281" s="87" t="s">
        <v>957</v>
      </c>
      <c r="D281" s="88" t="s">
        <v>28</v>
      </c>
      <c r="E281" s="88" t="s">
        <v>28</v>
      </c>
      <c r="F281" s="87"/>
      <c r="G281" s="88" t="s">
        <v>953</v>
      </c>
      <c r="H281" s="87" t="s">
        <v>902</v>
      </c>
      <c r="I281" s="87" t="s">
        <v>903</v>
      </c>
      <c r="J281" s="101"/>
      <c r="K281" s="90">
        <v>5.1699999999966826</v>
      </c>
      <c r="L281" s="88" t="s">
        <v>132</v>
      </c>
      <c r="M281" s="89">
        <v>3.9329999999999997E-2</v>
      </c>
      <c r="N281" s="89">
        <v>7.0199999999948387E-2</v>
      </c>
      <c r="O281" s="90">
        <v>41353.649750000004</v>
      </c>
      <c r="P281" s="102">
        <v>85.751649999999998</v>
      </c>
      <c r="Q281" s="90"/>
      <c r="R281" s="90">
        <v>135.60453508500001</v>
      </c>
      <c r="S281" s="91">
        <v>2.7569099833333335E-5</v>
      </c>
      <c r="T281" s="91">
        <f t="shared" si="7"/>
        <v>2.1920033564522003E-3</v>
      </c>
      <c r="U281" s="91">
        <f>R281/'סכום נכסי הקרן'!$C$42</f>
        <v>5.335907763921742E-4</v>
      </c>
    </row>
    <row r="282" spans="2:21">
      <c r="B282" s="86" t="s">
        <v>958</v>
      </c>
      <c r="C282" s="87" t="s">
        <v>959</v>
      </c>
      <c r="D282" s="88" t="s">
        <v>28</v>
      </c>
      <c r="E282" s="88" t="s">
        <v>28</v>
      </c>
      <c r="F282" s="87"/>
      <c r="G282" s="88" t="s">
        <v>960</v>
      </c>
      <c r="H282" s="87" t="s">
        <v>902</v>
      </c>
      <c r="I282" s="87" t="s">
        <v>311</v>
      </c>
      <c r="J282" s="101"/>
      <c r="K282" s="90">
        <v>2.7999999999980898</v>
      </c>
      <c r="L282" s="88" t="s">
        <v>132</v>
      </c>
      <c r="M282" s="89">
        <v>4.7500000000000001E-2</v>
      </c>
      <c r="N282" s="89">
        <v>8.6099999999957988E-2</v>
      </c>
      <c r="O282" s="90">
        <v>30533.995000000006</v>
      </c>
      <c r="P282" s="102">
        <v>89.656170000000003</v>
      </c>
      <c r="Q282" s="90"/>
      <c r="R282" s="90">
        <v>104.68433050400002</v>
      </c>
      <c r="S282" s="91">
        <v>2.0355996666666672E-5</v>
      </c>
      <c r="T282" s="91">
        <f t="shared" si="7"/>
        <v>1.6921882714975827E-3</v>
      </c>
      <c r="U282" s="91">
        <f>R282/'סכום נכסי הקרן'!$C$42</f>
        <v>4.1192275136455348E-4</v>
      </c>
    </row>
    <row r="283" spans="2:21">
      <c r="B283" s="86" t="s">
        <v>961</v>
      </c>
      <c r="C283" s="87" t="s">
        <v>962</v>
      </c>
      <c r="D283" s="88" t="s">
        <v>28</v>
      </c>
      <c r="E283" s="88" t="s">
        <v>28</v>
      </c>
      <c r="F283" s="87"/>
      <c r="G283" s="88" t="s">
        <v>960</v>
      </c>
      <c r="H283" s="87" t="s">
        <v>902</v>
      </c>
      <c r="I283" s="87" t="s">
        <v>311</v>
      </c>
      <c r="J283" s="101"/>
      <c r="K283" s="90">
        <v>5.8299999999828964</v>
      </c>
      <c r="L283" s="88" t="s">
        <v>132</v>
      </c>
      <c r="M283" s="89">
        <v>5.1249999999999997E-2</v>
      </c>
      <c r="N283" s="89">
        <v>8.2199999999790163E-2</v>
      </c>
      <c r="O283" s="90">
        <v>21838.444250000004</v>
      </c>
      <c r="P283" s="102">
        <v>83.315420000000003</v>
      </c>
      <c r="Q283" s="90"/>
      <c r="R283" s="90">
        <v>69.576880093000014</v>
      </c>
      <c r="S283" s="91">
        <v>1.4558962833333336E-5</v>
      </c>
      <c r="T283" s="91">
        <f t="shared" si="7"/>
        <v>1.1246877149037075E-3</v>
      </c>
      <c r="U283" s="91">
        <f>R283/'סכום נכסי הקרן'!$C$42</f>
        <v>2.7377831755035273E-4</v>
      </c>
    </row>
    <row r="284" spans="2:21">
      <c r="B284" s="86" t="s">
        <v>963</v>
      </c>
      <c r="C284" s="87" t="s">
        <v>964</v>
      </c>
      <c r="D284" s="88" t="s">
        <v>28</v>
      </c>
      <c r="E284" s="88" t="s">
        <v>28</v>
      </c>
      <c r="F284" s="87"/>
      <c r="G284" s="88" t="s">
        <v>965</v>
      </c>
      <c r="H284" s="87" t="s">
        <v>906</v>
      </c>
      <c r="I284" s="87" t="s">
        <v>311</v>
      </c>
      <c r="J284" s="101"/>
      <c r="K284" s="90">
        <v>7.149999999997128</v>
      </c>
      <c r="L284" s="88" t="s">
        <v>132</v>
      </c>
      <c r="M284" s="89">
        <v>3.3000000000000002E-2</v>
      </c>
      <c r="N284" s="89">
        <v>6.4999999999958979E-2</v>
      </c>
      <c r="O284" s="90">
        <v>39826.950000000004</v>
      </c>
      <c r="P284" s="102">
        <v>80.058000000000007</v>
      </c>
      <c r="Q284" s="90"/>
      <c r="R284" s="90">
        <v>121.92693842900003</v>
      </c>
      <c r="S284" s="91">
        <v>9.9567375000000017E-6</v>
      </c>
      <c r="T284" s="91">
        <f t="shared" si="7"/>
        <v>1.9709094397969912E-3</v>
      </c>
      <c r="U284" s="91">
        <f>R284/'סכום נכסי הקרן'!$C$42</f>
        <v>4.7977075175745725E-4</v>
      </c>
    </row>
    <row r="285" spans="2:21">
      <c r="B285" s="86" t="s">
        <v>966</v>
      </c>
      <c r="C285" s="87" t="s">
        <v>967</v>
      </c>
      <c r="D285" s="88" t="s">
        <v>28</v>
      </c>
      <c r="E285" s="88" t="s">
        <v>28</v>
      </c>
      <c r="F285" s="87"/>
      <c r="G285" s="88" t="s">
        <v>932</v>
      </c>
      <c r="H285" s="87" t="s">
        <v>968</v>
      </c>
      <c r="I285" s="87" t="s">
        <v>939</v>
      </c>
      <c r="J285" s="101"/>
      <c r="K285" s="90">
        <v>6.7200000000263271</v>
      </c>
      <c r="L285" s="88" t="s">
        <v>134</v>
      </c>
      <c r="M285" s="89">
        <v>5.7999999999999996E-2</v>
      </c>
      <c r="N285" s="89">
        <v>5.3900000000287197E-2</v>
      </c>
      <c r="O285" s="90">
        <v>19913.475000000002</v>
      </c>
      <c r="P285" s="102">
        <v>103.53984</v>
      </c>
      <c r="Q285" s="90"/>
      <c r="R285" s="90">
        <v>83.568357840000004</v>
      </c>
      <c r="S285" s="91">
        <v>3.9826950000000007E-5</v>
      </c>
      <c r="T285" s="91">
        <f t="shared" si="7"/>
        <v>1.3508554176573507E-3</v>
      </c>
      <c r="U285" s="91">
        <f>R285/'סכום נכסי הקרן'!$C$42</f>
        <v>3.2883343402721592E-4</v>
      </c>
    </row>
    <row r="286" spans="2:21">
      <c r="B286" s="86" t="s">
        <v>969</v>
      </c>
      <c r="C286" s="87" t="s">
        <v>970</v>
      </c>
      <c r="D286" s="88" t="s">
        <v>28</v>
      </c>
      <c r="E286" s="88" t="s">
        <v>28</v>
      </c>
      <c r="F286" s="87"/>
      <c r="G286" s="88" t="s">
        <v>953</v>
      </c>
      <c r="H286" s="87" t="s">
        <v>906</v>
      </c>
      <c r="I286" s="87" t="s">
        <v>903</v>
      </c>
      <c r="J286" s="101"/>
      <c r="K286" s="90">
        <v>7.1899999999979824</v>
      </c>
      <c r="L286" s="88" t="s">
        <v>132</v>
      </c>
      <c r="M286" s="89">
        <v>6.1740000000000003E-2</v>
      </c>
      <c r="N286" s="89">
        <v>6.7899999999979824E-2</v>
      </c>
      <c r="O286" s="90">
        <v>19913.475000000002</v>
      </c>
      <c r="P286" s="102">
        <v>97.583749999999995</v>
      </c>
      <c r="Q286" s="90"/>
      <c r="R286" s="90">
        <v>74.309175085000007</v>
      </c>
      <c r="S286" s="91">
        <v>6.2229609375000006E-6</v>
      </c>
      <c r="T286" s="91">
        <f t="shared" si="7"/>
        <v>1.2011837295811205E-3</v>
      </c>
      <c r="U286" s="91">
        <f>R286/'סכום נכסי הקרן'!$C$42</f>
        <v>2.9239944225916342E-4</v>
      </c>
    </row>
    <row r="287" spans="2:21">
      <c r="B287" s="86" t="s">
        <v>971</v>
      </c>
      <c r="C287" s="87" t="s">
        <v>972</v>
      </c>
      <c r="D287" s="88" t="s">
        <v>28</v>
      </c>
      <c r="E287" s="88" t="s">
        <v>28</v>
      </c>
      <c r="F287" s="87"/>
      <c r="G287" s="88" t="s">
        <v>973</v>
      </c>
      <c r="H287" s="87" t="s">
        <v>906</v>
      </c>
      <c r="I287" s="87" t="s">
        <v>311</v>
      </c>
      <c r="J287" s="101"/>
      <c r="K287" s="90">
        <v>7.0000000000460316</v>
      </c>
      <c r="L287" s="88" t="s">
        <v>132</v>
      </c>
      <c r="M287" s="89">
        <v>6.4000000000000001E-2</v>
      </c>
      <c r="N287" s="89">
        <v>6.7500000000498661E-2</v>
      </c>
      <c r="O287" s="90">
        <v>17258.345000000005</v>
      </c>
      <c r="P287" s="102">
        <v>98.754000000000005</v>
      </c>
      <c r="Q287" s="90"/>
      <c r="R287" s="90">
        <v>65.17360222500001</v>
      </c>
      <c r="S287" s="91">
        <v>1.7258345000000004E-5</v>
      </c>
      <c r="T287" s="91">
        <f t="shared" si="7"/>
        <v>1.0535101553921648E-3</v>
      </c>
      <c r="U287" s="91">
        <f>R287/'סכום נכסי הקרן'!$C$42</f>
        <v>2.5645184351477684E-4</v>
      </c>
    </row>
    <row r="288" spans="2:21">
      <c r="B288" s="86" t="s">
        <v>974</v>
      </c>
      <c r="C288" s="87" t="s">
        <v>975</v>
      </c>
      <c r="D288" s="88" t="s">
        <v>28</v>
      </c>
      <c r="E288" s="88" t="s">
        <v>28</v>
      </c>
      <c r="F288" s="87"/>
      <c r="G288" s="88" t="s">
        <v>953</v>
      </c>
      <c r="H288" s="87" t="s">
        <v>906</v>
      </c>
      <c r="I288" s="87" t="s">
        <v>903</v>
      </c>
      <c r="J288" s="101"/>
      <c r="K288" s="90">
        <v>4.2800000000060887</v>
      </c>
      <c r="L288" s="88" t="s">
        <v>134</v>
      </c>
      <c r="M288" s="89">
        <v>4.1250000000000002E-2</v>
      </c>
      <c r="N288" s="89">
        <v>5.5400000000103242E-2</v>
      </c>
      <c r="O288" s="90">
        <v>39428.680500000009</v>
      </c>
      <c r="P288" s="102">
        <v>94.556010000000001</v>
      </c>
      <c r="Q288" s="90"/>
      <c r="R288" s="90">
        <v>151.10842953600002</v>
      </c>
      <c r="S288" s="91">
        <v>3.9428680500000008E-5</v>
      </c>
      <c r="T288" s="91">
        <f t="shared" si="7"/>
        <v>2.4426187850097357E-3</v>
      </c>
      <c r="U288" s="91">
        <f>R288/'סכום נכסי הקרן'!$C$42</f>
        <v>5.9459710683699204E-4</v>
      </c>
    </row>
    <row r="289" spans="2:21">
      <c r="B289" s="86" t="s">
        <v>976</v>
      </c>
      <c r="C289" s="87" t="s">
        <v>977</v>
      </c>
      <c r="D289" s="88" t="s">
        <v>28</v>
      </c>
      <c r="E289" s="88" t="s">
        <v>28</v>
      </c>
      <c r="F289" s="87"/>
      <c r="G289" s="88" t="s">
        <v>978</v>
      </c>
      <c r="H289" s="87" t="s">
        <v>906</v>
      </c>
      <c r="I289" s="87" t="s">
        <v>903</v>
      </c>
      <c r="J289" s="101"/>
      <c r="K289" s="90">
        <v>6.9199999999956932</v>
      </c>
      <c r="L289" s="88" t="s">
        <v>132</v>
      </c>
      <c r="M289" s="89">
        <v>6.7979999999999999E-2</v>
      </c>
      <c r="N289" s="89">
        <v>7.0699999999954868E-2</v>
      </c>
      <c r="O289" s="90">
        <v>63723.12000000001</v>
      </c>
      <c r="P289" s="102">
        <v>99.102599999999995</v>
      </c>
      <c r="Q289" s="90"/>
      <c r="R289" s="90">
        <v>241.49045158700002</v>
      </c>
      <c r="S289" s="91">
        <v>6.3723120000000008E-5</v>
      </c>
      <c r="T289" s="91">
        <f t="shared" si="7"/>
        <v>3.9036148761400517E-3</v>
      </c>
      <c r="U289" s="91">
        <f>R289/'סכום נכסי הקרן'!$C$42</f>
        <v>9.5024165285352395E-4</v>
      </c>
    </row>
    <row r="290" spans="2:21">
      <c r="B290" s="86" t="s">
        <v>979</v>
      </c>
      <c r="C290" s="87" t="s">
        <v>980</v>
      </c>
      <c r="D290" s="88" t="s">
        <v>28</v>
      </c>
      <c r="E290" s="88" t="s">
        <v>28</v>
      </c>
      <c r="F290" s="87"/>
      <c r="G290" s="88" t="s">
        <v>932</v>
      </c>
      <c r="H290" s="87" t="s">
        <v>906</v>
      </c>
      <c r="I290" s="87" t="s">
        <v>311</v>
      </c>
      <c r="J290" s="101"/>
      <c r="K290" s="90">
        <v>6.7499999999827791</v>
      </c>
      <c r="L290" s="88" t="s">
        <v>132</v>
      </c>
      <c r="M290" s="89">
        <v>0.06</v>
      </c>
      <c r="N290" s="89">
        <v>7.3199999999834675E-2</v>
      </c>
      <c r="O290" s="90">
        <v>33189.125000000007</v>
      </c>
      <c r="P290" s="102">
        <v>91.508330000000001</v>
      </c>
      <c r="Q290" s="90"/>
      <c r="R290" s="90">
        <v>116.137997056</v>
      </c>
      <c r="S290" s="91">
        <v>2.7657604166666674E-5</v>
      </c>
      <c r="T290" s="91">
        <f t="shared" si="7"/>
        <v>1.8773330788591578E-3</v>
      </c>
      <c r="U290" s="91">
        <f>R290/'סכום נכסי הקרן'!$C$42</f>
        <v>4.5699182537589005E-4</v>
      </c>
    </row>
    <row r="291" spans="2:21">
      <c r="B291" s="86" t="s">
        <v>981</v>
      </c>
      <c r="C291" s="87" t="s">
        <v>982</v>
      </c>
      <c r="D291" s="88" t="s">
        <v>28</v>
      </c>
      <c r="E291" s="88" t="s">
        <v>28</v>
      </c>
      <c r="F291" s="87"/>
      <c r="G291" s="88" t="s">
        <v>973</v>
      </c>
      <c r="H291" s="87" t="s">
        <v>906</v>
      </c>
      <c r="I291" s="87" t="s">
        <v>903</v>
      </c>
      <c r="J291" s="101"/>
      <c r="K291" s="90">
        <v>6.9100000000295871</v>
      </c>
      <c r="L291" s="88" t="s">
        <v>132</v>
      </c>
      <c r="M291" s="89">
        <v>6.3750000000000001E-2</v>
      </c>
      <c r="N291" s="89">
        <v>6.6200000000400855E-2</v>
      </c>
      <c r="O291" s="90">
        <v>11151.546</v>
      </c>
      <c r="P291" s="102">
        <v>98.280749999999998</v>
      </c>
      <c r="Q291" s="90"/>
      <c r="R291" s="90">
        <v>41.91036333600001</v>
      </c>
      <c r="S291" s="91">
        <v>1.5930780000000002E-5</v>
      </c>
      <c r="T291" s="91">
        <f t="shared" si="7"/>
        <v>6.774674390134409E-4</v>
      </c>
      <c r="U291" s="91">
        <f>R291/'סכום נכסי הקרן'!$C$42</f>
        <v>1.6491324052928414E-4</v>
      </c>
    </row>
    <row r="292" spans="2:21">
      <c r="B292" s="86" t="s">
        <v>983</v>
      </c>
      <c r="C292" s="87" t="s">
        <v>984</v>
      </c>
      <c r="D292" s="88" t="s">
        <v>28</v>
      </c>
      <c r="E292" s="88" t="s">
        <v>28</v>
      </c>
      <c r="F292" s="87"/>
      <c r="G292" s="88" t="s">
        <v>953</v>
      </c>
      <c r="H292" s="87" t="s">
        <v>906</v>
      </c>
      <c r="I292" s="87" t="s">
        <v>903</v>
      </c>
      <c r="J292" s="101"/>
      <c r="K292" s="90">
        <v>3.4600000000160285</v>
      </c>
      <c r="L292" s="88" t="s">
        <v>132</v>
      </c>
      <c r="M292" s="89">
        <v>8.1250000000000003E-2</v>
      </c>
      <c r="N292" s="89">
        <v>8.1600000000336209E-2</v>
      </c>
      <c r="O292" s="90">
        <v>26551.300000000003</v>
      </c>
      <c r="P292" s="102">
        <v>100.77016999999999</v>
      </c>
      <c r="Q292" s="90"/>
      <c r="R292" s="90">
        <v>102.31413811600001</v>
      </c>
      <c r="S292" s="91">
        <v>1.517217142857143E-5</v>
      </c>
      <c r="T292" s="91">
        <f t="shared" si="7"/>
        <v>1.6538748797907579E-3</v>
      </c>
      <c r="U292" s="91">
        <f>R292/'סכום נכסי הקרן'!$C$42</f>
        <v>4.0259627274996293E-4</v>
      </c>
    </row>
    <row r="293" spans="2:21">
      <c r="B293" s="86" t="s">
        <v>985</v>
      </c>
      <c r="C293" s="87" t="s">
        <v>986</v>
      </c>
      <c r="D293" s="88" t="s">
        <v>28</v>
      </c>
      <c r="E293" s="88" t="s">
        <v>28</v>
      </c>
      <c r="F293" s="87"/>
      <c r="G293" s="88" t="s">
        <v>953</v>
      </c>
      <c r="H293" s="87" t="s">
        <v>913</v>
      </c>
      <c r="I293" s="87" t="s">
        <v>903</v>
      </c>
      <c r="J293" s="101"/>
      <c r="K293" s="90">
        <v>4.1999999999925901</v>
      </c>
      <c r="L293" s="88" t="s">
        <v>134</v>
      </c>
      <c r="M293" s="89">
        <v>7.2499999999999995E-2</v>
      </c>
      <c r="N293" s="89">
        <v>7.5999999999883563E-2</v>
      </c>
      <c r="O293" s="90">
        <v>47394.070500000009</v>
      </c>
      <c r="P293" s="102">
        <v>98.366420000000005</v>
      </c>
      <c r="Q293" s="90"/>
      <c r="R293" s="90">
        <v>188.95492174700004</v>
      </c>
      <c r="S293" s="91">
        <v>3.7915256400000005E-5</v>
      </c>
      <c r="T293" s="91">
        <f t="shared" si="7"/>
        <v>3.0543950645010752E-3</v>
      </c>
      <c r="U293" s="91">
        <f>R293/'סכום נכסי הקרן'!$C$42</f>
        <v>7.4351940615337904E-4</v>
      </c>
    </row>
    <row r="294" spans="2:21">
      <c r="B294" s="86" t="s">
        <v>987</v>
      </c>
      <c r="C294" s="87" t="s">
        <v>988</v>
      </c>
      <c r="D294" s="88" t="s">
        <v>28</v>
      </c>
      <c r="E294" s="88" t="s">
        <v>28</v>
      </c>
      <c r="F294" s="87"/>
      <c r="G294" s="88" t="s">
        <v>953</v>
      </c>
      <c r="H294" s="87" t="s">
        <v>913</v>
      </c>
      <c r="I294" s="87" t="s">
        <v>903</v>
      </c>
      <c r="J294" s="101"/>
      <c r="K294" s="90">
        <v>7.0000000000201217</v>
      </c>
      <c r="L294" s="88" t="s">
        <v>132</v>
      </c>
      <c r="M294" s="89">
        <v>7.1190000000000003E-2</v>
      </c>
      <c r="N294" s="89">
        <v>7.6600000000221338E-2</v>
      </c>
      <c r="O294" s="90">
        <v>26551.300000000003</v>
      </c>
      <c r="P294" s="102">
        <v>97.892080000000007</v>
      </c>
      <c r="Q294" s="90"/>
      <c r="R294" s="90">
        <v>99.391949180000012</v>
      </c>
      <c r="S294" s="91">
        <v>1.7700866666666669E-5</v>
      </c>
      <c r="T294" s="91">
        <f t="shared" si="7"/>
        <v>1.6066386428029286E-3</v>
      </c>
      <c r="U294" s="91">
        <f>R294/'סכום נכסי הקרן'!$C$42</f>
        <v>3.9109774091880051E-4</v>
      </c>
    </row>
    <row r="295" spans="2:21">
      <c r="B295" s="86" t="s">
        <v>989</v>
      </c>
      <c r="C295" s="87" t="s">
        <v>990</v>
      </c>
      <c r="D295" s="88" t="s">
        <v>28</v>
      </c>
      <c r="E295" s="88" t="s">
        <v>28</v>
      </c>
      <c r="F295" s="87"/>
      <c r="G295" s="88" t="s">
        <v>978</v>
      </c>
      <c r="H295" s="87" t="s">
        <v>913</v>
      </c>
      <c r="I295" s="87" t="s">
        <v>903</v>
      </c>
      <c r="J295" s="101"/>
      <c r="K295" s="90">
        <v>3.0500000000044798</v>
      </c>
      <c r="L295" s="88" t="s">
        <v>132</v>
      </c>
      <c r="M295" s="89">
        <v>2.6249999999999999E-2</v>
      </c>
      <c r="N295" s="89">
        <v>7.6100000000098561E-2</v>
      </c>
      <c r="O295" s="90">
        <v>33660.410575000009</v>
      </c>
      <c r="P295" s="102">
        <v>86.704629999999995</v>
      </c>
      <c r="Q295" s="90"/>
      <c r="R295" s="90">
        <v>111.60394769000001</v>
      </c>
      <c r="S295" s="91">
        <v>2.710891722297256E-5</v>
      </c>
      <c r="T295" s="91">
        <f t="shared" si="7"/>
        <v>1.8040416404691204E-3</v>
      </c>
      <c r="U295" s="91">
        <f>R295/'סכום נכסי הקרן'!$C$42</f>
        <v>4.3915077809905754E-4</v>
      </c>
    </row>
    <row r="296" spans="2:21">
      <c r="B296" s="86" t="s">
        <v>991</v>
      </c>
      <c r="C296" s="87" t="s">
        <v>992</v>
      </c>
      <c r="D296" s="88" t="s">
        <v>28</v>
      </c>
      <c r="E296" s="88" t="s">
        <v>28</v>
      </c>
      <c r="F296" s="87"/>
      <c r="G296" s="88" t="s">
        <v>978</v>
      </c>
      <c r="H296" s="87" t="s">
        <v>913</v>
      </c>
      <c r="I296" s="87" t="s">
        <v>903</v>
      </c>
      <c r="J296" s="101"/>
      <c r="K296" s="90">
        <v>1.8899999999919308</v>
      </c>
      <c r="L296" s="88" t="s">
        <v>132</v>
      </c>
      <c r="M296" s="89">
        <v>7.0499999999999993E-2</v>
      </c>
      <c r="N296" s="89">
        <v>6.9299999999572912E-2</v>
      </c>
      <c r="O296" s="90">
        <v>13275.650000000001</v>
      </c>
      <c r="P296" s="102">
        <v>100.08857999999999</v>
      </c>
      <c r="Q296" s="90"/>
      <c r="R296" s="90">
        <v>50.811055869000008</v>
      </c>
      <c r="S296" s="91">
        <v>1.6724132718234522E-5</v>
      </c>
      <c r="T296" s="91">
        <f t="shared" si="7"/>
        <v>8.2134424884768064E-4</v>
      </c>
      <c r="U296" s="91">
        <f>R296/'סכום נכסי הקרן'!$C$42</f>
        <v>1.9993660782400264E-4</v>
      </c>
    </row>
    <row r="297" spans="2:21">
      <c r="B297" s="86" t="s">
        <v>993</v>
      </c>
      <c r="C297" s="87" t="s">
        <v>994</v>
      </c>
      <c r="D297" s="88" t="s">
        <v>28</v>
      </c>
      <c r="E297" s="88" t="s">
        <v>28</v>
      </c>
      <c r="F297" s="87"/>
      <c r="G297" s="88" t="s">
        <v>920</v>
      </c>
      <c r="H297" s="87" t="s">
        <v>913</v>
      </c>
      <c r="I297" s="87" t="s">
        <v>311</v>
      </c>
      <c r="J297" s="101"/>
      <c r="K297" s="90">
        <v>3.4</v>
      </c>
      <c r="L297" s="88" t="s">
        <v>132</v>
      </c>
      <c r="M297" s="89">
        <v>5.5E-2</v>
      </c>
      <c r="N297" s="89">
        <v>9.5399999999712118E-2</v>
      </c>
      <c r="O297" s="90">
        <v>9292.9550000000017</v>
      </c>
      <c r="P297" s="102">
        <v>87.977109999999996</v>
      </c>
      <c r="Q297" s="90"/>
      <c r="R297" s="90">
        <v>31.263774885000007</v>
      </c>
      <c r="S297" s="91">
        <v>9.2929550000000026E-6</v>
      </c>
      <c r="T297" s="91">
        <f t="shared" si="7"/>
        <v>5.0536878755809802E-4</v>
      </c>
      <c r="U297" s="91">
        <f>R297/'סכום נכסי הקרן'!$C$42</f>
        <v>1.2301994106156267E-4</v>
      </c>
    </row>
    <row r="298" spans="2:21">
      <c r="B298" s="86" t="s">
        <v>995</v>
      </c>
      <c r="C298" s="87" t="s">
        <v>996</v>
      </c>
      <c r="D298" s="88" t="s">
        <v>28</v>
      </c>
      <c r="E298" s="88" t="s">
        <v>28</v>
      </c>
      <c r="F298" s="87"/>
      <c r="G298" s="88" t="s">
        <v>920</v>
      </c>
      <c r="H298" s="87" t="s">
        <v>913</v>
      </c>
      <c r="I298" s="87" t="s">
        <v>311</v>
      </c>
      <c r="J298" s="101"/>
      <c r="K298" s="90">
        <v>2.9800000000029874</v>
      </c>
      <c r="L298" s="88" t="s">
        <v>132</v>
      </c>
      <c r="M298" s="89">
        <v>0.06</v>
      </c>
      <c r="N298" s="89">
        <v>9.0700000000031228E-2</v>
      </c>
      <c r="O298" s="90">
        <v>41831.573150000004</v>
      </c>
      <c r="P298" s="102">
        <v>92.069670000000002</v>
      </c>
      <c r="Q298" s="90"/>
      <c r="R298" s="90">
        <v>147.27826242200004</v>
      </c>
      <c r="S298" s="91">
        <v>5.5775430866666673E-5</v>
      </c>
      <c r="T298" s="91">
        <f t="shared" si="7"/>
        <v>2.3807053750754875E-3</v>
      </c>
      <c r="U298" s="91">
        <f>R298/'סכום נכסי הקרן'!$C$42</f>
        <v>5.7952576838367299E-4</v>
      </c>
    </row>
    <row r="299" spans="2:21">
      <c r="B299" s="86" t="s">
        <v>997</v>
      </c>
      <c r="C299" s="87" t="s">
        <v>998</v>
      </c>
      <c r="D299" s="88" t="s">
        <v>28</v>
      </c>
      <c r="E299" s="88" t="s">
        <v>28</v>
      </c>
      <c r="F299" s="87"/>
      <c r="G299" s="88" t="s">
        <v>999</v>
      </c>
      <c r="H299" s="87" t="s">
        <v>913</v>
      </c>
      <c r="I299" s="87" t="s">
        <v>311</v>
      </c>
      <c r="J299" s="101"/>
      <c r="K299" s="90">
        <v>6.0899999999927568</v>
      </c>
      <c r="L299" s="88" t="s">
        <v>134</v>
      </c>
      <c r="M299" s="89">
        <v>6.6250000000000003E-2</v>
      </c>
      <c r="N299" s="89">
        <v>6.4599999999933488E-2</v>
      </c>
      <c r="O299" s="90">
        <v>53102.600000000006</v>
      </c>
      <c r="P299" s="102">
        <v>101.98945000000001</v>
      </c>
      <c r="Q299" s="90"/>
      <c r="R299" s="90">
        <v>219.51204865100004</v>
      </c>
      <c r="S299" s="91">
        <v>7.0803466666666674E-5</v>
      </c>
      <c r="T299" s="91">
        <f t="shared" si="7"/>
        <v>3.548341116490549E-3</v>
      </c>
      <c r="U299" s="91">
        <f>R299/'סכום נכסי הקרן'!$C$42</f>
        <v>8.6375875551436619E-4</v>
      </c>
    </row>
    <row r="300" spans="2:21">
      <c r="B300" s="86" t="s">
        <v>1000</v>
      </c>
      <c r="C300" s="87" t="s">
        <v>1001</v>
      </c>
      <c r="D300" s="88" t="s">
        <v>28</v>
      </c>
      <c r="E300" s="88" t="s">
        <v>28</v>
      </c>
      <c r="F300" s="87"/>
      <c r="G300" s="88" t="s">
        <v>978</v>
      </c>
      <c r="H300" s="87" t="s">
        <v>913</v>
      </c>
      <c r="I300" s="87" t="s">
        <v>311</v>
      </c>
      <c r="J300" s="101"/>
      <c r="K300" s="90">
        <v>1.3299999999963668</v>
      </c>
      <c r="L300" s="88" t="s">
        <v>132</v>
      </c>
      <c r="M300" s="89">
        <v>4.2500000000000003E-2</v>
      </c>
      <c r="N300" s="89">
        <v>7.6199999999677692E-2</v>
      </c>
      <c r="O300" s="90">
        <v>29206.430000000004</v>
      </c>
      <c r="P300" s="102">
        <v>96.11806</v>
      </c>
      <c r="Q300" s="90"/>
      <c r="R300" s="90">
        <v>107.34982358300002</v>
      </c>
      <c r="S300" s="91">
        <v>6.1487221052631592E-5</v>
      </c>
      <c r="T300" s="91">
        <f t="shared" si="7"/>
        <v>1.7352751031592653E-3</v>
      </c>
      <c r="U300" s="91">
        <f>R300/'סכום נכסי הקרן'!$C$42</f>
        <v>4.2241120973801464E-4</v>
      </c>
    </row>
    <row r="301" spans="2:21">
      <c r="B301" s="86" t="s">
        <v>1002</v>
      </c>
      <c r="C301" s="87" t="s">
        <v>1003</v>
      </c>
      <c r="D301" s="88" t="s">
        <v>28</v>
      </c>
      <c r="E301" s="88" t="s">
        <v>28</v>
      </c>
      <c r="F301" s="87"/>
      <c r="G301" s="88" t="s">
        <v>978</v>
      </c>
      <c r="H301" s="87" t="s">
        <v>913</v>
      </c>
      <c r="I301" s="87" t="s">
        <v>311</v>
      </c>
      <c r="J301" s="101"/>
      <c r="K301" s="90">
        <v>4.5600000000190626</v>
      </c>
      <c r="L301" s="88" t="s">
        <v>132</v>
      </c>
      <c r="M301" s="89">
        <v>3.125E-2</v>
      </c>
      <c r="N301" s="89">
        <v>7.6600000000428908E-2</v>
      </c>
      <c r="O301" s="90">
        <v>13275.650000000001</v>
      </c>
      <c r="P301" s="102">
        <v>82.666330000000002</v>
      </c>
      <c r="Q301" s="90"/>
      <c r="R301" s="90">
        <v>41.966461520000003</v>
      </c>
      <c r="S301" s="91">
        <v>1.7700866666666669E-5</v>
      </c>
      <c r="T301" s="91">
        <f t="shared" si="7"/>
        <v>6.7837424797482094E-4</v>
      </c>
      <c r="U301" s="91">
        <f>R301/'סכום נכסי הקרן'!$C$42</f>
        <v>1.6513398147674569E-4</v>
      </c>
    </row>
    <row r="302" spans="2:21">
      <c r="B302" s="86" t="s">
        <v>1004</v>
      </c>
      <c r="C302" s="87" t="s">
        <v>1005</v>
      </c>
      <c r="D302" s="88" t="s">
        <v>28</v>
      </c>
      <c r="E302" s="88" t="s">
        <v>28</v>
      </c>
      <c r="F302" s="87"/>
      <c r="G302" s="88" t="s">
        <v>999</v>
      </c>
      <c r="H302" s="87" t="s">
        <v>913</v>
      </c>
      <c r="I302" s="87" t="s">
        <v>903</v>
      </c>
      <c r="J302" s="101"/>
      <c r="K302" s="90">
        <v>4.3599999999874228</v>
      </c>
      <c r="L302" s="88" t="s">
        <v>134</v>
      </c>
      <c r="M302" s="89">
        <v>4.8750000000000002E-2</v>
      </c>
      <c r="N302" s="89">
        <v>5.7099999999821814E-2</v>
      </c>
      <c r="O302" s="90">
        <v>36375.281000000003</v>
      </c>
      <c r="P302" s="102">
        <v>97.068420000000003</v>
      </c>
      <c r="Q302" s="90"/>
      <c r="R302" s="90">
        <v>143.11054240500002</v>
      </c>
      <c r="S302" s="91">
        <v>3.6375281000000005E-5</v>
      </c>
      <c r="T302" s="91">
        <f t="shared" si="7"/>
        <v>2.3133355318745159E-3</v>
      </c>
      <c r="U302" s="91">
        <f>R302/'סכום נכסי הקרן'!$C$42</f>
        <v>5.6312619178940733E-4</v>
      </c>
    </row>
    <row r="303" spans="2:21">
      <c r="B303" s="86" t="s">
        <v>1006</v>
      </c>
      <c r="C303" s="87" t="s">
        <v>1007</v>
      </c>
      <c r="D303" s="88" t="s">
        <v>28</v>
      </c>
      <c r="E303" s="88" t="s">
        <v>28</v>
      </c>
      <c r="F303" s="87"/>
      <c r="G303" s="88" t="s">
        <v>1008</v>
      </c>
      <c r="H303" s="87" t="s">
        <v>913</v>
      </c>
      <c r="I303" s="87" t="s">
        <v>903</v>
      </c>
      <c r="J303" s="101"/>
      <c r="K303" s="90">
        <v>7.2500000000259215</v>
      </c>
      <c r="L303" s="88" t="s">
        <v>132</v>
      </c>
      <c r="M303" s="89">
        <v>5.9000000000000004E-2</v>
      </c>
      <c r="N303" s="89">
        <v>6.6400000000222184E-2</v>
      </c>
      <c r="O303" s="90">
        <v>37171.820000000007</v>
      </c>
      <c r="P303" s="102">
        <v>94.992279999999994</v>
      </c>
      <c r="Q303" s="90"/>
      <c r="R303" s="90">
        <v>135.02681095000003</v>
      </c>
      <c r="S303" s="91">
        <v>7.4343640000000021E-5</v>
      </c>
      <c r="T303" s="91">
        <f t="shared" si="7"/>
        <v>2.1826646330663662E-3</v>
      </c>
      <c r="U303" s="91">
        <f>R303/'סכום נכסי הקרן'!$C$42</f>
        <v>5.313174876003066E-4</v>
      </c>
    </row>
    <row r="304" spans="2:21">
      <c r="B304" s="86" t="s">
        <v>1009</v>
      </c>
      <c r="C304" s="87" t="s">
        <v>1010</v>
      </c>
      <c r="D304" s="88" t="s">
        <v>28</v>
      </c>
      <c r="E304" s="88" t="s">
        <v>28</v>
      </c>
      <c r="F304" s="87"/>
      <c r="G304" s="88" t="s">
        <v>1011</v>
      </c>
      <c r="H304" s="87" t="s">
        <v>913</v>
      </c>
      <c r="I304" s="87" t="s">
        <v>903</v>
      </c>
      <c r="J304" s="101"/>
      <c r="K304" s="90">
        <v>6.8599999999746304</v>
      </c>
      <c r="L304" s="88" t="s">
        <v>132</v>
      </c>
      <c r="M304" s="89">
        <v>3.15E-2</v>
      </c>
      <c r="N304" s="89">
        <v>7.1899999999786038E-2</v>
      </c>
      <c r="O304" s="90">
        <v>26551.300000000003</v>
      </c>
      <c r="P304" s="102">
        <v>76.870750000000001</v>
      </c>
      <c r="Q304" s="90"/>
      <c r="R304" s="90">
        <v>78.048541493000016</v>
      </c>
      <c r="S304" s="91">
        <v>4.0951035447516614E-5</v>
      </c>
      <c r="T304" s="91">
        <f t="shared" si="7"/>
        <v>1.2616293755339108E-3</v>
      </c>
      <c r="U304" s="91">
        <f>R304/'סכום נכסי הקרן'!$C$42</f>
        <v>3.0711348868547834E-4</v>
      </c>
    </row>
    <row r="305" spans="2:21">
      <c r="B305" s="86" t="s">
        <v>1012</v>
      </c>
      <c r="C305" s="87" t="s">
        <v>1013</v>
      </c>
      <c r="D305" s="88" t="s">
        <v>28</v>
      </c>
      <c r="E305" s="88" t="s">
        <v>28</v>
      </c>
      <c r="F305" s="87"/>
      <c r="G305" s="88" t="s">
        <v>1014</v>
      </c>
      <c r="H305" s="87" t="s">
        <v>913</v>
      </c>
      <c r="I305" s="87" t="s">
        <v>311</v>
      </c>
      <c r="J305" s="101"/>
      <c r="K305" s="90">
        <v>7.209999999995671</v>
      </c>
      <c r="L305" s="88" t="s">
        <v>132</v>
      </c>
      <c r="M305" s="89">
        <v>6.25E-2</v>
      </c>
      <c r="N305" s="89">
        <v>6.7399999999939064E-2</v>
      </c>
      <c r="O305" s="90">
        <v>33189.125000000007</v>
      </c>
      <c r="P305" s="102">
        <v>98.270499999999998</v>
      </c>
      <c r="Q305" s="90"/>
      <c r="R305" s="90">
        <v>124.72021537400002</v>
      </c>
      <c r="S305" s="91">
        <v>5.5315208333333347E-5</v>
      </c>
      <c r="T305" s="91">
        <f t="shared" si="7"/>
        <v>2.0160618562342627E-3</v>
      </c>
      <c r="U305" s="91">
        <f>R305/'סכום נכסי הקרן'!$C$42</f>
        <v>4.9076202732819423E-4</v>
      </c>
    </row>
    <row r="306" spans="2:21">
      <c r="B306" s="86" t="s">
        <v>1015</v>
      </c>
      <c r="C306" s="87" t="s">
        <v>1016</v>
      </c>
      <c r="D306" s="88" t="s">
        <v>28</v>
      </c>
      <c r="E306" s="88" t="s">
        <v>28</v>
      </c>
      <c r="F306" s="87"/>
      <c r="G306" s="88" t="s">
        <v>965</v>
      </c>
      <c r="H306" s="87" t="s">
        <v>913</v>
      </c>
      <c r="I306" s="87" t="s">
        <v>311</v>
      </c>
      <c r="J306" s="101"/>
      <c r="K306" s="90">
        <v>4.3699999999858079</v>
      </c>
      <c r="L306" s="88" t="s">
        <v>132</v>
      </c>
      <c r="M306" s="89">
        <v>4.4999999999999998E-2</v>
      </c>
      <c r="N306" s="89">
        <v>6.979999999979436E-2</v>
      </c>
      <c r="O306" s="90">
        <v>40035.377705000006</v>
      </c>
      <c r="P306" s="102">
        <v>90.208500000000001</v>
      </c>
      <c r="Q306" s="90"/>
      <c r="R306" s="90">
        <v>138.10495960800003</v>
      </c>
      <c r="S306" s="91">
        <v>6.6725629508333342E-5</v>
      </c>
      <c r="T306" s="91">
        <f t="shared" si="7"/>
        <v>2.2324219084094475E-3</v>
      </c>
      <c r="U306" s="91">
        <f>R306/'סכום נכסי הקרן'!$C$42</f>
        <v>5.4342970590659859E-4</v>
      </c>
    </row>
    <row r="307" spans="2:21">
      <c r="B307" s="86" t="s">
        <v>1017</v>
      </c>
      <c r="C307" s="87" t="s">
        <v>1018</v>
      </c>
      <c r="D307" s="88" t="s">
        <v>28</v>
      </c>
      <c r="E307" s="88" t="s">
        <v>28</v>
      </c>
      <c r="F307" s="87"/>
      <c r="G307" s="88" t="s">
        <v>920</v>
      </c>
      <c r="H307" s="87" t="s">
        <v>913</v>
      </c>
      <c r="I307" s="87" t="s">
        <v>311</v>
      </c>
      <c r="J307" s="101"/>
      <c r="K307" s="90">
        <v>6.9300000000441715</v>
      </c>
      <c r="L307" s="88" t="s">
        <v>132</v>
      </c>
      <c r="M307" s="89">
        <v>0.04</v>
      </c>
      <c r="N307" s="89">
        <v>6.5500000000373287E-2</v>
      </c>
      <c r="O307" s="90">
        <v>19913.475000000002</v>
      </c>
      <c r="P307" s="102">
        <v>84.433329999999998</v>
      </c>
      <c r="Q307" s="90"/>
      <c r="R307" s="90">
        <v>64.295247412000009</v>
      </c>
      <c r="S307" s="91">
        <v>1.9913475000000003E-5</v>
      </c>
      <c r="T307" s="91">
        <f t="shared" si="7"/>
        <v>1.0393118345392147E-3</v>
      </c>
      <c r="U307" s="91">
        <f>R307/'סכום נכסי הקרן'!$C$42</f>
        <v>2.5299560197888205E-4</v>
      </c>
    </row>
    <row r="308" spans="2:21">
      <c r="B308" s="86" t="s">
        <v>1019</v>
      </c>
      <c r="C308" s="87" t="s">
        <v>1020</v>
      </c>
      <c r="D308" s="88" t="s">
        <v>28</v>
      </c>
      <c r="E308" s="88" t="s">
        <v>28</v>
      </c>
      <c r="F308" s="87"/>
      <c r="G308" s="88" t="s">
        <v>920</v>
      </c>
      <c r="H308" s="87" t="s">
        <v>913</v>
      </c>
      <c r="I308" s="87" t="s">
        <v>311</v>
      </c>
      <c r="J308" s="101"/>
      <c r="K308" s="90">
        <v>2.9500000000023321</v>
      </c>
      <c r="L308" s="88" t="s">
        <v>132</v>
      </c>
      <c r="M308" s="89">
        <v>6.8750000000000006E-2</v>
      </c>
      <c r="N308" s="89">
        <v>6.8400000000074637E-2</v>
      </c>
      <c r="O308" s="90">
        <v>33189.125000000007</v>
      </c>
      <c r="P308" s="102">
        <v>101.36229</v>
      </c>
      <c r="Q308" s="90"/>
      <c r="R308" s="90">
        <v>128.644169406</v>
      </c>
      <c r="S308" s="91">
        <v>4.8855386304822087E-5</v>
      </c>
      <c r="T308" s="91">
        <f t="shared" si="7"/>
        <v>2.0794913012990358E-3</v>
      </c>
      <c r="U308" s="91">
        <f>R308/'סכום נכסי הקרן'!$C$42</f>
        <v>5.0620240826493529E-4</v>
      </c>
    </row>
    <row r="309" spans="2:21">
      <c r="B309" s="86" t="s">
        <v>1021</v>
      </c>
      <c r="C309" s="87" t="s">
        <v>1022</v>
      </c>
      <c r="D309" s="88" t="s">
        <v>28</v>
      </c>
      <c r="E309" s="88" t="s">
        <v>28</v>
      </c>
      <c r="F309" s="87"/>
      <c r="G309" s="88" t="s">
        <v>973</v>
      </c>
      <c r="H309" s="87" t="s">
        <v>913</v>
      </c>
      <c r="I309" s="87" t="s">
        <v>311</v>
      </c>
      <c r="J309" s="101"/>
      <c r="K309" s="90">
        <v>4.2499999998687912</v>
      </c>
      <c r="L309" s="88" t="s">
        <v>132</v>
      </c>
      <c r="M309" s="89">
        <v>7.0499999999999993E-2</v>
      </c>
      <c r="N309" s="89">
        <v>7.059999999779569E-2</v>
      </c>
      <c r="O309" s="90">
        <v>3982.6950000000006</v>
      </c>
      <c r="P309" s="102">
        <v>100.08575</v>
      </c>
      <c r="Q309" s="90"/>
      <c r="R309" s="90">
        <v>15.242885256000003</v>
      </c>
      <c r="S309" s="91">
        <v>5.6895642857142864E-6</v>
      </c>
      <c r="T309" s="91">
        <f t="shared" si="7"/>
        <v>2.4639629952069136E-4</v>
      </c>
      <c r="U309" s="91">
        <f>R309/'סכום נכסי הקרן'!$C$42</f>
        <v>5.9979284417793444E-5</v>
      </c>
    </row>
    <row r="310" spans="2:21">
      <c r="B310" s="86" t="s">
        <v>1023</v>
      </c>
      <c r="C310" s="87" t="s">
        <v>1024</v>
      </c>
      <c r="D310" s="88" t="s">
        <v>28</v>
      </c>
      <c r="E310" s="88" t="s">
        <v>28</v>
      </c>
      <c r="F310" s="87"/>
      <c r="G310" s="88" t="s">
        <v>953</v>
      </c>
      <c r="H310" s="87" t="s">
        <v>913</v>
      </c>
      <c r="I310" s="87" t="s">
        <v>903</v>
      </c>
      <c r="J310" s="101"/>
      <c r="K310" s="90">
        <v>3.7600000000050358</v>
      </c>
      <c r="L310" s="88" t="s">
        <v>135</v>
      </c>
      <c r="M310" s="89">
        <v>7.4160000000000004E-2</v>
      </c>
      <c r="N310" s="89">
        <v>7.5800000000076459E-2</v>
      </c>
      <c r="O310" s="90">
        <v>45137.210000000006</v>
      </c>
      <c r="P310" s="102">
        <v>101.56543000000001</v>
      </c>
      <c r="Q310" s="90"/>
      <c r="R310" s="90">
        <v>214.45271074200005</v>
      </c>
      <c r="S310" s="91">
        <v>6.9441861538461545E-5</v>
      </c>
      <c r="T310" s="91">
        <f t="shared" si="7"/>
        <v>3.4665585590635253E-3</v>
      </c>
      <c r="U310" s="91">
        <f>R310/'סכום נכסי הקרן'!$C$42</f>
        <v>8.4385074844659761E-4</v>
      </c>
    </row>
    <row r="311" spans="2:21">
      <c r="B311" s="86" t="s">
        <v>1025</v>
      </c>
      <c r="C311" s="87" t="s">
        <v>1026</v>
      </c>
      <c r="D311" s="88" t="s">
        <v>28</v>
      </c>
      <c r="E311" s="88" t="s">
        <v>28</v>
      </c>
      <c r="F311" s="87"/>
      <c r="G311" s="88" t="s">
        <v>950</v>
      </c>
      <c r="H311" s="87" t="s">
        <v>913</v>
      </c>
      <c r="I311" s="87" t="s">
        <v>903</v>
      </c>
      <c r="J311" s="101"/>
      <c r="K311" s="90">
        <v>3.1000000000068102</v>
      </c>
      <c r="L311" s="88" t="s">
        <v>132</v>
      </c>
      <c r="M311" s="89">
        <v>4.7E-2</v>
      </c>
      <c r="N311" s="89">
        <v>7.8400000000344999E-2</v>
      </c>
      <c r="O311" s="90">
        <v>25223.735000000004</v>
      </c>
      <c r="P311" s="102">
        <v>91.355890000000002</v>
      </c>
      <c r="Q311" s="90"/>
      <c r="R311" s="90">
        <v>88.117836643999993</v>
      </c>
      <c r="S311" s="91">
        <v>5.0864559386973191E-5</v>
      </c>
      <c r="T311" s="91">
        <f t="shared" si="7"/>
        <v>1.4243962679115485E-3</v>
      </c>
      <c r="U311" s="91">
        <f>R311/'סכום נכסי הקרן'!$C$42</f>
        <v>3.4673519465553445E-4</v>
      </c>
    </row>
    <row r="312" spans="2:21">
      <c r="B312" s="86" t="s">
        <v>1027</v>
      </c>
      <c r="C312" s="87" t="s">
        <v>1028</v>
      </c>
      <c r="D312" s="88" t="s">
        <v>28</v>
      </c>
      <c r="E312" s="88" t="s">
        <v>28</v>
      </c>
      <c r="F312" s="87"/>
      <c r="G312" s="88" t="s">
        <v>978</v>
      </c>
      <c r="H312" s="87" t="s">
        <v>913</v>
      </c>
      <c r="I312" s="87" t="s">
        <v>903</v>
      </c>
      <c r="J312" s="101"/>
      <c r="K312" s="90">
        <v>3.9100000000124577</v>
      </c>
      <c r="L312" s="88" t="s">
        <v>132</v>
      </c>
      <c r="M312" s="89">
        <v>7.9500000000000001E-2</v>
      </c>
      <c r="N312" s="89">
        <v>8.1800000000269935E-2</v>
      </c>
      <c r="O312" s="90">
        <v>19913.475000000002</v>
      </c>
      <c r="P312" s="102">
        <v>101.19292</v>
      </c>
      <c r="Q312" s="90"/>
      <c r="R312" s="90">
        <v>77.057524044000019</v>
      </c>
      <c r="S312" s="91">
        <v>3.0636115384615385E-5</v>
      </c>
      <c r="T312" s="91">
        <f t="shared" si="7"/>
        <v>1.2456098996871108E-3</v>
      </c>
      <c r="U312" s="91">
        <f>R312/'סכום נכסי הקרן'!$C$42</f>
        <v>3.0321393053501795E-4</v>
      </c>
    </row>
    <row r="313" spans="2:21">
      <c r="B313" s="86" t="s">
        <v>1029</v>
      </c>
      <c r="C313" s="87" t="s">
        <v>1030</v>
      </c>
      <c r="D313" s="88" t="s">
        <v>28</v>
      </c>
      <c r="E313" s="88" t="s">
        <v>28</v>
      </c>
      <c r="F313" s="87"/>
      <c r="G313" s="88" t="s">
        <v>953</v>
      </c>
      <c r="H313" s="87" t="s">
        <v>1031</v>
      </c>
      <c r="I313" s="87" t="s">
        <v>939</v>
      </c>
      <c r="J313" s="101"/>
      <c r="K313" s="90">
        <v>3.2899999999967777</v>
      </c>
      <c r="L313" s="88" t="s">
        <v>132</v>
      </c>
      <c r="M313" s="89">
        <v>6.8750000000000006E-2</v>
      </c>
      <c r="N313" s="89">
        <v>8.4799999999802922E-2</v>
      </c>
      <c r="O313" s="90">
        <v>14337.702000000001</v>
      </c>
      <c r="P313" s="102">
        <v>96.239750000000001</v>
      </c>
      <c r="Q313" s="90"/>
      <c r="R313" s="90">
        <v>52.765726173000012</v>
      </c>
      <c r="S313" s="91">
        <v>2.8675404000000001E-5</v>
      </c>
      <c r="T313" s="91">
        <f t="shared" si="7"/>
        <v>8.5294086074889572E-4</v>
      </c>
      <c r="U313" s="91">
        <f>R313/'סכום נכסי הקרן'!$C$42</f>
        <v>2.0762804708485268E-4</v>
      </c>
    </row>
    <row r="314" spans="2:21">
      <c r="B314" s="86" t="s">
        <v>1032</v>
      </c>
      <c r="C314" s="87" t="s">
        <v>1033</v>
      </c>
      <c r="D314" s="88" t="s">
        <v>28</v>
      </c>
      <c r="E314" s="88" t="s">
        <v>28</v>
      </c>
      <c r="F314" s="87"/>
      <c r="G314" s="88" t="s">
        <v>932</v>
      </c>
      <c r="H314" s="87" t="s">
        <v>913</v>
      </c>
      <c r="I314" s="87" t="s">
        <v>311</v>
      </c>
      <c r="J314" s="101"/>
      <c r="K314" s="90">
        <v>1.8099999999831859</v>
      </c>
      <c r="L314" s="88" t="s">
        <v>132</v>
      </c>
      <c r="M314" s="89">
        <v>5.7500000000000002E-2</v>
      </c>
      <c r="N314" s="89">
        <v>7.9099999999351467E-2</v>
      </c>
      <c r="O314" s="90">
        <v>11251.113375000001</v>
      </c>
      <c r="P314" s="102">
        <v>96.763720000000006</v>
      </c>
      <c r="Q314" s="90"/>
      <c r="R314" s="90">
        <v>41.631873070000012</v>
      </c>
      <c r="S314" s="91">
        <v>1.607301910714286E-5</v>
      </c>
      <c r="T314" s="91">
        <f t="shared" si="7"/>
        <v>6.7296573412998237E-4</v>
      </c>
      <c r="U314" s="91">
        <f>R314/'סכום נכסי הקרן'!$C$42</f>
        <v>1.6381740817264905E-4</v>
      </c>
    </row>
    <row r="315" spans="2:21">
      <c r="B315" s="86" t="s">
        <v>1034</v>
      </c>
      <c r="C315" s="87" t="s">
        <v>1035</v>
      </c>
      <c r="D315" s="88" t="s">
        <v>28</v>
      </c>
      <c r="E315" s="88" t="s">
        <v>28</v>
      </c>
      <c r="F315" s="87"/>
      <c r="G315" s="88" t="s">
        <v>999</v>
      </c>
      <c r="H315" s="87" t="s">
        <v>913</v>
      </c>
      <c r="I315" s="87" t="s">
        <v>903</v>
      </c>
      <c r="J315" s="101"/>
      <c r="K315" s="90">
        <v>3.9499999999921491</v>
      </c>
      <c r="L315" s="88" t="s">
        <v>134</v>
      </c>
      <c r="M315" s="89">
        <v>0.04</v>
      </c>
      <c r="N315" s="89">
        <v>6.0699999999928096E-2</v>
      </c>
      <c r="O315" s="90">
        <v>31861.560000000005</v>
      </c>
      <c r="P315" s="102">
        <v>93.701669999999993</v>
      </c>
      <c r="Q315" s="90"/>
      <c r="R315" s="90">
        <v>121.00454154100001</v>
      </c>
      <c r="S315" s="91">
        <v>3.1861560000000004E-5</v>
      </c>
      <c r="T315" s="91">
        <f t="shared" si="7"/>
        <v>1.9559991930769259E-3</v>
      </c>
      <c r="U315" s="91">
        <f>R315/'סכום נכסי הקרן'!$C$42</f>
        <v>4.7614120890108341E-4</v>
      </c>
    </row>
    <row r="316" spans="2:21">
      <c r="B316" s="86" t="s">
        <v>1036</v>
      </c>
      <c r="C316" s="87" t="s">
        <v>1037</v>
      </c>
      <c r="D316" s="88" t="s">
        <v>28</v>
      </c>
      <c r="E316" s="88" t="s">
        <v>28</v>
      </c>
      <c r="F316" s="87"/>
      <c r="G316" s="88" t="s">
        <v>1038</v>
      </c>
      <c r="H316" s="87" t="s">
        <v>913</v>
      </c>
      <c r="I316" s="87" t="s">
        <v>903</v>
      </c>
      <c r="J316" s="101"/>
      <c r="K316" s="90">
        <v>3.7399999999862654</v>
      </c>
      <c r="L316" s="88" t="s">
        <v>134</v>
      </c>
      <c r="M316" s="89">
        <v>4.6249999999999999E-2</v>
      </c>
      <c r="N316" s="89">
        <v>5.7099999999812058E-2</v>
      </c>
      <c r="O316" s="90">
        <v>27215.082500000004</v>
      </c>
      <c r="P316" s="102">
        <v>100.33504000000001</v>
      </c>
      <c r="Q316" s="90"/>
      <c r="R316" s="90">
        <v>110.67501944800001</v>
      </c>
      <c r="S316" s="91">
        <v>4.5358470833333342E-5</v>
      </c>
      <c r="T316" s="91">
        <f t="shared" si="7"/>
        <v>1.7890258165286386E-3</v>
      </c>
      <c r="U316" s="91">
        <f>R316/'סכום נכסי הקרן'!$C$42</f>
        <v>4.3549553499416653E-4</v>
      </c>
    </row>
    <row r="317" spans="2:21">
      <c r="B317" s="86" t="s">
        <v>1039</v>
      </c>
      <c r="C317" s="87" t="s">
        <v>1040</v>
      </c>
      <c r="D317" s="88" t="s">
        <v>28</v>
      </c>
      <c r="E317" s="88" t="s">
        <v>28</v>
      </c>
      <c r="F317" s="87"/>
      <c r="G317" s="88" t="s">
        <v>973</v>
      </c>
      <c r="H317" s="87" t="s">
        <v>913</v>
      </c>
      <c r="I317" s="87" t="s">
        <v>903</v>
      </c>
      <c r="J317" s="101"/>
      <c r="K317" s="90">
        <v>4.2800000000146188</v>
      </c>
      <c r="L317" s="88" t="s">
        <v>134</v>
      </c>
      <c r="M317" s="89">
        <v>4.6249999999999999E-2</v>
      </c>
      <c r="N317" s="89">
        <v>7.3700000000328905E-2</v>
      </c>
      <c r="O317" s="90">
        <v>18718.666500000003</v>
      </c>
      <c r="P317" s="102">
        <v>90.165480000000002</v>
      </c>
      <c r="Q317" s="90"/>
      <c r="R317" s="90">
        <v>68.407310475000003</v>
      </c>
      <c r="S317" s="91">
        <v>1.2479111000000002E-5</v>
      </c>
      <c r="T317" s="91">
        <f t="shared" si="7"/>
        <v>1.1057820011187403E-3</v>
      </c>
      <c r="U317" s="91">
        <f>R317/'סכום נכסי הקרן'!$C$42</f>
        <v>2.6917617382321162E-4</v>
      </c>
    </row>
    <row r="318" spans="2:21">
      <c r="B318" s="86" t="s">
        <v>1041</v>
      </c>
      <c r="C318" s="87" t="s">
        <v>1042</v>
      </c>
      <c r="D318" s="88" t="s">
        <v>28</v>
      </c>
      <c r="E318" s="88" t="s">
        <v>28</v>
      </c>
      <c r="F318" s="87"/>
      <c r="G318" s="88" t="s">
        <v>999</v>
      </c>
      <c r="H318" s="87" t="s">
        <v>913</v>
      </c>
      <c r="I318" s="87" t="s">
        <v>903</v>
      </c>
      <c r="J318" s="101"/>
      <c r="K318" s="90">
        <v>6.7200000000178566</v>
      </c>
      <c r="L318" s="88" t="s">
        <v>134</v>
      </c>
      <c r="M318" s="89">
        <v>7.8750000000000001E-2</v>
      </c>
      <c r="N318" s="89">
        <v>7.6200000000165038E-2</v>
      </c>
      <c r="O318" s="90">
        <v>35844.255000000005</v>
      </c>
      <c r="P318" s="102">
        <v>101.75939</v>
      </c>
      <c r="Q318" s="90"/>
      <c r="R318" s="90">
        <v>147.83640288800004</v>
      </c>
      <c r="S318" s="91">
        <v>4.7792340000000009E-5</v>
      </c>
      <c r="T318" s="91">
        <f t="shared" si="7"/>
        <v>2.3897275347995474E-3</v>
      </c>
      <c r="U318" s="91">
        <f>R318/'סכום נכסי הקרן'!$C$42</f>
        <v>5.8172199732544217E-4</v>
      </c>
    </row>
    <row r="319" spans="2:21">
      <c r="B319" s="86" t="s">
        <v>1043</v>
      </c>
      <c r="C319" s="87" t="s">
        <v>1044</v>
      </c>
      <c r="D319" s="88" t="s">
        <v>28</v>
      </c>
      <c r="E319" s="88" t="s">
        <v>28</v>
      </c>
      <c r="F319" s="87"/>
      <c r="G319" s="88" t="s">
        <v>1045</v>
      </c>
      <c r="H319" s="87" t="s">
        <v>913</v>
      </c>
      <c r="I319" s="87" t="s">
        <v>311</v>
      </c>
      <c r="J319" s="101"/>
      <c r="K319" s="90">
        <v>7.0300000000162122</v>
      </c>
      <c r="L319" s="88" t="s">
        <v>132</v>
      </c>
      <c r="M319" s="89">
        <v>4.2790000000000002E-2</v>
      </c>
      <c r="N319" s="89">
        <v>6.6600000000138285E-2</v>
      </c>
      <c r="O319" s="90">
        <v>53102.600000000006</v>
      </c>
      <c r="P319" s="102">
        <v>84.753290000000007</v>
      </c>
      <c r="Q319" s="90"/>
      <c r="R319" s="90">
        <v>172.10371440700001</v>
      </c>
      <c r="S319" s="91">
        <v>1.0645353480599543E-5</v>
      </c>
      <c r="T319" s="91">
        <f t="shared" si="7"/>
        <v>2.782000759794389E-3</v>
      </c>
      <c r="U319" s="91">
        <f>R319/'סכום נכסי הקרן'!$C$42</f>
        <v>6.7721152934041009E-4</v>
      </c>
    </row>
    <row r="320" spans="2:21">
      <c r="B320" s="86" t="s">
        <v>1046</v>
      </c>
      <c r="C320" s="87" t="s">
        <v>1047</v>
      </c>
      <c r="D320" s="88" t="s">
        <v>28</v>
      </c>
      <c r="E320" s="88" t="s">
        <v>28</v>
      </c>
      <c r="F320" s="87"/>
      <c r="G320" s="88" t="s">
        <v>965</v>
      </c>
      <c r="H320" s="87" t="s">
        <v>1048</v>
      </c>
      <c r="I320" s="87" t="s">
        <v>311</v>
      </c>
      <c r="J320" s="101"/>
      <c r="K320" s="90">
        <v>1.6099999999956274</v>
      </c>
      <c r="L320" s="88" t="s">
        <v>132</v>
      </c>
      <c r="M320" s="89">
        <v>6.5000000000000002E-2</v>
      </c>
      <c r="N320" s="89">
        <v>7.8499999999463346E-2</v>
      </c>
      <c r="O320" s="90">
        <v>13275.650000000001</v>
      </c>
      <c r="P320" s="102">
        <v>99.104830000000007</v>
      </c>
      <c r="Q320" s="90"/>
      <c r="R320" s="90">
        <v>50.311644502000007</v>
      </c>
      <c r="S320" s="91">
        <v>2.6551300000000004E-5</v>
      </c>
      <c r="T320" s="91">
        <f t="shared" si="7"/>
        <v>8.1327142597322291E-4</v>
      </c>
      <c r="U320" s="91">
        <f>R320/'סכום נכסי הקרן'!$C$42</f>
        <v>1.9797147222666017E-4</v>
      </c>
    </row>
    <row r="321" spans="2:21">
      <c r="B321" s="86" t="s">
        <v>1049</v>
      </c>
      <c r="C321" s="87" t="s">
        <v>1050</v>
      </c>
      <c r="D321" s="88" t="s">
        <v>28</v>
      </c>
      <c r="E321" s="88" t="s">
        <v>28</v>
      </c>
      <c r="F321" s="87"/>
      <c r="G321" s="88" t="s">
        <v>999</v>
      </c>
      <c r="H321" s="87" t="s">
        <v>1048</v>
      </c>
      <c r="I321" s="87" t="s">
        <v>311</v>
      </c>
      <c r="J321" s="101"/>
      <c r="K321" s="90">
        <v>4.2299999999842859</v>
      </c>
      <c r="L321" s="88" t="s">
        <v>132</v>
      </c>
      <c r="M321" s="89">
        <v>4.1250000000000002E-2</v>
      </c>
      <c r="N321" s="89">
        <v>7.5299999999780015E-2</v>
      </c>
      <c r="O321" s="90">
        <v>47526.827000000005</v>
      </c>
      <c r="P321" s="102">
        <v>87.540130000000005</v>
      </c>
      <c r="Q321" s="90"/>
      <c r="R321" s="90">
        <v>159.09768735000003</v>
      </c>
      <c r="S321" s="91">
        <v>1.1881706750000001E-4</v>
      </c>
      <c r="T321" s="91">
        <f t="shared" si="7"/>
        <v>2.5717625480326523E-3</v>
      </c>
      <c r="U321" s="91">
        <f>R321/'סכום נכסי הקרן'!$C$42</f>
        <v>6.2603406635385018E-4</v>
      </c>
    </row>
    <row r="322" spans="2:21">
      <c r="B322" s="86" t="s">
        <v>1051</v>
      </c>
      <c r="C322" s="87" t="s">
        <v>1052</v>
      </c>
      <c r="D322" s="88" t="s">
        <v>28</v>
      </c>
      <c r="E322" s="88" t="s">
        <v>28</v>
      </c>
      <c r="F322" s="87"/>
      <c r="G322" s="88" t="s">
        <v>1053</v>
      </c>
      <c r="H322" s="87" t="s">
        <v>1048</v>
      </c>
      <c r="I322" s="87" t="s">
        <v>903</v>
      </c>
      <c r="J322" s="101"/>
      <c r="K322" s="90">
        <v>3.7899999999802199</v>
      </c>
      <c r="L322" s="88" t="s">
        <v>134</v>
      </c>
      <c r="M322" s="89">
        <v>3.125E-2</v>
      </c>
      <c r="N322" s="89">
        <v>6.7599999999596108E-2</v>
      </c>
      <c r="O322" s="90">
        <v>19913.475000000002</v>
      </c>
      <c r="P322" s="102">
        <v>89.575850000000003</v>
      </c>
      <c r="Q322" s="90"/>
      <c r="R322" s="90">
        <v>72.297837417000011</v>
      </c>
      <c r="S322" s="91">
        <v>2.6551300000000004E-5</v>
      </c>
      <c r="T322" s="91">
        <f t="shared" si="7"/>
        <v>1.1686711081083125E-3</v>
      </c>
      <c r="U322" s="91">
        <f>R322/'סכום נכסי הקרן'!$C$42</f>
        <v>2.8448502238240768E-4</v>
      </c>
    </row>
    <row r="323" spans="2:21">
      <c r="B323" s="86" t="s">
        <v>1054</v>
      </c>
      <c r="C323" s="87" t="s">
        <v>1055</v>
      </c>
      <c r="D323" s="88" t="s">
        <v>28</v>
      </c>
      <c r="E323" s="88" t="s">
        <v>28</v>
      </c>
      <c r="F323" s="87"/>
      <c r="G323" s="88" t="s">
        <v>1056</v>
      </c>
      <c r="H323" s="87" t="s">
        <v>1048</v>
      </c>
      <c r="I323" s="87" t="s">
        <v>903</v>
      </c>
      <c r="J323" s="101"/>
      <c r="K323" s="90">
        <v>4.5700000000022101</v>
      </c>
      <c r="L323" s="88" t="s">
        <v>134</v>
      </c>
      <c r="M323" s="89">
        <v>6.6250000000000003E-2</v>
      </c>
      <c r="N323" s="89">
        <v>6.840000000015467E-2</v>
      </c>
      <c r="O323" s="90">
        <v>22568.605000000003</v>
      </c>
      <c r="P323" s="102">
        <v>98.946749999999994</v>
      </c>
      <c r="Q323" s="90"/>
      <c r="R323" s="90">
        <v>90.509378639999994</v>
      </c>
      <c r="S323" s="91">
        <v>3.0091473333333337E-5</v>
      </c>
      <c r="T323" s="91">
        <f t="shared" si="7"/>
        <v>1.4630547691116922E-3</v>
      </c>
      <c r="U323" s="91">
        <f>R323/'סכום נכסי הקרן'!$C$42</f>
        <v>3.5614568191999241E-4</v>
      </c>
    </row>
    <row r="324" spans="2:21">
      <c r="B324" s="86" t="s">
        <v>1057</v>
      </c>
      <c r="C324" s="87" t="s">
        <v>1058</v>
      </c>
      <c r="D324" s="88" t="s">
        <v>28</v>
      </c>
      <c r="E324" s="88" t="s">
        <v>28</v>
      </c>
      <c r="F324" s="87"/>
      <c r="G324" s="88" t="s">
        <v>953</v>
      </c>
      <c r="H324" s="87" t="s">
        <v>1059</v>
      </c>
      <c r="I324" s="87" t="s">
        <v>939</v>
      </c>
      <c r="J324" s="101"/>
      <c r="K324" s="90">
        <v>4.750000000017419</v>
      </c>
      <c r="L324" s="88" t="s">
        <v>132</v>
      </c>
      <c r="M324" s="89">
        <v>7.7499999999999999E-2</v>
      </c>
      <c r="N324" s="89">
        <v>8.7700000000263789E-2</v>
      </c>
      <c r="O324" s="90">
        <v>27410.234555000003</v>
      </c>
      <c r="P324" s="102">
        <v>95.854219999999998</v>
      </c>
      <c r="Q324" s="90"/>
      <c r="R324" s="90">
        <v>100.471267955</v>
      </c>
      <c r="S324" s="91">
        <v>1.3705117277500001E-5</v>
      </c>
      <c r="T324" s="91">
        <f t="shared" si="7"/>
        <v>1.6240854809636057E-3</v>
      </c>
      <c r="U324" s="91">
        <f>R324/'סכום נכסי הקרן'!$C$42</f>
        <v>3.9534475627684806E-4</v>
      </c>
    </row>
    <row r="325" spans="2:21">
      <c r="B325" s="86" t="s">
        <v>1060</v>
      </c>
      <c r="C325" s="87" t="s">
        <v>1061</v>
      </c>
      <c r="D325" s="88" t="s">
        <v>28</v>
      </c>
      <c r="E325" s="88" t="s">
        <v>28</v>
      </c>
      <c r="F325" s="87"/>
      <c r="G325" s="88" t="s">
        <v>1038</v>
      </c>
      <c r="H325" s="87" t="s">
        <v>1048</v>
      </c>
      <c r="I325" s="87" t="s">
        <v>311</v>
      </c>
      <c r="J325" s="101"/>
      <c r="K325" s="90">
        <v>4.3300000000062582</v>
      </c>
      <c r="L325" s="88" t="s">
        <v>135</v>
      </c>
      <c r="M325" s="89">
        <v>8.3750000000000005E-2</v>
      </c>
      <c r="N325" s="89">
        <v>8.3600000000077834E-2</v>
      </c>
      <c r="O325" s="90">
        <v>39826.950000000004</v>
      </c>
      <c r="P325" s="102">
        <v>102.05441</v>
      </c>
      <c r="Q325" s="90"/>
      <c r="R325" s="90">
        <v>190.13399035700004</v>
      </c>
      <c r="S325" s="91">
        <v>5.6895642857142861E-5</v>
      </c>
      <c r="T325" s="91">
        <f t="shared" si="7"/>
        <v>3.0734543264128349E-3</v>
      </c>
      <c r="U325" s="91">
        <f>R325/'סכום נכסי הקרן'!$C$42</f>
        <v>7.4815892749855524E-4</v>
      </c>
    </row>
    <row r="326" spans="2:21">
      <c r="B326" s="86" t="s">
        <v>1062</v>
      </c>
      <c r="C326" s="87" t="s">
        <v>1063</v>
      </c>
      <c r="D326" s="88" t="s">
        <v>28</v>
      </c>
      <c r="E326" s="88" t="s">
        <v>28</v>
      </c>
      <c r="F326" s="87"/>
      <c r="G326" s="88" t="s">
        <v>973</v>
      </c>
      <c r="H326" s="87" t="s">
        <v>1048</v>
      </c>
      <c r="I326" s="87" t="s">
        <v>903</v>
      </c>
      <c r="J326" s="101"/>
      <c r="K326" s="90">
        <v>6.8600000000041712</v>
      </c>
      <c r="L326" s="88" t="s">
        <v>132</v>
      </c>
      <c r="M326" s="89">
        <v>6.0999999999999999E-2</v>
      </c>
      <c r="N326" s="89">
        <v>7.0000000000000007E-2</v>
      </c>
      <c r="O326" s="90">
        <v>6637.8250000000007</v>
      </c>
      <c r="P326" s="102">
        <v>94.474720000000005</v>
      </c>
      <c r="Q326" s="90"/>
      <c r="R326" s="90">
        <v>23.980559165000003</v>
      </c>
      <c r="S326" s="91">
        <v>3.7930428571428575E-6</v>
      </c>
      <c r="T326" s="91">
        <f t="shared" si="7"/>
        <v>3.8763796613683566E-4</v>
      </c>
      <c r="U326" s="91">
        <f>R326/'סכום נכסי הקרן'!$C$42</f>
        <v>9.4361189138328724E-5</v>
      </c>
    </row>
    <row r="327" spans="2:21">
      <c r="B327" s="86" t="s">
        <v>1064</v>
      </c>
      <c r="C327" s="87" t="s">
        <v>1065</v>
      </c>
      <c r="D327" s="88" t="s">
        <v>28</v>
      </c>
      <c r="E327" s="88" t="s">
        <v>28</v>
      </c>
      <c r="F327" s="87"/>
      <c r="G327" s="88" t="s">
        <v>973</v>
      </c>
      <c r="H327" s="87" t="s">
        <v>1048</v>
      </c>
      <c r="I327" s="87" t="s">
        <v>903</v>
      </c>
      <c r="J327" s="101"/>
      <c r="K327" s="90">
        <v>4.0800000000177015</v>
      </c>
      <c r="L327" s="88" t="s">
        <v>134</v>
      </c>
      <c r="M327" s="89">
        <v>6.1249999999999999E-2</v>
      </c>
      <c r="N327" s="89">
        <v>5.3700000000177023E-2</v>
      </c>
      <c r="O327" s="90">
        <v>26551.300000000003</v>
      </c>
      <c r="P327" s="102">
        <v>104.98788</v>
      </c>
      <c r="Q327" s="90"/>
      <c r="R327" s="90">
        <v>112.98277940000001</v>
      </c>
      <c r="S327" s="91">
        <v>4.425216666666667E-5</v>
      </c>
      <c r="T327" s="91">
        <f t="shared" si="7"/>
        <v>1.8263300081436101E-3</v>
      </c>
      <c r="U327" s="91">
        <f>R327/'סכום נכסי הקרן'!$C$42</f>
        <v>4.4457634799015207E-4</v>
      </c>
    </row>
    <row r="328" spans="2:21">
      <c r="B328" s="86" t="s">
        <v>1066</v>
      </c>
      <c r="C328" s="87" t="s">
        <v>1067</v>
      </c>
      <c r="D328" s="88" t="s">
        <v>28</v>
      </c>
      <c r="E328" s="88" t="s">
        <v>28</v>
      </c>
      <c r="F328" s="87"/>
      <c r="G328" s="88" t="s">
        <v>973</v>
      </c>
      <c r="H328" s="87" t="s">
        <v>1048</v>
      </c>
      <c r="I328" s="87" t="s">
        <v>903</v>
      </c>
      <c r="J328" s="101"/>
      <c r="K328" s="90">
        <v>3.4399999999981112</v>
      </c>
      <c r="L328" s="88" t="s">
        <v>132</v>
      </c>
      <c r="M328" s="89">
        <v>7.3499999999999996E-2</v>
      </c>
      <c r="N328" s="89">
        <v>6.8700000000037773E-2</v>
      </c>
      <c r="O328" s="90">
        <v>21241.040000000005</v>
      </c>
      <c r="P328" s="102">
        <v>104.29483</v>
      </c>
      <c r="Q328" s="90"/>
      <c r="R328" s="90">
        <v>84.714246964000026</v>
      </c>
      <c r="S328" s="91">
        <v>1.4160693333333337E-5</v>
      </c>
      <c r="T328" s="91">
        <f t="shared" si="7"/>
        <v>1.3693783439323139E-3</v>
      </c>
      <c r="U328" s="91">
        <f>R328/'סכום נכסי הקרן'!$C$42</f>
        <v>3.3334239729272366E-4</v>
      </c>
    </row>
    <row r="329" spans="2:21">
      <c r="B329" s="86" t="s">
        <v>1068</v>
      </c>
      <c r="C329" s="87" t="s">
        <v>1069</v>
      </c>
      <c r="D329" s="88" t="s">
        <v>28</v>
      </c>
      <c r="E329" s="88" t="s">
        <v>28</v>
      </c>
      <c r="F329" s="87"/>
      <c r="G329" s="88" t="s">
        <v>953</v>
      </c>
      <c r="H329" s="87" t="s">
        <v>1059</v>
      </c>
      <c r="I329" s="87" t="s">
        <v>939</v>
      </c>
      <c r="J329" s="101"/>
      <c r="K329" s="90">
        <v>4.1799999999944308</v>
      </c>
      <c r="L329" s="88" t="s">
        <v>132</v>
      </c>
      <c r="M329" s="89">
        <v>7.4999999999999997E-2</v>
      </c>
      <c r="N329" s="89">
        <v>9.5199999999829449E-2</v>
      </c>
      <c r="O329" s="90">
        <v>31861.560000000005</v>
      </c>
      <c r="P329" s="102">
        <v>94.310670000000002</v>
      </c>
      <c r="Q329" s="90"/>
      <c r="R329" s="90">
        <v>114.90680104800001</v>
      </c>
      <c r="S329" s="91">
        <v>3.1861560000000004E-5</v>
      </c>
      <c r="T329" s="91">
        <f t="shared" si="7"/>
        <v>1.8574311944546658E-3</v>
      </c>
      <c r="U329" s="91">
        <f>R329/'סכום נכסי הקרן'!$C$42</f>
        <v>4.5214718774346966E-4</v>
      </c>
    </row>
    <row r="330" spans="2:21">
      <c r="B330" s="86" t="s">
        <v>1070</v>
      </c>
      <c r="C330" s="87" t="s">
        <v>1071</v>
      </c>
      <c r="D330" s="88" t="s">
        <v>28</v>
      </c>
      <c r="E330" s="88" t="s">
        <v>28</v>
      </c>
      <c r="F330" s="87"/>
      <c r="G330" s="88" t="s">
        <v>1014</v>
      </c>
      <c r="H330" s="87" t="s">
        <v>1048</v>
      </c>
      <c r="I330" s="87" t="s">
        <v>311</v>
      </c>
      <c r="J330" s="101"/>
      <c r="K330" s="90">
        <v>4.9700000000522113</v>
      </c>
      <c r="L330" s="88" t="s">
        <v>132</v>
      </c>
      <c r="M330" s="89">
        <v>3.7499999999999999E-2</v>
      </c>
      <c r="N330" s="89">
        <v>6.5900000000766512E-2</v>
      </c>
      <c r="O330" s="90">
        <v>13275.650000000001</v>
      </c>
      <c r="P330" s="102">
        <v>88.659580000000005</v>
      </c>
      <c r="Q330" s="90"/>
      <c r="R330" s="90">
        <v>45.008999945000014</v>
      </c>
      <c r="S330" s="91">
        <v>2.2126083333333335E-5</v>
      </c>
      <c r="T330" s="91">
        <f t="shared" si="7"/>
        <v>7.2755589544372292E-4</v>
      </c>
      <c r="U330" s="91">
        <f>R330/'סכום נכסי הקרן'!$C$42</f>
        <v>1.7710607694819251E-4</v>
      </c>
    </row>
    <row r="331" spans="2:21">
      <c r="B331" s="86" t="s">
        <v>1072</v>
      </c>
      <c r="C331" s="87" t="s">
        <v>1073</v>
      </c>
      <c r="D331" s="88" t="s">
        <v>28</v>
      </c>
      <c r="E331" s="88" t="s">
        <v>28</v>
      </c>
      <c r="F331" s="87"/>
      <c r="G331" s="88" t="s">
        <v>1045</v>
      </c>
      <c r="H331" s="87" t="s">
        <v>1048</v>
      </c>
      <c r="I331" s="87" t="s">
        <v>903</v>
      </c>
      <c r="J331" s="101"/>
      <c r="K331" s="90">
        <v>6.7399999999872495</v>
      </c>
      <c r="L331" s="88" t="s">
        <v>132</v>
      </c>
      <c r="M331" s="89">
        <v>5.1249999999999997E-2</v>
      </c>
      <c r="N331" s="89">
        <v>7.109999999986101E-2</v>
      </c>
      <c r="O331" s="90">
        <v>28542.647500000006</v>
      </c>
      <c r="P331" s="102">
        <v>87.669629999999998</v>
      </c>
      <c r="Q331" s="90"/>
      <c r="R331" s="90">
        <v>95.688839303000009</v>
      </c>
      <c r="S331" s="91">
        <v>5.7085295000000014E-5</v>
      </c>
      <c r="T331" s="91">
        <f t="shared" ref="T331:T361" si="8">IFERROR(R331/$R$11,0)</f>
        <v>1.5467790719220047E-3</v>
      </c>
      <c r="U331" s="91">
        <f>R331/'סכום נכסי הקרן'!$C$42</f>
        <v>3.7652636044767249E-4</v>
      </c>
    </row>
    <row r="332" spans="2:21">
      <c r="B332" s="86" t="s">
        <v>1074</v>
      </c>
      <c r="C332" s="87" t="s">
        <v>1075</v>
      </c>
      <c r="D332" s="88" t="s">
        <v>28</v>
      </c>
      <c r="E332" s="88" t="s">
        <v>28</v>
      </c>
      <c r="F332" s="87"/>
      <c r="G332" s="88" t="s">
        <v>965</v>
      </c>
      <c r="H332" s="87" t="s">
        <v>1048</v>
      </c>
      <c r="I332" s="87" t="s">
        <v>903</v>
      </c>
      <c r="J332" s="101"/>
      <c r="K332" s="90">
        <v>7.0100000000266487</v>
      </c>
      <c r="L332" s="88" t="s">
        <v>132</v>
      </c>
      <c r="M332" s="89">
        <v>6.4000000000000001E-2</v>
      </c>
      <c r="N332" s="89">
        <v>6.9400000000236176E-2</v>
      </c>
      <c r="O332" s="90">
        <v>33189.125000000007</v>
      </c>
      <c r="P332" s="102">
        <v>98.756330000000005</v>
      </c>
      <c r="Q332" s="90"/>
      <c r="R332" s="90">
        <v>125.33681176600001</v>
      </c>
      <c r="S332" s="91">
        <v>2.6551300000000004E-5</v>
      </c>
      <c r="T332" s="91">
        <f t="shared" si="8"/>
        <v>2.0260289370549233E-3</v>
      </c>
      <c r="U332" s="91">
        <f>R332/'סכום נכסי הקרן'!$C$42</f>
        <v>4.9318827470496264E-4</v>
      </c>
    </row>
    <row r="333" spans="2:21">
      <c r="B333" s="86" t="s">
        <v>1076</v>
      </c>
      <c r="C333" s="87" t="s">
        <v>1077</v>
      </c>
      <c r="D333" s="88" t="s">
        <v>28</v>
      </c>
      <c r="E333" s="88" t="s">
        <v>28</v>
      </c>
      <c r="F333" s="87"/>
      <c r="G333" s="88" t="s">
        <v>953</v>
      </c>
      <c r="H333" s="87" t="s">
        <v>1059</v>
      </c>
      <c r="I333" s="87" t="s">
        <v>939</v>
      </c>
      <c r="J333" s="101"/>
      <c r="K333" s="90">
        <v>4.1700000000011288</v>
      </c>
      <c r="L333" s="88" t="s">
        <v>132</v>
      </c>
      <c r="M333" s="89">
        <v>7.6249999999999998E-2</v>
      </c>
      <c r="N333" s="89">
        <v>9.3500000000056427E-2</v>
      </c>
      <c r="O333" s="90">
        <v>39826.950000000004</v>
      </c>
      <c r="P333" s="102">
        <v>93.07535</v>
      </c>
      <c r="Q333" s="90"/>
      <c r="R333" s="90">
        <v>141.75213135200002</v>
      </c>
      <c r="S333" s="91">
        <v>7.9653900000000013E-5</v>
      </c>
      <c r="T333" s="91">
        <f t="shared" si="8"/>
        <v>2.291377257501529E-3</v>
      </c>
      <c r="U333" s="91">
        <f>R333/'סכום נכסי הקרן'!$C$42</f>
        <v>5.5778097521552478E-4</v>
      </c>
    </row>
    <row r="334" spans="2:21">
      <c r="B334" s="86" t="s">
        <v>1078</v>
      </c>
      <c r="C334" s="87" t="s">
        <v>1079</v>
      </c>
      <c r="D334" s="88" t="s">
        <v>28</v>
      </c>
      <c r="E334" s="88" t="s">
        <v>28</v>
      </c>
      <c r="F334" s="87"/>
      <c r="G334" s="88" t="s">
        <v>920</v>
      </c>
      <c r="H334" s="87" t="s">
        <v>1059</v>
      </c>
      <c r="I334" s="87" t="s">
        <v>939</v>
      </c>
      <c r="J334" s="101"/>
      <c r="K334" s="90">
        <v>3.1700000000021458</v>
      </c>
      <c r="L334" s="88" t="s">
        <v>132</v>
      </c>
      <c r="M334" s="89">
        <v>5.2999999999999999E-2</v>
      </c>
      <c r="N334" s="89">
        <v>0.1010000000000518</v>
      </c>
      <c r="O334" s="90">
        <v>41088.136750000005</v>
      </c>
      <c r="P334" s="102">
        <v>85.987830000000002</v>
      </c>
      <c r="Q334" s="90"/>
      <c r="R334" s="90">
        <v>135.10497366300004</v>
      </c>
      <c r="S334" s="91">
        <v>2.7392091166666669E-5</v>
      </c>
      <c r="T334" s="91">
        <f t="shared" si="8"/>
        <v>2.1839281079873052E-3</v>
      </c>
      <c r="U334" s="91">
        <f>R334/'סכום נכסי הקרן'!$C$42</f>
        <v>5.3162505034286863E-4</v>
      </c>
    </row>
    <row r="335" spans="2:21">
      <c r="B335" s="86" t="s">
        <v>1080</v>
      </c>
      <c r="C335" s="87" t="s">
        <v>1081</v>
      </c>
      <c r="D335" s="88" t="s">
        <v>28</v>
      </c>
      <c r="E335" s="88" t="s">
        <v>28</v>
      </c>
      <c r="F335" s="87"/>
      <c r="G335" s="88" t="s">
        <v>1038</v>
      </c>
      <c r="H335" s="87" t="s">
        <v>1048</v>
      </c>
      <c r="I335" s="87" t="s">
        <v>311</v>
      </c>
      <c r="J335" s="101"/>
      <c r="K335" s="90">
        <v>6.1900000000433337</v>
      </c>
      <c r="L335" s="88" t="s">
        <v>132</v>
      </c>
      <c r="M335" s="89">
        <v>4.1250000000000002E-2</v>
      </c>
      <c r="N335" s="89">
        <v>8.4200000000496628E-2</v>
      </c>
      <c r="O335" s="90">
        <v>13939.432500000003</v>
      </c>
      <c r="P335" s="102">
        <v>77.059169999999995</v>
      </c>
      <c r="Q335" s="90"/>
      <c r="R335" s="90">
        <v>41.075918638000012</v>
      </c>
      <c r="S335" s="91">
        <v>1.3939432500000003E-5</v>
      </c>
      <c r="T335" s="91">
        <f t="shared" si="8"/>
        <v>6.6397891093697783E-4</v>
      </c>
      <c r="U335" s="91">
        <f>R335/'סכום נכסי הקרן'!$C$42</f>
        <v>1.6162978106398632E-4</v>
      </c>
    </row>
    <row r="336" spans="2:21">
      <c r="B336" s="86" t="s">
        <v>1082</v>
      </c>
      <c r="C336" s="87" t="s">
        <v>1083</v>
      </c>
      <c r="D336" s="88" t="s">
        <v>28</v>
      </c>
      <c r="E336" s="88" t="s">
        <v>28</v>
      </c>
      <c r="F336" s="87"/>
      <c r="G336" s="88" t="s">
        <v>1038</v>
      </c>
      <c r="H336" s="87" t="s">
        <v>1048</v>
      </c>
      <c r="I336" s="87" t="s">
        <v>311</v>
      </c>
      <c r="J336" s="101"/>
      <c r="K336" s="90">
        <v>0.75000000000176836</v>
      </c>
      <c r="L336" s="88" t="s">
        <v>132</v>
      </c>
      <c r="M336" s="89">
        <v>6.25E-2</v>
      </c>
      <c r="N336" s="89">
        <v>8.2099999999846476E-2</v>
      </c>
      <c r="O336" s="90">
        <v>35438.020110000005</v>
      </c>
      <c r="P336" s="102">
        <v>104.31292000000001</v>
      </c>
      <c r="Q336" s="90"/>
      <c r="R336" s="90">
        <v>141.35963747700004</v>
      </c>
      <c r="S336" s="91">
        <v>3.6309744454872586E-5</v>
      </c>
      <c r="T336" s="91">
        <f t="shared" si="8"/>
        <v>2.2850327212303222E-3</v>
      </c>
      <c r="U336" s="91">
        <f>R336/'סכום נכסי הקרן'!$C$42</f>
        <v>5.5623654964480807E-4</v>
      </c>
    </row>
    <row r="337" spans="2:21">
      <c r="B337" s="86" t="s">
        <v>1084</v>
      </c>
      <c r="C337" s="87" t="s">
        <v>1085</v>
      </c>
      <c r="D337" s="88" t="s">
        <v>28</v>
      </c>
      <c r="E337" s="88" t="s">
        <v>28</v>
      </c>
      <c r="F337" s="87"/>
      <c r="G337" s="88" t="s">
        <v>1038</v>
      </c>
      <c r="H337" s="87" t="s">
        <v>1048</v>
      </c>
      <c r="I337" s="87" t="s">
        <v>311</v>
      </c>
      <c r="J337" s="101"/>
      <c r="K337" s="90">
        <v>4.8800000000293906</v>
      </c>
      <c r="L337" s="88" t="s">
        <v>134</v>
      </c>
      <c r="M337" s="89">
        <v>6.5000000000000002E-2</v>
      </c>
      <c r="N337" s="89">
        <v>6.2800000000385742E-2</v>
      </c>
      <c r="O337" s="90">
        <v>15930.780000000002</v>
      </c>
      <c r="P337" s="102">
        <v>101.17655000000001</v>
      </c>
      <c r="Q337" s="90"/>
      <c r="R337" s="90">
        <v>65.328729191000008</v>
      </c>
      <c r="S337" s="91">
        <v>2.1241040000000005E-5</v>
      </c>
      <c r="T337" s="91">
        <f t="shared" si="8"/>
        <v>1.0560177325165956E-3</v>
      </c>
      <c r="U337" s="91">
        <f>R337/'סכום נכסי הקרן'!$C$42</f>
        <v>2.570622531753049E-4</v>
      </c>
    </row>
    <row r="338" spans="2:21">
      <c r="B338" s="86" t="s">
        <v>1086</v>
      </c>
      <c r="C338" s="87" t="s">
        <v>1087</v>
      </c>
      <c r="D338" s="88" t="s">
        <v>28</v>
      </c>
      <c r="E338" s="88" t="s">
        <v>28</v>
      </c>
      <c r="F338" s="87"/>
      <c r="G338" s="88" t="s">
        <v>965</v>
      </c>
      <c r="H338" s="87" t="s">
        <v>1048</v>
      </c>
      <c r="I338" s="87" t="s">
        <v>903</v>
      </c>
      <c r="J338" s="101"/>
      <c r="K338" s="90">
        <v>2.6699999999924859</v>
      </c>
      <c r="L338" s="88" t="s">
        <v>134</v>
      </c>
      <c r="M338" s="89">
        <v>5.7500000000000002E-2</v>
      </c>
      <c r="N338" s="89">
        <v>5.7399999999971564E-2</v>
      </c>
      <c r="O338" s="90">
        <v>12080.841500000002</v>
      </c>
      <c r="P338" s="102">
        <v>100.5562</v>
      </c>
      <c r="Q338" s="90"/>
      <c r="R338" s="90">
        <v>49.237202311000004</v>
      </c>
      <c r="S338" s="91">
        <v>1.8585910000000005E-5</v>
      </c>
      <c r="T338" s="91">
        <f t="shared" si="8"/>
        <v>7.9590341621226933E-4</v>
      </c>
      <c r="U338" s="91">
        <f>R338/'סכום נכסי הקרן'!$C$42</f>
        <v>1.937436457566617E-4</v>
      </c>
    </row>
    <row r="339" spans="2:21">
      <c r="B339" s="86" t="s">
        <v>1088</v>
      </c>
      <c r="C339" s="87" t="s">
        <v>1089</v>
      </c>
      <c r="D339" s="88" t="s">
        <v>28</v>
      </c>
      <c r="E339" s="88" t="s">
        <v>28</v>
      </c>
      <c r="F339" s="87"/>
      <c r="G339" s="88" t="s">
        <v>965</v>
      </c>
      <c r="H339" s="87" t="s">
        <v>1048</v>
      </c>
      <c r="I339" s="87" t="s">
        <v>903</v>
      </c>
      <c r="J339" s="101"/>
      <c r="K339" s="90">
        <v>4.7700000000055658</v>
      </c>
      <c r="L339" s="88" t="s">
        <v>134</v>
      </c>
      <c r="M339" s="89">
        <v>6.1249999999999999E-2</v>
      </c>
      <c r="N339" s="89">
        <v>6.090000000001855E-2</v>
      </c>
      <c r="O339" s="90">
        <v>26551.300000000003</v>
      </c>
      <c r="P339" s="102">
        <v>100.17949</v>
      </c>
      <c r="Q339" s="90"/>
      <c r="R339" s="90">
        <v>107.80823722000001</v>
      </c>
      <c r="S339" s="91">
        <v>4.0848153846153854E-5</v>
      </c>
      <c r="T339" s="91">
        <f t="shared" si="8"/>
        <v>1.742685211016776E-3</v>
      </c>
      <c r="U339" s="91">
        <f>R339/'סכום נכסי הקרן'!$C$42</f>
        <v>4.2421502321904803E-4</v>
      </c>
    </row>
    <row r="340" spans="2:21">
      <c r="B340" s="86" t="s">
        <v>1090</v>
      </c>
      <c r="C340" s="87" t="s">
        <v>1091</v>
      </c>
      <c r="D340" s="88" t="s">
        <v>28</v>
      </c>
      <c r="E340" s="88" t="s">
        <v>28</v>
      </c>
      <c r="F340" s="87"/>
      <c r="G340" s="88" t="s">
        <v>965</v>
      </c>
      <c r="H340" s="87" t="s">
        <v>1092</v>
      </c>
      <c r="I340" s="87" t="s">
        <v>939</v>
      </c>
      <c r="J340" s="101"/>
      <c r="K340" s="90">
        <v>6.3100000000071246</v>
      </c>
      <c r="L340" s="88" t="s">
        <v>132</v>
      </c>
      <c r="M340" s="89">
        <v>3.7499999999999999E-2</v>
      </c>
      <c r="N340" s="89">
        <v>7.11000000000864E-2</v>
      </c>
      <c r="O340" s="90">
        <v>42482.080000000009</v>
      </c>
      <c r="P340" s="102">
        <v>81.206999999999994</v>
      </c>
      <c r="Q340" s="90"/>
      <c r="R340" s="90">
        <v>131.92196842600003</v>
      </c>
      <c r="S340" s="91">
        <v>4.248208000000001E-5</v>
      </c>
      <c r="T340" s="91">
        <f t="shared" si="8"/>
        <v>2.1324758600316188E-3</v>
      </c>
      <c r="U340" s="91">
        <f>R340/'סכום נכסי הקרן'!$C$42</f>
        <v>5.1910023150398123E-4</v>
      </c>
    </row>
    <row r="341" spans="2:21">
      <c r="B341" s="86" t="s">
        <v>1093</v>
      </c>
      <c r="C341" s="87" t="s">
        <v>1094</v>
      </c>
      <c r="D341" s="88" t="s">
        <v>28</v>
      </c>
      <c r="E341" s="88" t="s">
        <v>28</v>
      </c>
      <c r="F341" s="87"/>
      <c r="G341" s="88" t="s">
        <v>965</v>
      </c>
      <c r="H341" s="87" t="s">
        <v>1092</v>
      </c>
      <c r="I341" s="87" t="s">
        <v>939</v>
      </c>
      <c r="J341" s="101"/>
      <c r="K341" s="90">
        <v>4.7699999999314366</v>
      </c>
      <c r="L341" s="88" t="s">
        <v>132</v>
      </c>
      <c r="M341" s="89">
        <v>5.8749999999999997E-2</v>
      </c>
      <c r="N341" s="89">
        <v>7.0999999999314362E-2</v>
      </c>
      <c r="O341" s="90">
        <v>3982.6950000000006</v>
      </c>
      <c r="P341" s="102">
        <v>95.765010000000004</v>
      </c>
      <c r="Q341" s="90"/>
      <c r="R341" s="90">
        <v>14.584844700000001</v>
      </c>
      <c r="S341" s="91">
        <v>7.965390000000001E-6</v>
      </c>
      <c r="T341" s="91">
        <f t="shared" si="8"/>
        <v>2.3575928722217545E-4</v>
      </c>
      <c r="U341" s="91">
        <f>R341/'סכום נכסי הקרן'!$C$42</f>
        <v>5.738995824995189E-5</v>
      </c>
    </row>
    <row r="342" spans="2:21">
      <c r="B342" s="86" t="s">
        <v>1095</v>
      </c>
      <c r="C342" s="87" t="s">
        <v>1096</v>
      </c>
      <c r="D342" s="88" t="s">
        <v>28</v>
      </c>
      <c r="E342" s="88" t="s">
        <v>28</v>
      </c>
      <c r="F342" s="87"/>
      <c r="G342" s="88" t="s">
        <v>1053</v>
      </c>
      <c r="H342" s="87" t="s">
        <v>1097</v>
      </c>
      <c r="I342" s="87" t="s">
        <v>903</v>
      </c>
      <c r="J342" s="101"/>
      <c r="K342" s="90">
        <v>6.4000000000234527</v>
      </c>
      <c r="L342" s="88" t="s">
        <v>132</v>
      </c>
      <c r="M342" s="89">
        <v>0.04</v>
      </c>
      <c r="N342" s="89">
        <v>6.6800000000234533E-2</v>
      </c>
      <c r="O342" s="90">
        <v>39826.950000000004</v>
      </c>
      <c r="P342" s="102">
        <v>83.989670000000004</v>
      </c>
      <c r="Q342" s="90"/>
      <c r="R342" s="90">
        <v>127.91479822500003</v>
      </c>
      <c r="S342" s="91">
        <v>7.9653900000000013E-5</v>
      </c>
      <c r="T342" s="91">
        <f t="shared" si="8"/>
        <v>2.0677012525676325E-3</v>
      </c>
      <c r="U342" s="91">
        <f>R342/'סכום נכסי הקרן'!$C$42</f>
        <v>5.0333240296235521E-4</v>
      </c>
    </row>
    <row r="343" spans="2:21">
      <c r="B343" s="86" t="s">
        <v>1098</v>
      </c>
      <c r="C343" s="87" t="s">
        <v>1099</v>
      </c>
      <c r="D343" s="88" t="s">
        <v>28</v>
      </c>
      <c r="E343" s="88" t="s">
        <v>28</v>
      </c>
      <c r="F343" s="87"/>
      <c r="G343" s="88" t="s">
        <v>973</v>
      </c>
      <c r="H343" s="87" t="s">
        <v>1097</v>
      </c>
      <c r="I343" s="87" t="s">
        <v>903</v>
      </c>
      <c r="J343" s="101"/>
      <c r="K343" s="90">
        <v>5.5799999999940342</v>
      </c>
      <c r="L343" s="88" t="s">
        <v>132</v>
      </c>
      <c r="M343" s="89">
        <v>3.7499999999999999E-2</v>
      </c>
      <c r="N343" s="89">
        <v>7.0499999999900587E-2</v>
      </c>
      <c r="O343" s="90">
        <v>25223.735000000004</v>
      </c>
      <c r="P343" s="102">
        <v>83.414580000000001</v>
      </c>
      <c r="Q343" s="90"/>
      <c r="R343" s="90">
        <v>80.458005656000012</v>
      </c>
      <c r="S343" s="91">
        <v>6.3059337500000014E-5</v>
      </c>
      <c r="T343" s="91">
        <f t="shared" si="8"/>
        <v>1.3005775827545371E-3</v>
      </c>
      <c r="U343" s="91">
        <f>R343/'סכום נכסי הקרן'!$C$42</f>
        <v>3.1659449794979534E-4</v>
      </c>
    </row>
    <row r="344" spans="2:21">
      <c r="B344" s="86" t="s">
        <v>1100</v>
      </c>
      <c r="C344" s="87" t="s">
        <v>1101</v>
      </c>
      <c r="D344" s="88" t="s">
        <v>28</v>
      </c>
      <c r="E344" s="88" t="s">
        <v>28</v>
      </c>
      <c r="F344" s="87"/>
      <c r="G344" s="88" t="s">
        <v>920</v>
      </c>
      <c r="H344" s="87" t="s">
        <v>1092</v>
      </c>
      <c r="I344" s="87" t="s">
        <v>939</v>
      </c>
      <c r="J344" s="101"/>
      <c r="K344" s="90">
        <v>4.1500000000036827</v>
      </c>
      <c r="L344" s="88" t="s">
        <v>132</v>
      </c>
      <c r="M344" s="89">
        <v>5.1249999999999997E-2</v>
      </c>
      <c r="N344" s="89">
        <v>7.1000000000073657E-2</v>
      </c>
      <c r="O344" s="90">
        <v>38057.305855000006</v>
      </c>
      <c r="P344" s="102">
        <v>93.291790000000006</v>
      </c>
      <c r="Q344" s="90"/>
      <c r="R344" s="90">
        <v>135.76860571000003</v>
      </c>
      <c r="S344" s="91">
        <v>6.9195101554545471E-5</v>
      </c>
      <c r="T344" s="91">
        <f t="shared" si="8"/>
        <v>2.1946555049254784E-3</v>
      </c>
      <c r="U344" s="91">
        <f>R344/'סכום נכסי הקרן'!$C$42</f>
        <v>5.3423637848890374E-4</v>
      </c>
    </row>
    <row r="345" spans="2:21">
      <c r="B345" s="86" t="s">
        <v>1102</v>
      </c>
      <c r="C345" s="87" t="s">
        <v>1103</v>
      </c>
      <c r="D345" s="88" t="s">
        <v>28</v>
      </c>
      <c r="E345" s="88" t="s">
        <v>28</v>
      </c>
      <c r="F345" s="87"/>
      <c r="G345" s="88" t="s">
        <v>1104</v>
      </c>
      <c r="H345" s="87" t="s">
        <v>1092</v>
      </c>
      <c r="I345" s="87" t="s">
        <v>939</v>
      </c>
      <c r="J345" s="101"/>
      <c r="K345" s="90">
        <v>6.3800000000036121</v>
      </c>
      <c r="L345" s="88" t="s">
        <v>132</v>
      </c>
      <c r="M345" s="89">
        <v>0.04</v>
      </c>
      <c r="N345" s="89">
        <v>6.7199999999983953E-2</v>
      </c>
      <c r="O345" s="90">
        <v>15266.997500000003</v>
      </c>
      <c r="P345" s="102">
        <v>85.367559999999997</v>
      </c>
      <c r="Q345" s="90"/>
      <c r="R345" s="90">
        <v>49.838431289000006</v>
      </c>
      <c r="S345" s="91">
        <v>1.3879088636363639E-5</v>
      </c>
      <c r="T345" s="91">
        <f t="shared" si="8"/>
        <v>8.0562208776662576E-4</v>
      </c>
      <c r="U345" s="91">
        <f>R345/'סכום נכסי הקרן'!$C$42</f>
        <v>1.9610942384040649E-4</v>
      </c>
    </row>
    <row r="346" spans="2:21">
      <c r="B346" s="86" t="s">
        <v>1105</v>
      </c>
      <c r="C346" s="87" t="s">
        <v>1106</v>
      </c>
      <c r="D346" s="88" t="s">
        <v>28</v>
      </c>
      <c r="E346" s="88" t="s">
        <v>28</v>
      </c>
      <c r="F346" s="87"/>
      <c r="G346" s="88" t="s">
        <v>953</v>
      </c>
      <c r="H346" s="87" t="s">
        <v>1097</v>
      </c>
      <c r="I346" s="87" t="s">
        <v>903</v>
      </c>
      <c r="J346" s="101"/>
      <c r="K346" s="90">
        <v>4.6600000000069377</v>
      </c>
      <c r="L346" s="88" t="s">
        <v>134</v>
      </c>
      <c r="M346" s="89">
        <v>7.8750000000000001E-2</v>
      </c>
      <c r="N346" s="89">
        <v>8.8000000000089923E-2</v>
      </c>
      <c r="O346" s="90">
        <v>39561.437000000005</v>
      </c>
      <c r="P346" s="102">
        <v>97.086560000000006</v>
      </c>
      <c r="Q346" s="90"/>
      <c r="R346" s="90">
        <v>155.67486206200002</v>
      </c>
      <c r="S346" s="91">
        <v>3.9561437000000005E-5</v>
      </c>
      <c r="T346" s="91">
        <f t="shared" si="8"/>
        <v>2.5164336866848919E-3</v>
      </c>
      <c r="U346" s="91">
        <f>R346/'סכום נכסי הקרן'!$C$42</f>
        <v>6.125655787274307E-4</v>
      </c>
    </row>
    <row r="347" spans="2:21">
      <c r="B347" s="86" t="s">
        <v>1107</v>
      </c>
      <c r="C347" s="87" t="s">
        <v>1108</v>
      </c>
      <c r="D347" s="88" t="s">
        <v>28</v>
      </c>
      <c r="E347" s="88" t="s">
        <v>28</v>
      </c>
      <c r="F347" s="87"/>
      <c r="G347" s="88" t="s">
        <v>1038</v>
      </c>
      <c r="H347" s="87" t="s">
        <v>1097</v>
      </c>
      <c r="I347" s="87" t="s">
        <v>903</v>
      </c>
      <c r="J347" s="101"/>
      <c r="K347" s="90">
        <v>5.7300000000003708</v>
      </c>
      <c r="L347" s="88" t="s">
        <v>134</v>
      </c>
      <c r="M347" s="89">
        <v>6.1349999999999995E-2</v>
      </c>
      <c r="N347" s="89">
        <v>6.420000000001487E-2</v>
      </c>
      <c r="O347" s="90">
        <v>13275.650000000001</v>
      </c>
      <c r="P347" s="102">
        <v>100.02007999999999</v>
      </c>
      <c r="Q347" s="90"/>
      <c r="R347" s="90">
        <v>53.818343726000009</v>
      </c>
      <c r="S347" s="91">
        <v>1.3275650000000002E-5</v>
      </c>
      <c r="T347" s="91">
        <f t="shared" si="8"/>
        <v>8.699560823105507E-4</v>
      </c>
      <c r="U347" s="91">
        <f>R347/'סכום נכסי הקרן'!$C$42</f>
        <v>2.1176999570771574E-4</v>
      </c>
    </row>
    <row r="348" spans="2:21">
      <c r="B348" s="86" t="s">
        <v>1109</v>
      </c>
      <c r="C348" s="87" t="s">
        <v>1110</v>
      </c>
      <c r="D348" s="88" t="s">
        <v>28</v>
      </c>
      <c r="E348" s="88" t="s">
        <v>28</v>
      </c>
      <c r="F348" s="87"/>
      <c r="G348" s="88" t="s">
        <v>1038</v>
      </c>
      <c r="H348" s="87" t="s">
        <v>1097</v>
      </c>
      <c r="I348" s="87" t="s">
        <v>903</v>
      </c>
      <c r="J348" s="101"/>
      <c r="K348" s="90">
        <v>4.060000000000457</v>
      </c>
      <c r="L348" s="88" t="s">
        <v>134</v>
      </c>
      <c r="M348" s="89">
        <v>7.1249999999999994E-2</v>
      </c>
      <c r="N348" s="89">
        <v>6.3999999999954371E-2</v>
      </c>
      <c r="O348" s="90">
        <v>39826.950000000004</v>
      </c>
      <c r="P348" s="102">
        <v>108.63289</v>
      </c>
      <c r="Q348" s="90"/>
      <c r="R348" s="90">
        <v>175.35804813199999</v>
      </c>
      <c r="S348" s="91">
        <v>5.3102600000000009E-5</v>
      </c>
      <c r="T348" s="91">
        <f t="shared" si="8"/>
        <v>2.8346060096390503E-3</v>
      </c>
      <c r="U348" s="91">
        <f>R348/'סכום נכסי הקרן'!$C$42</f>
        <v>6.90017018905147E-4</v>
      </c>
    </row>
    <row r="349" spans="2:21">
      <c r="B349" s="86" t="s">
        <v>1111</v>
      </c>
      <c r="C349" s="87" t="s">
        <v>1112</v>
      </c>
      <c r="D349" s="88" t="s">
        <v>28</v>
      </c>
      <c r="E349" s="88" t="s">
        <v>28</v>
      </c>
      <c r="F349" s="87"/>
      <c r="G349" s="88" t="s">
        <v>1008</v>
      </c>
      <c r="H349" s="87" t="s">
        <v>921</v>
      </c>
      <c r="I349" s="87" t="s">
        <v>903</v>
      </c>
      <c r="J349" s="101"/>
      <c r="K349" s="90">
        <v>4.1000000000173467</v>
      </c>
      <c r="L349" s="88" t="s">
        <v>132</v>
      </c>
      <c r="M349" s="89">
        <v>4.6249999999999999E-2</v>
      </c>
      <c r="N349" s="89">
        <v>7.3200000000277529E-2</v>
      </c>
      <c r="O349" s="90">
        <v>33193.107695000006</v>
      </c>
      <c r="P349" s="102">
        <v>90.838380000000001</v>
      </c>
      <c r="Q349" s="90"/>
      <c r="R349" s="90">
        <v>115.30155254000002</v>
      </c>
      <c r="S349" s="91">
        <v>6.0351104900000008E-5</v>
      </c>
      <c r="T349" s="91">
        <f t="shared" si="8"/>
        <v>1.8638122243729216E-3</v>
      </c>
      <c r="U349" s="91">
        <f>R349/'סכום נכסי הקרן'!$C$42</f>
        <v>4.5370049681949887E-4</v>
      </c>
    </row>
    <row r="350" spans="2:21">
      <c r="B350" s="86" t="s">
        <v>1113</v>
      </c>
      <c r="C350" s="87" t="s">
        <v>1114</v>
      </c>
      <c r="D350" s="88" t="s">
        <v>28</v>
      </c>
      <c r="E350" s="88" t="s">
        <v>28</v>
      </c>
      <c r="F350" s="87"/>
      <c r="G350" s="88" t="s">
        <v>953</v>
      </c>
      <c r="H350" s="87" t="s">
        <v>921</v>
      </c>
      <c r="I350" s="87" t="s">
        <v>903</v>
      </c>
      <c r="J350" s="101"/>
      <c r="K350" s="90">
        <v>3.6699999999887249</v>
      </c>
      <c r="L350" s="88" t="s">
        <v>135</v>
      </c>
      <c r="M350" s="89">
        <v>8.8749999999999996E-2</v>
      </c>
      <c r="N350" s="89">
        <v>0.10889999999962076</v>
      </c>
      <c r="O350" s="90">
        <v>26949.569500000005</v>
      </c>
      <c r="P350" s="102">
        <v>92.862729999999999</v>
      </c>
      <c r="Q350" s="90"/>
      <c r="R350" s="90">
        <v>117.06961859600001</v>
      </c>
      <c r="S350" s="91">
        <v>2.1559655600000003E-5</v>
      </c>
      <c r="T350" s="91">
        <f t="shared" si="8"/>
        <v>1.892392439088837E-3</v>
      </c>
      <c r="U350" s="91">
        <f>R350/'סכום נכסי הקרן'!$C$42</f>
        <v>4.606576663488389E-4</v>
      </c>
    </row>
    <row r="351" spans="2:21">
      <c r="B351" s="86" t="s">
        <v>1115</v>
      </c>
      <c r="C351" s="87" t="s">
        <v>1116</v>
      </c>
      <c r="D351" s="88" t="s">
        <v>28</v>
      </c>
      <c r="E351" s="88" t="s">
        <v>28</v>
      </c>
      <c r="F351" s="87"/>
      <c r="G351" s="88" t="s">
        <v>1053</v>
      </c>
      <c r="H351" s="87" t="s">
        <v>1117</v>
      </c>
      <c r="I351" s="87" t="s">
        <v>939</v>
      </c>
      <c r="J351" s="101"/>
      <c r="K351" s="90">
        <v>5.8800000000080397</v>
      </c>
      <c r="L351" s="88" t="s">
        <v>132</v>
      </c>
      <c r="M351" s="89">
        <v>6.3750000000000001E-2</v>
      </c>
      <c r="N351" s="89">
        <v>6.8700000000134945E-2</v>
      </c>
      <c r="O351" s="90">
        <v>37171.820000000007</v>
      </c>
      <c r="P351" s="102">
        <v>98.00779</v>
      </c>
      <c r="Q351" s="90"/>
      <c r="R351" s="90">
        <v>139.31321437600002</v>
      </c>
      <c r="S351" s="91">
        <v>7.4343640000000021E-5</v>
      </c>
      <c r="T351" s="91">
        <f t="shared" si="8"/>
        <v>2.2519529551052325E-3</v>
      </c>
      <c r="U351" s="91">
        <f>R351/'סכום נכסי הקרן'!$C$42</f>
        <v>5.4818407197062841E-4</v>
      </c>
    </row>
    <row r="352" spans="2:21">
      <c r="B352" s="86" t="s">
        <v>1118</v>
      </c>
      <c r="C352" s="87" t="s">
        <v>1119</v>
      </c>
      <c r="D352" s="88" t="s">
        <v>28</v>
      </c>
      <c r="E352" s="88" t="s">
        <v>28</v>
      </c>
      <c r="F352" s="87"/>
      <c r="G352" s="88" t="s">
        <v>953</v>
      </c>
      <c r="H352" s="87" t="s">
        <v>921</v>
      </c>
      <c r="I352" s="87" t="s">
        <v>903</v>
      </c>
      <c r="J352" s="101"/>
      <c r="K352" s="90">
        <v>3.74000000001966</v>
      </c>
      <c r="L352" s="88" t="s">
        <v>135</v>
      </c>
      <c r="M352" s="89">
        <v>8.5000000000000006E-2</v>
      </c>
      <c r="N352" s="89">
        <v>0.10270000000068467</v>
      </c>
      <c r="O352" s="90">
        <v>13275.650000000001</v>
      </c>
      <c r="P352" s="102">
        <v>93.369050000000001</v>
      </c>
      <c r="Q352" s="90"/>
      <c r="R352" s="90">
        <v>57.984202789000008</v>
      </c>
      <c r="S352" s="91">
        <v>1.7700866666666669E-5</v>
      </c>
      <c r="T352" s="91">
        <f t="shared" si="8"/>
        <v>9.3729584379329857E-4</v>
      </c>
      <c r="U352" s="91">
        <f>R352/'סכום נכסי הקרן'!$C$42</f>
        <v>2.2816224962734464E-4</v>
      </c>
    </row>
    <row r="353" spans="2:21">
      <c r="B353" s="86" t="s">
        <v>1120</v>
      </c>
      <c r="C353" s="87" t="s">
        <v>1121</v>
      </c>
      <c r="D353" s="88" t="s">
        <v>28</v>
      </c>
      <c r="E353" s="88" t="s">
        <v>28</v>
      </c>
      <c r="F353" s="87"/>
      <c r="G353" s="88" t="s">
        <v>953</v>
      </c>
      <c r="H353" s="87" t="s">
        <v>921</v>
      </c>
      <c r="I353" s="87" t="s">
        <v>903</v>
      </c>
      <c r="J353" s="101"/>
      <c r="K353" s="90">
        <v>4.070000000002973</v>
      </c>
      <c r="L353" s="88" t="s">
        <v>135</v>
      </c>
      <c r="M353" s="89">
        <v>8.5000000000000006E-2</v>
      </c>
      <c r="N353" s="89">
        <v>0.10460000000004545</v>
      </c>
      <c r="O353" s="90">
        <v>13275.650000000001</v>
      </c>
      <c r="P353" s="102">
        <v>92.106049999999996</v>
      </c>
      <c r="Q353" s="90"/>
      <c r="R353" s="90">
        <v>57.199852469000007</v>
      </c>
      <c r="S353" s="91">
        <v>1.7700866666666669E-5</v>
      </c>
      <c r="T353" s="91">
        <f t="shared" si="8"/>
        <v>9.2461707510022603E-4</v>
      </c>
      <c r="U353" s="91">
        <f>R353/'סכום נכסי הקרן'!$C$42</f>
        <v>2.2507590671152759E-4</v>
      </c>
    </row>
    <row r="354" spans="2:21">
      <c r="B354" s="86" t="s">
        <v>1122</v>
      </c>
      <c r="C354" s="87" t="s">
        <v>1123</v>
      </c>
      <c r="D354" s="88" t="s">
        <v>28</v>
      </c>
      <c r="E354" s="88" t="s">
        <v>28</v>
      </c>
      <c r="F354" s="87"/>
      <c r="G354" s="88" t="s">
        <v>1045</v>
      </c>
      <c r="H354" s="87" t="s">
        <v>1117</v>
      </c>
      <c r="I354" s="87" t="s">
        <v>939</v>
      </c>
      <c r="J354" s="101"/>
      <c r="K354" s="90">
        <v>5.8700000000235271</v>
      </c>
      <c r="L354" s="88" t="s">
        <v>132</v>
      </c>
      <c r="M354" s="89">
        <v>4.1250000000000002E-2</v>
      </c>
      <c r="N354" s="89">
        <v>7.3500000000172164E-2</v>
      </c>
      <c r="O354" s="90">
        <v>21939.339190000002</v>
      </c>
      <c r="P354" s="102">
        <v>83.088040000000007</v>
      </c>
      <c r="Q354" s="90"/>
      <c r="R354" s="90">
        <v>69.707570927999996</v>
      </c>
      <c r="S354" s="91">
        <v>4.3878678380000004E-5</v>
      </c>
      <c r="T354" s="91">
        <f t="shared" si="8"/>
        <v>1.1268002898909522E-3</v>
      </c>
      <c r="U354" s="91">
        <f>R354/'סכום נכסי הקרן'!$C$42</f>
        <v>2.7429257339047836E-4</v>
      </c>
    </row>
    <row r="355" spans="2:21">
      <c r="B355" s="86" t="s">
        <v>1124</v>
      </c>
      <c r="C355" s="87" t="s">
        <v>1125</v>
      </c>
      <c r="D355" s="88" t="s">
        <v>28</v>
      </c>
      <c r="E355" s="88" t="s">
        <v>28</v>
      </c>
      <c r="F355" s="87"/>
      <c r="G355" s="88" t="s">
        <v>960</v>
      </c>
      <c r="H355" s="87" t="s">
        <v>1126</v>
      </c>
      <c r="I355" s="87" t="s">
        <v>939</v>
      </c>
      <c r="J355" s="101"/>
      <c r="K355" s="90">
        <v>3.7500000000137939</v>
      </c>
      <c r="L355" s="88" t="s">
        <v>134</v>
      </c>
      <c r="M355" s="89">
        <v>2.6249999999999999E-2</v>
      </c>
      <c r="N355" s="89">
        <v>0.10710000000022622</v>
      </c>
      <c r="O355" s="90">
        <v>23962.548250000003</v>
      </c>
      <c r="P355" s="102">
        <v>74.637299999999996</v>
      </c>
      <c r="Q355" s="90"/>
      <c r="R355" s="90">
        <v>72.489692716000022</v>
      </c>
      <c r="S355" s="91">
        <v>9.3772201025279819E-5</v>
      </c>
      <c r="T355" s="91">
        <f t="shared" si="8"/>
        <v>1.1717723868310155E-3</v>
      </c>
      <c r="U355" s="91">
        <f>R355/'סכום נכסי הקרן'!$C$42</f>
        <v>2.8523995449352183E-4</v>
      </c>
    </row>
    <row r="356" spans="2:21">
      <c r="B356" s="86" t="s">
        <v>1127</v>
      </c>
      <c r="C356" s="87" t="s">
        <v>1128</v>
      </c>
      <c r="D356" s="88" t="s">
        <v>28</v>
      </c>
      <c r="E356" s="88" t="s">
        <v>28</v>
      </c>
      <c r="F356" s="87"/>
      <c r="G356" s="88" t="s">
        <v>1045</v>
      </c>
      <c r="H356" s="87" t="s">
        <v>1126</v>
      </c>
      <c r="I356" s="87" t="s">
        <v>939</v>
      </c>
      <c r="J356" s="101"/>
      <c r="K356" s="90">
        <v>5.4899999997911619</v>
      </c>
      <c r="L356" s="88" t="s">
        <v>132</v>
      </c>
      <c r="M356" s="89">
        <v>4.7500000000000001E-2</v>
      </c>
      <c r="N356" s="89">
        <v>7.9799999996996454E-2</v>
      </c>
      <c r="O356" s="90">
        <v>2655.1300000000006</v>
      </c>
      <c r="P356" s="102">
        <v>83.946640000000002</v>
      </c>
      <c r="Q356" s="90"/>
      <c r="R356" s="90">
        <v>8.5232845219999991</v>
      </c>
      <c r="S356" s="91">
        <v>8.7053442622950836E-7</v>
      </c>
      <c r="T356" s="91">
        <f t="shared" si="8"/>
        <v>1.3777613166484522E-4</v>
      </c>
      <c r="U356" s="91">
        <f>R356/'סכום נכסי הקרן'!$C$42</f>
        <v>3.353830314491049E-5</v>
      </c>
    </row>
    <row r="357" spans="2:21">
      <c r="B357" s="86" t="s">
        <v>1129</v>
      </c>
      <c r="C357" s="87" t="s">
        <v>1130</v>
      </c>
      <c r="D357" s="88" t="s">
        <v>28</v>
      </c>
      <c r="E357" s="88" t="s">
        <v>28</v>
      </c>
      <c r="F357" s="87"/>
      <c r="G357" s="88" t="s">
        <v>1045</v>
      </c>
      <c r="H357" s="87" t="s">
        <v>1126</v>
      </c>
      <c r="I357" s="87" t="s">
        <v>939</v>
      </c>
      <c r="J357" s="101"/>
      <c r="K357" s="90">
        <v>5.7700000000174327</v>
      </c>
      <c r="L357" s="88" t="s">
        <v>132</v>
      </c>
      <c r="M357" s="89">
        <v>7.3749999999999996E-2</v>
      </c>
      <c r="N357" s="89">
        <v>7.9800000000215712E-2</v>
      </c>
      <c r="O357" s="90">
        <v>39826.950000000004</v>
      </c>
      <c r="P357" s="102">
        <v>96.795100000000005</v>
      </c>
      <c r="Q357" s="90"/>
      <c r="R357" s="90">
        <v>147.41724575900005</v>
      </c>
      <c r="S357" s="91">
        <v>3.6206318181818185E-5</v>
      </c>
      <c r="T357" s="91">
        <f t="shared" si="8"/>
        <v>2.3829519956697323E-3</v>
      </c>
      <c r="U357" s="91">
        <f>R357/'סכום נכסי הקרן'!$C$42</f>
        <v>5.8007265441996174E-4</v>
      </c>
    </row>
    <row r="358" spans="2:21">
      <c r="B358" s="86" t="s">
        <v>1131</v>
      </c>
      <c r="C358" s="87" t="s">
        <v>1132</v>
      </c>
      <c r="D358" s="88" t="s">
        <v>28</v>
      </c>
      <c r="E358" s="88" t="s">
        <v>28</v>
      </c>
      <c r="F358" s="87"/>
      <c r="G358" s="88" t="s">
        <v>999</v>
      </c>
      <c r="H358" s="87" t="s">
        <v>1133</v>
      </c>
      <c r="I358" s="87" t="s">
        <v>903</v>
      </c>
      <c r="J358" s="101"/>
      <c r="K358" s="90">
        <v>2.1699999999997814</v>
      </c>
      <c r="L358" s="88" t="s">
        <v>135</v>
      </c>
      <c r="M358" s="89">
        <v>0.06</v>
      </c>
      <c r="N358" s="89">
        <v>9.5199999999950394E-2</v>
      </c>
      <c r="O358" s="90">
        <v>31463.290500000003</v>
      </c>
      <c r="P358" s="102">
        <v>93.164330000000007</v>
      </c>
      <c r="Q358" s="90"/>
      <c r="R358" s="90">
        <v>137.12124705900001</v>
      </c>
      <c r="S358" s="91">
        <v>2.5170632400000003E-5</v>
      </c>
      <c r="T358" s="91">
        <f t="shared" si="8"/>
        <v>2.2165205139034264E-3</v>
      </c>
      <c r="U358" s="91">
        <f>R358/'סכום נכסי הקרן'!$C$42</f>
        <v>5.3955889183361335E-4</v>
      </c>
    </row>
    <row r="359" spans="2:21">
      <c r="B359" s="86" t="s">
        <v>1134</v>
      </c>
      <c r="C359" s="87" t="s">
        <v>1135</v>
      </c>
      <c r="D359" s="88" t="s">
        <v>28</v>
      </c>
      <c r="E359" s="88" t="s">
        <v>28</v>
      </c>
      <c r="F359" s="87"/>
      <c r="G359" s="88" t="s">
        <v>999</v>
      </c>
      <c r="H359" s="87" t="s">
        <v>1133</v>
      </c>
      <c r="I359" s="87" t="s">
        <v>903</v>
      </c>
      <c r="J359" s="101"/>
      <c r="K359" s="90">
        <v>2.1600000000195627</v>
      </c>
      <c r="L359" s="88" t="s">
        <v>134</v>
      </c>
      <c r="M359" s="89">
        <v>0.05</v>
      </c>
      <c r="N359" s="89">
        <v>7.0100000000506008E-2</v>
      </c>
      <c r="O359" s="90">
        <v>13275.650000000001</v>
      </c>
      <c r="P359" s="102">
        <v>98.800359999999998</v>
      </c>
      <c r="Q359" s="90"/>
      <c r="R359" s="90">
        <v>53.162038231000004</v>
      </c>
      <c r="S359" s="91">
        <v>1.3275650000000002E-5</v>
      </c>
      <c r="T359" s="91">
        <f t="shared" si="8"/>
        <v>8.5934711671071824E-4</v>
      </c>
      <c r="U359" s="91">
        <f>R359/'סכום נכסי הקרן'!$C$42</f>
        <v>2.0918749683768907E-4</v>
      </c>
    </row>
    <row r="360" spans="2:21">
      <c r="B360" s="86" t="s">
        <v>1136</v>
      </c>
      <c r="C360" s="87" t="s">
        <v>1137</v>
      </c>
      <c r="D360" s="88" t="s">
        <v>28</v>
      </c>
      <c r="E360" s="88" t="s">
        <v>28</v>
      </c>
      <c r="F360" s="87"/>
      <c r="G360" s="88" t="s">
        <v>1053</v>
      </c>
      <c r="H360" s="87" t="s">
        <v>1126</v>
      </c>
      <c r="I360" s="87" t="s">
        <v>939</v>
      </c>
      <c r="J360" s="101"/>
      <c r="K360" s="90">
        <v>6.0399999999778258</v>
      </c>
      <c r="L360" s="88" t="s">
        <v>132</v>
      </c>
      <c r="M360" s="89">
        <v>5.1249999999999997E-2</v>
      </c>
      <c r="N360" s="89">
        <v>8.799999999966257E-2</v>
      </c>
      <c r="O360" s="90">
        <v>39826.950000000004</v>
      </c>
      <c r="P360" s="102">
        <v>81.72842</v>
      </c>
      <c r="Q360" s="90"/>
      <c r="R360" s="90">
        <v>124.47095389400002</v>
      </c>
      <c r="S360" s="91">
        <v>1.9913475000000003E-5</v>
      </c>
      <c r="T360" s="91">
        <f t="shared" si="8"/>
        <v>2.0120326252026327E-3</v>
      </c>
      <c r="U360" s="91">
        <f>R360/'סכום נכסי הקרן'!$C$42</f>
        <v>4.8978120742748448E-4</v>
      </c>
    </row>
    <row r="361" spans="2:21">
      <c r="B361" s="86" t="s">
        <v>1138</v>
      </c>
      <c r="C361" s="87" t="s">
        <v>1139</v>
      </c>
      <c r="D361" s="88" t="s">
        <v>28</v>
      </c>
      <c r="E361" s="88" t="s">
        <v>28</v>
      </c>
      <c r="F361" s="87"/>
      <c r="G361" s="88" t="s">
        <v>960</v>
      </c>
      <c r="H361" s="87" t="s">
        <v>1140</v>
      </c>
      <c r="I361" s="87" t="s">
        <v>939</v>
      </c>
      <c r="J361" s="101"/>
      <c r="K361" s="90">
        <v>2.6599999999808559</v>
      </c>
      <c r="L361" s="88" t="s">
        <v>134</v>
      </c>
      <c r="M361" s="89">
        <v>3.6249999999999998E-2</v>
      </c>
      <c r="N361" s="89">
        <v>0.4645999999964191</v>
      </c>
      <c r="O361" s="90">
        <v>41154.515000000007</v>
      </c>
      <c r="P361" s="102">
        <v>38.2044</v>
      </c>
      <c r="Q361" s="90"/>
      <c r="R361" s="90">
        <v>63.726220117000004</v>
      </c>
      <c r="S361" s="91">
        <v>1.1758432857142859E-4</v>
      </c>
      <c r="T361" s="91">
        <f t="shared" si="8"/>
        <v>1.030113692753093E-3</v>
      </c>
      <c r="U361" s="91">
        <f>R361/'סכום נכסי הקרן'!$C$42</f>
        <v>2.5075653441423854E-4</v>
      </c>
    </row>
    <row r="362" spans="2:21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</row>
    <row r="363" spans="2:21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</row>
    <row r="364" spans="2:21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  <c r="T364" s="94"/>
      <c r="U364" s="94"/>
    </row>
    <row r="365" spans="2:21">
      <c r="B365" s="95" t="s">
        <v>223</v>
      </c>
      <c r="C365" s="105"/>
      <c r="D365" s="105"/>
      <c r="E365" s="105"/>
      <c r="F365" s="105"/>
      <c r="G365" s="105"/>
      <c r="H365" s="105"/>
      <c r="I365" s="105"/>
      <c r="J365" s="105"/>
      <c r="K365" s="105"/>
      <c r="L365" s="94"/>
      <c r="M365" s="94"/>
      <c r="N365" s="94"/>
      <c r="O365" s="94"/>
      <c r="P365" s="94"/>
      <c r="Q365" s="94"/>
      <c r="R365" s="94"/>
      <c r="S365" s="94"/>
      <c r="T365" s="94"/>
      <c r="U365" s="94"/>
    </row>
    <row r="366" spans="2:21">
      <c r="B366" s="95" t="s">
        <v>112</v>
      </c>
      <c r="C366" s="105"/>
      <c r="D366" s="105"/>
      <c r="E366" s="105"/>
      <c r="F366" s="105"/>
      <c r="G366" s="105"/>
      <c r="H366" s="105"/>
      <c r="I366" s="105"/>
      <c r="J366" s="105"/>
      <c r="K366" s="105"/>
      <c r="L366" s="94"/>
      <c r="M366" s="94"/>
      <c r="N366" s="94"/>
      <c r="O366" s="94"/>
      <c r="P366" s="94"/>
      <c r="Q366" s="94"/>
      <c r="R366" s="94"/>
      <c r="S366" s="94"/>
      <c r="T366" s="94"/>
      <c r="U366" s="94"/>
    </row>
    <row r="367" spans="2:21">
      <c r="B367" s="95" t="s">
        <v>206</v>
      </c>
      <c r="C367" s="105"/>
      <c r="D367" s="105"/>
      <c r="E367" s="105"/>
      <c r="F367" s="105"/>
      <c r="G367" s="105"/>
      <c r="H367" s="105"/>
      <c r="I367" s="105"/>
      <c r="J367" s="105"/>
      <c r="K367" s="105"/>
      <c r="L367" s="94"/>
      <c r="M367" s="94"/>
      <c r="N367" s="94"/>
      <c r="O367" s="94"/>
      <c r="P367" s="94"/>
      <c r="Q367" s="94"/>
      <c r="R367" s="94"/>
      <c r="S367" s="94"/>
      <c r="T367" s="94"/>
      <c r="U367" s="94"/>
    </row>
    <row r="368" spans="2:21">
      <c r="B368" s="95" t="s">
        <v>214</v>
      </c>
      <c r="C368" s="105"/>
      <c r="D368" s="105"/>
      <c r="E368" s="105"/>
      <c r="F368" s="105"/>
      <c r="G368" s="105"/>
      <c r="H368" s="105"/>
      <c r="I368" s="105"/>
      <c r="J368" s="105"/>
      <c r="K368" s="105"/>
      <c r="L368" s="94"/>
      <c r="M368" s="94"/>
      <c r="N368" s="94"/>
      <c r="O368" s="94"/>
      <c r="P368" s="94"/>
      <c r="Q368" s="94"/>
      <c r="R368" s="94"/>
      <c r="S368" s="94"/>
      <c r="T368" s="94"/>
      <c r="U368" s="94"/>
    </row>
    <row r="369" spans="2:21">
      <c r="B369" s="158" t="s">
        <v>219</v>
      </c>
      <c r="C369" s="158"/>
      <c r="D369" s="158"/>
      <c r="E369" s="158"/>
      <c r="F369" s="158"/>
      <c r="G369" s="158"/>
      <c r="H369" s="158"/>
      <c r="I369" s="158"/>
      <c r="J369" s="158"/>
      <c r="K369" s="158"/>
      <c r="L369" s="94"/>
      <c r="M369" s="94"/>
      <c r="N369" s="94"/>
      <c r="O369" s="94"/>
      <c r="P369" s="94"/>
      <c r="Q369" s="94"/>
      <c r="R369" s="94"/>
      <c r="S369" s="94"/>
      <c r="T369" s="94"/>
      <c r="U369" s="94"/>
    </row>
    <row r="370" spans="2:21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  <c r="T370" s="94"/>
      <c r="U370" s="94"/>
    </row>
    <row r="371" spans="2:21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  <c r="T371" s="94"/>
      <c r="U371" s="94"/>
    </row>
    <row r="372" spans="2:21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</row>
    <row r="373" spans="2:21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  <c r="T373" s="94"/>
      <c r="U373" s="94"/>
    </row>
    <row r="374" spans="2:21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  <c r="T374" s="94"/>
      <c r="U374" s="94"/>
    </row>
    <row r="375" spans="2:21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  <c r="T375" s="94"/>
      <c r="U375" s="94"/>
    </row>
    <row r="376" spans="2:21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  <c r="T376" s="94"/>
      <c r="U376" s="94"/>
    </row>
    <row r="377" spans="2:21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</row>
    <row r="378" spans="2:21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  <c r="T378" s="94"/>
      <c r="U378" s="94"/>
    </row>
    <row r="379" spans="2:21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  <c r="T379" s="94"/>
      <c r="U379" s="94"/>
    </row>
    <row r="380" spans="2:21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</row>
    <row r="381" spans="2:21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  <c r="T381" s="94"/>
      <c r="U381" s="94"/>
    </row>
    <row r="382" spans="2:21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  <c r="T382" s="94"/>
      <c r="U382" s="94"/>
    </row>
    <row r="383" spans="2:21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  <c r="T383" s="94"/>
      <c r="U383" s="94"/>
    </row>
    <row r="384" spans="2:21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</row>
    <row r="385" spans="2:21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  <c r="T385" s="94"/>
      <c r="U385" s="94"/>
    </row>
    <row r="386" spans="2:21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</row>
    <row r="387" spans="2:21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  <c r="T387" s="94"/>
      <c r="U387" s="94"/>
    </row>
    <row r="388" spans="2:21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</row>
    <row r="389" spans="2:21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</row>
    <row r="390" spans="2:21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  <c r="T390" s="94"/>
      <c r="U390" s="94"/>
    </row>
    <row r="391" spans="2:21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  <c r="T391" s="94"/>
      <c r="U391" s="94"/>
    </row>
    <row r="392" spans="2:21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  <c r="T392" s="94"/>
      <c r="U392" s="94"/>
    </row>
    <row r="393" spans="2:21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  <c r="T393" s="94"/>
      <c r="U393" s="94"/>
    </row>
    <row r="394" spans="2:21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  <c r="T394" s="94"/>
      <c r="U394" s="94"/>
    </row>
    <row r="395" spans="2:21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  <c r="T395" s="94"/>
      <c r="U395" s="94"/>
    </row>
    <row r="396" spans="2:21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  <c r="T396" s="94"/>
      <c r="U396" s="94"/>
    </row>
    <row r="397" spans="2:21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  <c r="T397" s="94"/>
      <c r="U397" s="94"/>
    </row>
    <row r="398" spans="2:21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</row>
    <row r="399" spans="2:21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</row>
    <row r="400" spans="2:21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  <c r="T400" s="94"/>
      <c r="U400" s="94"/>
    </row>
    <row r="401" spans="2:21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  <c r="T401" s="94"/>
      <c r="U401" s="94"/>
    </row>
    <row r="402" spans="2:21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  <c r="U402" s="94"/>
    </row>
    <row r="403" spans="2:21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  <c r="T403" s="94"/>
      <c r="U403" s="94"/>
    </row>
    <row r="404" spans="2:21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  <c r="T404" s="94"/>
      <c r="U404" s="94"/>
    </row>
    <row r="405" spans="2:21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  <c r="T405" s="94"/>
      <c r="U405" s="94"/>
    </row>
    <row r="406" spans="2:21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  <c r="T406" s="94"/>
      <c r="U406" s="94"/>
    </row>
    <row r="407" spans="2:21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  <c r="T407" s="94"/>
      <c r="U407" s="94"/>
    </row>
    <row r="408" spans="2:21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  <c r="T408" s="94"/>
      <c r="U408" s="94"/>
    </row>
    <row r="409" spans="2:21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  <c r="T409" s="94"/>
      <c r="U409" s="94"/>
    </row>
    <row r="410" spans="2:21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</row>
    <row r="411" spans="2:21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</row>
    <row r="412" spans="2:21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</row>
    <row r="413" spans="2:21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</row>
    <row r="414" spans="2:21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</row>
    <row r="415" spans="2:21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</row>
    <row r="416" spans="2:21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  <c r="T416" s="94"/>
      <c r="U416" s="94"/>
    </row>
    <row r="417" spans="2:21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  <c r="T417" s="94"/>
      <c r="U417" s="94"/>
    </row>
    <row r="418" spans="2:21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</row>
    <row r="419" spans="2:21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  <c r="T419" s="94"/>
      <c r="U419" s="94"/>
    </row>
    <row r="420" spans="2:21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  <c r="T420" s="94"/>
      <c r="U420" s="94"/>
    </row>
    <row r="421" spans="2:21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  <c r="T421" s="94"/>
      <c r="U421" s="94"/>
    </row>
    <row r="422" spans="2:21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  <c r="T422" s="94"/>
      <c r="U422" s="94"/>
    </row>
    <row r="423" spans="2:21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  <c r="T423" s="94"/>
      <c r="U423" s="94"/>
    </row>
    <row r="424" spans="2:21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  <c r="T424" s="94"/>
      <c r="U424" s="94"/>
    </row>
    <row r="425" spans="2:21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</row>
    <row r="426" spans="2:21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T426" s="94"/>
      <c r="U426" s="94"/>
    </row>
    <row r="427" spans="2:21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94"/>
      <c r="U427" s="94"/>
    </row>
    <row r="428" spans="2:21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  <c r="T428" s="94"/>
      <c r="U428" s="94"/>
    </row>
    <row r="429" spans="2:21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  <c r="T429" s="94"/>
      <c r="U429" s="94"/>
    </row>
    <row r="430" spans="2:21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  <c r="U430" s="94"/>
    </row>
    <row r="431" spans="2:21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94"/>
      <c r="U431" s="94"/>
    </row>
    <row r="432" spans="2:21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  <c r="T432" s="94"/>
      <c r="U432" s="94"/>
    </row>
    <row r="433" spans="2:21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  <c r="T433" s="94"/>
      <c r="U433" s="94"/>
    </row>
    <row r="434" spans="2:21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T434" s="94"/>
      <c r="U434" s="94"/>
    </row>
    <row r="435" spans="2:21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T435" s="94"/>
      <c r="U435" s="94"/>
    </row>
    <row r="436" spans="2:21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  <c r="T436" s="94"/>
      <c r="U436" s="94"/>
    </row>
    <row r="437" spans="2:21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  <c r="T437" s="94"/>
      <c r="U437" s="94"/>
    </row>
    <row r="438" spans="2:21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  <c r="T438" s="94"/>
      <c r="U438" s="94"/>
    </row>
    <row r="439" spans="2:21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T439" s="94"/>
      <c r="U439" s="94"/>
    </row>
    <row r="440" spans="2:21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</row>
    <row r="441" spans="2:21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  <c r="T441" s="94"/>
      <c r="U441" s="94"/>
    </row>
    <row r="442" spans="2:21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  <c r="U442" s="94"/>
    </row>
    <row r="443" spans="2:21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T443" s="94"/>
      <c r="U443" s="94"/>
    </row>
    <row r="444" spans="2:21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  <c r="T444" s="94"/>
      <c r="U444" s="94"/>
    </row>
    <row r="445" spans="2:21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T445" s="94"/>
      <c r="U445" s="94"/>
    </row>
    <row r="446" spans="2:21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  <c r="T446" s="94"/>
      <c r="U446" s="94"/>
    </row>
    <row r="447" spans="2:21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  <c r="T447" s="94"/>
      <c r="U447" s="94"/>
    </row>
    <row r="448" spans="2:21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  <c r="T448" s="94"/>
      <c r="U448" s="94"/>
    </row>
    <row r="449" spans="2:21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  <c r="T449" s="94"/>
      <c r="U449" s="94"/>
    </row>
    <row r="450" spans="2:21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  <c r="T450" s="94"/>
      <c r="U450" s="94"/>
    </row>
    <row r="451" spans="2:21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  <c r="T451" s="94"/>
      <c r="U451" s="94"/>
    </row>
    <row r="452" spans="2:21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</row>
    <row r="453" spans="2:21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  <c r="T453" s="94"/>
      <c r="U453" s="94"/>
    </row>
    <row r="454" spans="2:21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  <c r="T454" s="94"/>
      <c r="U454" s="94"/>
    </row>
    <row r="455" spans="2:21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  <c r="T455" s="94"/>
      <c r="U455" s="94"/>
    </row>
    <row r="456" spans="2:21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  <c r="T456" s="94"/>
      <c r="U456" s="94"/>
    </row>
    <row r="457" spans="2:21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  <c r="T457" s="94"/>
      <c r="U457" s="94"/>
    </row>
    <row r="458" spans="2:21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  <c r="T458" s="94"/>
      <c r="U458" s="94"/>
    </row>
    <row r="459" spans="2:21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  <c r="T459" s="94"/>
      <c r="U459" s="94"/>
    </row>
    <row r="460" spans="2:21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  <c r="T460" s="94"/>
      <c r="U460" s="94"/>
    </row>
    <row r="461" spans="2:21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  <c r="T461" s="94"/>
      <c r="U461" s="94"/>
    </row>
    <row r="462" spans="2:21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  <c r="T462" s="94"/>
      <c r="U462" s="94"/>
    </row>
    <row r="463" spans="2:21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  <c r="T463" s="94"/>
      <c r="U463" s="94"/>
    </row>
    <row r="464" spans="2:21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  <c r="T464" s="94"/>
      <c r="U464" s="94"/>
    </row>
    <row r="465" spans="2:21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  <c r="T465" s="94"/>
      <c r="U465" s="94"/>
    </row>
    <row r="466" spans="2:21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  <c r="T466" s="94"/>
      <c r="U466" s="94"/>
    </row>
    <row r="467" spans="2:21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  <c r="T467" s="94"/>
      <c r="U467" s="94"/>
    </row>
    <row r="468" spans="2:21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  <c r="T468" s="94"/>
      <c r="U468" s="94"/>
    </row>
    <row r="469" spans="2:21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  <c r="T469" s="94"/>
      <c r="U469" s="94"/>
    </row>
    <row r="470" spans="2:21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  <c r="T470" s="94"/>
      <c r="U470" s="94"/>
    </row>
    <row r="471" spans="2:21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  <c r="T471" s="94"/>
      <c r="U471" s="94"/>
    </row>
    <row r="472" spans="2:21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94"/>
      <c r="U472" s="94"/>
    </row>
    <row r="473" spans="2:21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T473" s="94"/>
      <c r="U473" s="94"/>
    </row>
    <row r="474" spans="2:21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T474" s="94"/>
      <c r="U474" s="94"/>
    </row>
    <row r="475" spans="2:21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  <c r="T475" s="94"/>
      <c r="U475" s="94"/>
    </row>
    <row r="476" spans="2:21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</row>
    <row r="477" spans="2:21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  <c r="T477" s="94"/>
      <c r="U477" s="94"/>
    </row>
    <row r="478" spans="2:21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  <c r="T478" s="94"/>
      <c r="U478" s="94"/>
    </row>
    <row r="479" spans="2:21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</row>
    <row r="480" spans="2:21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T480" s="94"/>
      <c r="U480" s="94"/>
    </row>
    <row r="481" spans="2:21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</row>
    <row r="482" spans="2:21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</row>
    <row r="483" spans="2:21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</row>
    <row r="484" spans="2:21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</row>
    <row r="485" spans="2:21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</row>
    <row r="486" spans="2:21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</row>
    <row r="487" spans="2:21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</row>
    <row r="488" spans="2:21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</row>
    <row r="489" spans="2:21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</row>
    <row r="490" spans="2:21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</row>
    <row r="491" spans="2:21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</row>
    <row r="492" spans="2:21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</row>
    <row r="493" spans="2:21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</row>
    <row r="494" spans="2:21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</row>
    <row r="495" spans="2:21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</row>
    <row r="496" spans="2:21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  <c r="T496" s="94"/>
      <c r="U496" s="94"/>
    </row>
    <row r="497" spans="2:21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  <c r="T497" s="94"/>
      <c r="U497" s="94"/>
    </row>
    <row r="498" spans="2:21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  <c r="T498" s="94"/>
      <c r="U498" s="94"/>
    </row>
    <row r="499" spans="2:21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  <c r="T499" s="94"/>
      <c r="U499" s="94"/>
    </row>
    <row r="500" spans="2:21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  <c r="T500" s="94"/>
      <c r="U500" s="94"/>
    </row>
    <row r="501" spans="2:21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</row>
    <row r="502" spans="2:21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  <c r="T502" s="94"/>
      <c r="U502" s="94"/>
    </row>
    <row r="503" spans="2:21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  <c r="T503" s="94"/>
      <c r="U503" s="94"/>
    </row>
    <row r="504" spans="2:21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  <c r="T504" s="94"/>
      <c r="U504" s="94"/>
    </row>
    <row r="505" spans="2:21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  <c r="T505" s="94"/>
      <c r="U505" s="94"/>
    </row>
    <row r="506" spans="2:21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  <c r="T506" s="94"/>
      <c r="U506" s="94"/>
    </row>
    <row r="507" spans="2:21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  <c r="T507" s="94"/>
      <c r="U507" s="94"/>
    </row>
    <row r="508" spans="2:21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T508" s="94"/>
      <c r="U508" s="94"/>
    </row>
    <row r="509" spans="2:21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  <c r="T509" s="94"/>
      <c r="U509" s="94"/>
    </row>
    <row r="510" spans="2:21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  <c r="T510" s="94"/>
      <c r="U510" s="94"/>
    </row>
    <row r="511" spans="2:21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  <c r="T511" s="94"/>
      <c r="U511" s="94"/>
    </row>
    <row r="512" spans="2:21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  <c r="T512" s="94"/>
      <c r="U512" s="94"/>
    </row>
    <row r="513" spans="2:21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  <c r="T513" s="94"/>
      <c r="U513" s="94"/>
    </row>
    <row r="514" spans="2:21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T514" s="94"/>
      <c r="U514" s="94"/>
    </row>
    <row r="515" spans="2:21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T515" s="94"/>
      <c r="U515" s="94"/>
    </row>
    <row r="516" spans="2:21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  <c r="T516" s="94"/>
      <c r="U516" s="94"/>
    </row>
    <row r="517" spans="2:21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  <c r="T517" s="94"/>
      <c r="U517" s="94"/>
    </row>
    <row r="518" spans="2:21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  <c r="T518" s="94"/>
      <c r="U518" s="94"/>
    </row>
    <row r="519" spans="2:21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  <c r="T519" s="94"/>
      <c r="U519" s="94"/>
    </row>
    <row r="520" spans="2:21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</row>
    <row r="521" spans="2:21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  <c r="T521" s="94"/>
      <c r="U521" s="94"/>
    </row>
    <row r="522" spans="2:21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</row>
    <row r="523" spans="2:21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</row>
    <row r="524" spans="2:21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  <c r="T524" s="94"/>
      <c r="U524" s="94"/>
    </row>
    <row r="525" spans="2:21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  <c r="T525" s="94"/>
      <c r="U525" s="94"/>
    </row>
    <row r="526" spans="2:21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  <c r="T526" s="94"/>
      <c r="U526" s="94"/>
    </row>
    <row r="527" spans="2:21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</row>
    <row r="528" spans="2:21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  <c r="T528" s="94"/>
      <c r="U528" s="94"/>
    </row>
    <row r="529" spans="2:21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  <c r="T529" s="94"/>
      <c r="U529" s="94"/>
    </row>
    <row r="530" spans="2:21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  <c r="T530" s="94"/>
      <c r="U530" s="94"/>
    </row>
    <row r="531" spans="2:21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</row>
    <row r="532" spans="2:21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  <c r="T532" s="94"/>
      <c r="U532" s="94"/>
    </row>
    <row r="533" spans="2:21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</row>
    <row r="534" spans="2:21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</row>
    <row r="535" spans="2:21">
      <c r="B535" s="93"/>
      <c r="C535" s="94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  <c r="T535" s="94"/>
      <c r="U535" s="94"/>
    </row>
    <row r="536" spans="2:21">
      <c r="B536" s="93"/>
      <c r="C536" s="94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  <c r="T536" s="94"/>
      <c r="U536" s="94"/>
    </row>
    <row r="537" spans="2:21">
      <c r="B537" s="93"/>
      <c r="C537" s="94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  <c r="T537" s="94"/>
      <c r="U537" s="94"/>
    </row>
    <row r="538" spans="2:21">
      <c r="B538" s="93"/>
      <c r="C538" s="94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  <c r="T538" s="94"/>
      <c r="U538" s="94"/>
    </row>
    <row r="539" spans="2:21">
      <c r="B539" s="93"/>
      <c r="C539" s="94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  <c r="T539" s="94"/>
      <c r="U539" s="94"/>
    </row>
    <row r="540" spans="2:21">
      <c r="B540" s="93"/>
      <c r="C540" s="94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  <c r="T540" s="94"/>
      <c r="U540" s="94"/>
    </row>
    <row r="541" spans="2:21">
      <c r="B541" s="93"/>
      <c r="C541" s="94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  <c r="T541" s="94"/>
      <c r="U541" s="94"/>
    </row>
    <row r="542" spans="2:21">
      <c r="B542" s="93"/>
      <c r="C542" s="94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  <c r="T542" s="94"/>
      <c r="U542" s="94"/>
    </row>
    <row r="543" spans="2:21">
      <c r="B543" s="93"/>
      <c r="C543" s="94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  <c r="T543" s="94"/>
      <c r="U543" s="94"/>
    </row>
    <row r="544" spans="2:21">
      <c r="B544" s="93"/>
      <c r="C544" s="94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  <c r="T544" s="94"/>
      <c r="U544" s="94"/>
    </row>
    <row r="545" spans="2:21">
      <c r="B545" s="93"/>
      <c r="C545" s="94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  <c r="T545" s="94"/>
      <c r="U545" s="94"/>
    </row>
    <row r="546" spans="2:21">
      <c r="B546" s="93"/>
      <c r="C546" s="94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  <c r="T546" s="94"/>
      <c r="U546" s="94"/>
    </row>
    <row r="547" spans="2:21">
      <c r="B547" s="93"/>
      <c r="C547" s="94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  <c r="T547" s="94"/>
      <c r="U547" s="94"/>
    </row>
    <row r="548" spans="2:21">
      <c r="B548" s="93"/>
      <c r="C548" s="94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  <c r="T548" s="94"/>
      <c r="U548" s="94"/>
    </row>
    <row r="549" spans="2:21">
      <c r="B549" s="93"/>
      <c r="C549" s="94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  <c r="T549" s="94"/>
      <c r="U549" s="94"/>
    </row>
    <row r="550" spans="2:21">
      <c r="B550" s="93"/>
      <c r="C550" s="94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  <c r="T550" s="94"/>
      <c r="U550" s="94"/>
    </row>
    <row r="551" spans="2:21">
      <c r="B551" s="93"/>
      <c r="C551" s="94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  <c r="T551" s="94"/>
      <c r="U551" s="94"/>
    </row>
    <row r="552" spans="2:21">
      <c r="B552" s="93"/>
      <c r="C552" s="94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  <c r="T552" s="94"/>
      <c r="U552" s="94"/>
    </row>
    <row r="553" spans="2:21">
      <c r="B553" s="93"/>
      <c r="C553" s="94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  <c r="T553" s="94"/>
      <c r="U553" s="94"/>
    </row>
    <row r="554" spans="2:21">
      <c r="B554" s="93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  <c r="T554" s="94"/>
      <c r="U554" s="94"/>
    </row>
    <row r="555" spans="2:21">
      <c r="B555" s="93"/>
      <c r="C555" s="94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  <c r="T555" s="94"/>
      <c r="U555" s="94"/>
    </row>
    <row r="556" spans="2:21">
      <c r="B556" s="93"/>
      <c r="C556" s="94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  <c r="T556" s="94"/>
      <c r="U556" s="94"/>
    </row>
    <row r="557" spans="2:21">
      <c r="B557" s="93"/>
      <c r="C557" s="94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  <c r="T557" s="94"/>
      <c r="U557" s="94"/>
    </row>
    <row r="558" spans="2:21">
      <c r="B558" s="93"/>
      <c r="C558" s="94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  <c r="T558" s="94"/>
      <c r="U558" s="94"/>
    </row>
    <row r="559" spans="2:21">
      <c r="B559" s="93"/>
      <c r="C559" s="94"/>
      <c r="D559" s="94"/>
      <c r="E559" s="94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  <c r="T559" s="94"/>
      <c r="U559" s="94"/>
    </row>
    <row r="560" spans="2:21">
      <c r="B560" s="93"/>
      <c r="C560" s="94"/>
      <c r="D560" s="94"/>
      <c r="E560" s="94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  <c r="T560" s="94"/>
      <c r="U560" s="94"/>
    </row>
    <row r="561" spans="2:21">
      <c r="B561" s="93"/>
      <c r="C561" s="94"/>
      <c r="D561" s="94"/>
      <c r="E561" s="94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  <c r="T561" s="94"/>
      <c r="U561" s="94"/>
    </row>
    <row r="562" spans="2:21">
      <c r="B562" s="93"/>
      <c r="C562" s="94"/>
      <c r="D562" s="94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</row>
    <row r="563" spans="2:21">
      <c r="B563" s="93"/>
      <c r="C563" s="94"/>
      <c r="D563" s="94"/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  <c r="T563" s="94"/>
      <c r="U563" s="94"/>
    </row>
    <row r="564" spans="2:21">
      <c r="B564" s="93"/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</row>
    <row r="565" spans="2:21">
      <c r="B565" s="93"/>
      <c r="C565" s="94"/>
      <c r="D565" s="94"/>
      <c r="E565" s="94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  <c r="T565" s="94"/>
      <c r="U565" s="94"/>
    </row>
    <row r="566" spans="2:21">
      <c r="B566" s="93"/>
      <c r="C566" s="94"/>
      <c r="D566" s="94"/>
      <c r="E566" s="94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  <c r="T566" s="94"/>
      <c r="U566" s="94"/>
    </row>
    <row r="567" spans="2:21">
      <c r="B567" s="93"/>
      <c r="C567" s="94"/>
      <c r="D567" s="94"/>
      <c r="E567" s="94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  <c r="T567" s="94"/>
      <c r="U567" s="94"/>
    </row>
    <row r="568" spans="2:21">
      <c r="B568" s="93"/>
      <c r="C568" s="94"/>
      <c r="D568" s="94"/>
      <c r="E568" s="94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  <c r="T568" s="94"/>
      <c r="U568" s="94"/>
    </row>
    <row r="569" spans="2:21">
      <c r="B569" s="93"/>
      <c r="C569" s="94"/>
      <c r="D569" s="94"/>
      <c r="E569" s="94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  <c r="T569" s="94"/>
      <c r="U569" s="94"/>
    </row>
    <row r="570" spans="2:21">
      <c r="B570" s="93"/>
      <c r="C570" s="94"/>
      <c r="D570" s="94"/>
      <c r="E570" s="94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  <c r="T570" s="94"/>
      <c r="U570" s="94"/>
    </row>
    <row r="571" spans="2:21">
      <c r="B571" s="93"/>
      <c r="C571" s="94"/>
      <c r="D571" s="94"/>
      <c r="E571" s="94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  <c r="T571" s="94"/>
      <c r="U571" s="94"/>
    </row>
    <row r="572" spans="2:21">
      <c r="B572" s="93"/>
      <c r="C572" s="94"/>
      <c r="D572" s="94"/>
      <c r="E572" s="94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  <c r="T572" s="94"/>
      <c r="U572" s="94"/>
    </row>
    <row r="573" spans="2:21">
      <c r="B573" s="93"/>
      <c r="C573" s="94"/>
      <c r="D573" s="94"/>
      <c r="E573" s="94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  <c r="T573" s="94"/>
      <c r="U573" s="94"/>
    </row>
    <row r="574" spans="2:21">
      <c r="B574" s="93"/>
      <c r="C574" s="94"/>
      <c r="D574" s="94"/>
      <c r="E574" s="94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  <c r="T574" s="94"/>
      <c r="U574" s="94"/>
    </row>
    <row r="575" spans="2:21">
      <c r="B575" s="93"/>
      <c r="C575" s="94"/>
      <c r="D575" s="94"/>
      <c r="E575" s="94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  <c r="T575" s="94"/>
      <c r="U575" s="94"/>
    </row>
    <row r="576" spans="2:21">
      <c r="B576" s="93"/>
      <c r="C576" s="94"/>
      <c r="D576" s="94"/>
      <c r="E576" s="94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  <c r="T576" s="94"/>
      <c r="U576" s="94"/>
    </row>
    <row r="577" spans="2:21">
      <c r="B577" s="93"/>
      <c r="C577" s="94"/>
      <c r="D577" s="94"/>
      <c r="E577" s="94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  <c r="T577" s="94"/>
      <c r="U577" s="94"/>
    </row>
    <row r="578" spans="2:21">
      <c r="B578" s="93"/>
      <c r="C578" s="94"/>
      <c r="D578" s="94"/>
      <c r="E578" s="94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  <c r="T578" s="94"/>
      <c r="U578" s="94"/>
    </row>
    <row r="579" spans="2:21">
      <c r="B579" s="93"/>
      <c r="C579" s="94"/>
      <c r="D579" s="94"/>
      <c r="E579" s="94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  <c r="T579" s="94"/>
      <c r="U579" s="94"/>
    </row>
    <row r="580" spans="2:21">
      <c r="B580" s="93"/>
      <c r="C580" s="94"/>
      <c r="D580" s="94"/>
      <c r="E580" s="94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  <c r="T580" s="94"/>
      <c r="U580" s="94"/>
    </row>
    <row r="581" spans="2:21">
      <c r="B581" s="93"/>
      <c r="C581" s="94"/>
      <c r="D581" s="94"/>
      <c r="E581" s="94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  <c r="T581" s="94"/>
      <c r="U581" s="94"/>
    </row>
    <row r="582" spans="2:21">
      <c r="B582" s="93"/>
      <c r="C582" s="94"/>
      <c r="D582" s="94"/>
      <c r="E582" s="94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  <c r="T582" s="94"/>
      <c r="U582" s="94"/>
    </row>
    <row r="583" spans="2:21">
      <c r="B583" s="93"/>
      <c r="C583" s="94"/>
      <c r="D583" s="94"/>
      <c r="E583" s="94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  <c r="T583" s="94"/>
      <c r="U583" s="94"/>
    </row>
    <row r="584" spans="2:21">
      <c r="B584" s="93"/>
      <c r="C584" s="94"/>
      <c r="D584" s="94"/>
      <c r="E584" s="94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  <c r="T584" s="94"/>
      <c r="U584" s="94"/>
    </row>
    <row r="585" spans="2:21">
      <c r="B585" s="93"/>
      <c r="C585" s="94"/>
      <c r="D585" s="94"/>
      <c r="E585" s="94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  <c r="T585" s="94"/>
      <c r="U585" s="94"/>
    </row>
    <row r="586" spans="2:21">
      <c r="B586" s="93"/>
      <c r="C586" s="94"/>
      <c r="D586" s="94"/>
      <c r="E586" s="94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  <c r="T586" s="94"/>
      <c r="U586" s="94"/>
    </row>
    <row r="587" spans="2:21">
      <c r="B587" s="93"/>
      <c r="C587" s="94"/>
      <c r="D587" s="94"/>
      <c r="E587" s="94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  <c r="T587" s="94"/>
      <c r="U587" s="94"/>
    </row>
    <row r="588" spans="2:21">
      <c r="B588" s="93"/>
      <c r="C588" s="94"/>
      <c r="D588" s="94"/>
      <c r="E588" s="94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  <c r="T588" s="94"/>
      <c r="U588" s="94"/>
    </row>
    <row r="589" spans="2:21">
      <c r="B589" s="93"/>
      <c r="C589" s="94"/>
      <c r="D589" s="94"/>
      <c r="E589" s="94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  <c r="T589" s="94"/>
      <c r="U589" s="94"/>
    </row>
    <row r="590" spans="2:21">
      <c r="B590" s="93"/>
      <c r="C590" s="94"/>
      <c r="D590" s="94"/>
      <c r="E590" s="94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  <c r="T590" s="94"/>
      <c r="U590" s="94"/>
    </row>
    <row r="591" spans="2:21">
      <c r="B591" s="93"/>
      <c r="C591" s="94"/>
      <c r="D591" s="94"/>
      <c r="E591" s="94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  <c r="T591" s="94"/>
      <c r="U591" s="94"/>
    </row>
    <row r="592" spans="2:21">
      <c r="B592" s="93"/>
      <c r="C592" s="94"/>
      <c r="D592" s="94"/>
      <c r="E592" s="94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  <c r="T592" s="94"/>
      <c r="U592" s="94"/>
    </row>
    <row r="593" spans="2:21">
      <c r="B593" s="93"/>
      <c r="C593" s="94"/>
      <c r="D593" s="94"/>
      <c r="E593" s="94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  <c r="T593" s="94"/>
      <c r="U593" s="94"/>
    </row>
    <row r="594" spans="2:21">
      <c r="B594" s="93"/>
      <c r="C594" s="94"/>
      <c r="D594" s="94"/>
      <c r="E594" s="94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  <c r="T594" s="94"/>
      <c r="U594" s="94"/>
    </row>
    <row r="595" spans="2:21">
      <c r="B595" s="93"/>
      <c r="C595" s="94"/>
      <c r="D595" s="94"/>
      <c r="E595" s="94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  <c r="T595" s="94"/>
      <c r="U595" s="94"/>
    </row>
    <row r="596" spans="2:21">
      <c r="B596" s="93"/>
      <c r="C596" s="94"/>
      <c r="D596" s="94"/>
      <c r="E596" s="94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  <c r="T596" s="94"/>
      <c r="U596" s="94"/>
    </row>
    <row r="597" spans="2:21">
      <c r="B597" s="93"/>
      <c r="C597" s="94"/>
      <c r="D597" s="94"/>
      <c r="E597" s="94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  <c r="T597" s="94"/>
      <c r="U597" s="94"/>
    </row>
    <row r="598" spans="2:21">
      <c r="B598" s="93"/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</row>
    <row r="599" spans="2:21">
      <c r="B599" s="93"/>
      <c r="C599" s="94"/>
      <c r="D599" s="94"/>
      <c r="E599" s="94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  <c r="T599" s="94"/>
      <c r="U599" s="94"/>
    </row>
    <row r="600" spans="2:21">
      <c r="B600" s="93"/>
      <c r="C600" s="94"/>
      <c r="D600" s="94"/>
      <c r="E600" s="94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  <c r="T600" s="94"/>
      <c r="U600" s="94"/>
    </row>
    <row r="601" spans="2:21">
      <c r="B601" s="93"/>
      <c r="C601" s="94"/>
      <c r="D601" s="94"/>
      <c r="E601" s="94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  <c r="T601" s="94"/>
      <c r="U601" s="94"/>
    </row>
    <row r="602" spans="2:21">
      <c r="B602" s="93"/>
      <c r="C602" s="94"/>
      <c r="D602" s="94"/>
      <c r="E602" s="94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  <c r="T602" s="94"/>
      <c r="U602" s="94"/>
    </row>
    <row r="603" spans="2:21">
      <c r="B603" s="93"/>
      <c r="C603" s="94"/>
      <c r="D603" s="94"/>
      <c r="E603" s="94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  <c r="T603" s="94"/>
      <c r="U603" s="94"/>
    </row>
    <row r="604" spans="2:21">
      <c r="B604" s="93"/>
      <c r="C604" s="94"/>
      <c r="D604" s="94"/>
      <c r="E604" s="94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  <c r="T604" s="94"/>
      <c r="U604" s="94"/>
    </row>
    <row r="605" spans="2:21">
      <c r="B605" s="93"/>
      <c r="C605" s="94"/>
      <c r="D605" s="94"/>
      <c r="E605" s="94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  <c r="T605" s="94"/>
      <c r="U605" s="94"/>
    </row>
    <row r="606" spans="2:21">
      <c r="B606" s="93"/>
      <c r="C606" s="94"/>
      <c r="D606" s="94"/>
      <c r="E606" s="94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  <c r="T606" s="94"/>
      <c r="U606" s="94"/>
    </row>
    <row r="607" spans="2:21">
      <c r="B607" s="93"/>
      <c r="C607" s="94"/>
      <c r="D607" s="94"/>
      <c r="E607" s="94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  <c r="T607" s="94"/>
      <c r="U607" s="94"/>
    </row>
    <row r="608" spans="2:21">
      <c r="B608" s="93"/>
      <c r="C608" s="94"/>
      <c r="D608" s="94"/>
      <c r="E608" s="94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  <c r="T608" s="94"/>
      <c r="U608" s="94"/>
    </row>
    <row r="609" spans="2:21">
      <c r="B609" s="93"/>
      <c r="C609" s="94"/>
      <c r="D609" s="94"/>
      <c r="E609" s="94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  <c r="T609" s="94"/>
      <c r="U609" s="94"/>
    </row>
    <row r="610" spans="2:21">
      <c r="B610" s="93"/>
      <c r="C610" s="94"/>
      <c r="D610" s="94"/>
      <c r="E610" s="94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  <c r="T610" s="94"/>
      <c r="U610" s="94"/>
    </row>
    <row r="611" spans="2:21">
      <c r="B611" s="93"/>
      <c r="C611" s="94"/>
      <c r="D611" s="94"/>
      <c r="E611" s="94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  <c r="T611" s="94"/>
      <c r="U611" s="94"/>
    </row>
    <row r="612" spans="2:21">
      <c r="B612" s="93"/>
      <c r="C612" s="94"/>
      <c r="D612" s="94"/>
      <c r="E612" s="94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  <c r="T612" s="94"/>
      <c r="U612" s="94"/>
    </row>
    <row r="613" spans="2:21">
      <c r="B613" s="93"/>
      <c r="C613" s="94"/>
      <c r="D613" s="94"/>
      <c r="E613" s="94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  <c r="T613" s="94"/>
      <c r="U613" s="94"/>
    </row>
    <row r="614" spans="2:21">
      <c r="B614" s="93"/>
      <c r="C614" s="94"/>
      <c r="D614" s="94"/>
      <c r="E614" s="94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  <c r="T614" s="94"/>
      <c r="U614" s="94"/>
    </row>
    <row r="615" spans="2:21">
      <c r="B615" s="93"/>
      <c r="C615" s="94"/>
      <c r="D615" s="94"/>
      <c r="E615" s="94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  <c r="T615" s="94"/>
      <c r="U615" s="94"/>
    </row>
    <row r="616" spans="2:21">
      <c r="B616" s="93"/>
      <c r="C616" s="94"/>
      <c r="D616" s="94"/>
      <c r="E616" s="94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  <c r="T616" s="94"/>
      <c r="U616" s="94"/>
    </row>
    <row r="617" spans="2:21">
      <c r="B617" s="93"/>
      <c r="C617" s="94"/>
      <c r="D617" s="94"/>
      <c r="E617" s="94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  <c r="T617" s="94"/>
      <c r="U617" s="94"/>
    </row>
    <row r="618" spans="2:21">
      <c r="B618" s="93"/>
      <c r="C618" s="94"/>
      <c r="D618" s="94"/>
      <c r="E618" s="94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  <c r="T618" s="94"/>
      <c r="U618" s="94"/>
    </row>
    <row r="619" spans="2:21">
      <c r="B619" s="93"/>
      <c r="C619" s="94"/>
      <c r="D619" s="94"/>
      <c r="E619" s="94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  <c r="T619" s="94"/>
      <c r="U619" s="94"/>
    </row>
    <row r="620" spans="2:21">
      <c r="B620" s="93"/>
      <c r="C620" s="94"/>
      <c r="D620" s="94"/>
      <c r="E620" s="94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  <c r="T620" s="94"/>
      <c r="U620" s="94"/>
    </row>
    <row r="621" spans="2:21">
      <c r="B621" s="93"/>
      <c r="C621" s="94"/>
      <c r="D621" s="94"/>
      <c r="E621" s="94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</row>
    <row r="622" spans="2:21">
      <c r="B622" s="93"/>
      <c r="C622" s="94"/>
      <c r="D622" s="94"/>
      <c r="E622" s="94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</row>
    <row r="623" spans="2:21">
      <c r="B623" s="93"/>
      <c r="C623" s="94"/>
      <c r="D623" s="94"/>
      <c r="E623" s="94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</row>
    <row r="624" spans="2:21">
      <c r="B624" s="93"/>
      <c r="C624" s="94"/>
      <c r="D624" s="94"/>
      <c r="E624" s="94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  <c r="T624" s="94"/>
      <c r="U624" s="94"/>
    </row>
    <row r="625" spans="2:21">
      <c r="B625" s="93"/>
      <c r="C625" s="94"/>
      <c r="D625" s="94"/>
      <c r="E625" s="94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  <c r="T625" s="94"/>
      <c r="U625" s="94"/>
    </row>
    <row r="626" spans="2:21">
      <c r="B626" s="93"/>
      <c r="C626" s="94"/>
      <c r="D626" s="94"/>
      <c r="E626" s="94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  <c r="T626" s="94"/>
      <c r="U626" s="94"/>
    </row>
    <row r="627" spans="2:21">
      <c r="B627" s="93"/>
      <c r="C627" s="94"/>
      <c r="D627" s="94"/>
      <c r="E627" s="94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  <c r="T627" s="94"/>
      <c r="U627" s="94"/>
    </row>
    <row r="628" spans="2:21">
      <c r="B628" s="93"/>
      <c r="C628" s="94"/>
      <c r="D628" s="94"/>
      <c r="E628" s="94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  <c r="T628" s="94"/>
      <c r="U628" s="94"/>
    </row>
    <row r="629" spans="2:21">
      <c r="B629" s="93"/>
      <c r="C629" s="94"/>
      <c r="D629" s="94"/>
      <c r="E629" s="94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  <c r="T629" s="94"/>
      <c r="U629" s="94"/>
    </row>
    <row r="630" spans="2:21">
      <c r="B630" s="93"/>
      <c r="C630" s="94"/>
      <c r="D630" s="94"/>
      <c r="E630" s="94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  <c r="T630" s="94"/>
      <c r="U630" s="94"/>
    </row>
    <row r="631" spans="2:21">
      <c r="B631" s="93"/>
      <c r="C631" s="94"/>
      <c r="D631" s="94"/>
      <c r="E631" s="94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  <c r="T631" s="94"/>
      <c r="U631" s="94"/>
    </row>
    <row r="632" spans="2:21">
      <c r="B632" s="93"/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</row>
    <row r="633" spans="2:21">
      <c r="B633" s="93"/>
      <c r="C633" s="94"/>
      <c r="D633" s="94"/>
      <c r="E633" s="94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  <c r="T633" s="94"/>
      <c r="U633" s="94"/>
    </row>
    <row r="634" spans="2:21">
      <c r="B634" s="93"/>
      <c r="C634" s="94"/>
      <c r="D634" s="94"/>
      <c r="E634" s="94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  <c r="T634" s="94"/>
      <c r="U634" s="94"/>
    </row>
    <row r="635" spans="2:21">
      <c r="B635" s="93"/>
      <c r="C635" s="94"/>
      <c r="D635" s="94"/>
      <c r="E635" s="94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  <c r="T635" s="94"/>
      <c r="U635" s="94"/>
    </row>
    <row r="636" spans="2:21">
      <c r="B636" s="93"/>
      <c r="C636" s="94"/>
      <c r="D636" s="94"/>
      <c r="E636" s="94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  <c r="T636" s="94"/>
      <c r="U636" s="94"/>
    </row>
    <row r="637" spans="2:21">
      <c r="B637" s="93"/>
      <c r="C637" s="94"/>
      <c r="D637" s="94"/>
      <c r="E637" s="94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  <c r="T637" s="94"/>
      <c r="U637" s="94"/>
    </row>
    <row r="638" spans="2:21">
      <c r="B638" s="93"/>
      <c r="C638" s="94"/>
      <c r="D638" s="94"/>
      <c r="E638" s="94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  <c r="T638" s="94"/>
      <c r="U638" s="94"/>
    </row>
    <row r="639" spans="2:21">
      <c r="B639" s="93"/>
      <c r="C639" s="94"/>
      <c r="D639" s="94"/>
      <c r="E639" s="94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  <c r="T639" s="94"/>
      <c r="U639" s="94"/>
    </row>
    <row r="640" spans="2:21">
      <c r="B640" s="93"/>
      <c r="C640" s="94"/>
      <c r="D640" s="94"/>
      <c r="E640" s="94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  <c r="T640" s="94"/>
      <c r="U640" s="94"/>
    </row>
    <row r="641" spans="2:21">
      <c r="B641" s="93"/>
      <c r="C641" s="94"/>
      <c r="D641" s="94"/>
      <c r="E641" s="94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  <c r="T641" s="94"/>
      <c r="U641" s="94"/>
    </row>
    <row r="642" spans="2:21">
      <c r="B642" s="93"/>
      <c r="C642" s="94"/>
      <c r="D642" s="94"/>
      <c r="E642" s="94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  <c r="T642" s="94"/>
      <c r="U642" s="94"/>
    </row>
    <row r="643" spans="2:21">
      <c r="B643" s="93"/>
      <c r="C643" s="94"/>
      <c r="D643" s="94"/>
      <c r="E643" s="94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  <c r="T643" s="94"/>
      <c r="U643" s="94"/>
    </row>
    <row r="644" spans="2:21">
      <c r="B644" s="93"/>
      <c r="C644" s="94"/>
      <c r="D644" s="94"/>
      <c r="E644" s="94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  <c r="T644" s="94"/>
      <c r="U644" s="94"/>
    </row>
    <row r="645" spans="2:21">
      <c r="B645" s="93"/>
      <c r="C645" s="94"/>
      <c r="D645" s="94"/>
      <c r="E645" s="94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  <c r="T645" s="94"/>
      <c r="U645" s="94"/>
    </row>
    <row r="646" spans="2:21">
      <c r="B646" s="93"/>
      <c r="C646" s="94"/>
      <c r="D646" s="94"/>
      <c r="E646" s="94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  <c r="T646" s="94"/>
      <c r="U646" s="94"/>
    </row>
    <row r="647" spans="2:21">
      <c r="B647" s="93"/>
      <c r="C647" s="94"/>
      <c r="D647" s="94"/>
      <c r="E647" s="94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  <c r="T647" s="94"/>
      <c r="U647" s="94"/>
    </row>
    <row r="648" spans="2:21">
      <c r="B648" s="93"/>
      <c r="C648" s="94"/>
      <c r="D648" s="94"/>
      <c r="E648" s="94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  <c r="T648" s="94"/>
      <c r="U648" s="94"/>
    </row>
    <row r="649" spans="2:21">
      <c r="B649" s="93"/>
      <c r="C649" s="94"/>
      <c r="D649" s="94"/>
      <c r="E649" s="94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  <c r="T649" s="94"/>
      <c r="U649" s="94"/>
    </row>
    <row r="650" spans="2:21">
      <c r="B650" s="93"/>
      <c r="C650" s="94"/>
      <c r="D650" s="94"/>
      <c r="E650" s="94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  <c r="T650" s="94"/>
      <c r="U650" s="94"/>
    </row>
    <row r="651" spans="2:21">
      <c r="B651" s="93"/>
      <c r="C651" s="94"/>
      <c r="D651" s="94"/>
      <c r="E651" s="94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  <c r="T651" s="94"/>
      <c r="U651" s="94"/>
    </row>
    <row r="652" spans="2:21">
      <c r="B652" s="93"/>
      <c r="C652" s="94"/>
      <c r="D652" s="94"/>
      <c r="E652" s="94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  <c r="T652" s="94"/>
      <c r="U652" s="94"/>
    </row>
    <row r="653" spans="2:21">
      <c r="B653" s="93"/>
      <c r="C653" s="94"/>
      <c r="D653" s="94"/>
      <c r="E653" s="94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  <c r="T653" s="94"/>
      <c r="U653" s="94"/>
    </row>
    <row r="654" spans="2:21">
      <c r="B654" s="93"/>
      <c r="C654" s="94"/>
      <c r="D654" s="94"/>
      <c r="E654" s="94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  <c r="T654" s="94"/>
      <c r="U654" s="94"/>
    </row>
    <row r="655" spans="2:21">
      <c r="B655" s="93"/>
      <c r="C655" s="94"/>
      <c r="D655" s="94"/>
      <c r="E655" s="94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  <c r="T655" s="94"/>
      <c r="U655" s="94"/>
    </row>
    <row r="656" spans="2:21">
      <c r="B656" s="93"/>
      <c r="C656" s="94"/>
      <c r="D656" s="94"/>
      <c r="E656" s="94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  <c r="T656" s="94"/>
      <c r="U656" s="94"/>
    </row>
    <row r="657" spans="2:21">
      <c r="B657" s="93"/>
      <c r="C657" s="94"/>
      <c r="D657" s="94"/>
      <c r="E657" s="94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  <c r="T657" s="94"/>
      <c r="U657" s="94"/>
    </row>
    <row r="658" spans="2:21">
      <c r="B658" s="93"/>
      <c r="C658" s="94"/>
      <c r="D658" s="94"/>
      <c r="E658" s="94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  <c r="T658" s="94"/>
      <c r="U658" s="94"/>
    </row>
    <row r="659" spans="2:21">
      <c r="B659" s="93"/>
      <c r="C659" s="94"/>
      <c r="D659" s="94"/>
      <c r="E659" s="94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  <c r="T659" s="94"/>
      <c r="U659" s="94"/>
    </row>
    <row r="660" spans="2:21">
      <c r="B660" s="93"/>
      <c r="C660" s="94"/>
      <c r="D660" s="94"/>
      <c r="E660" s="94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  <c r="T660" s="94"/>
      <c r="U660" s="94"/>
    </row>
    <row r="661" spans="2:21">
      <c r="B661" s="93"/>
      <c r="C661" s="94"/>
      <c r="D661" s="94"/>
      <c r="E661" s="94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  <c r="T661" s="94"/>
      <c r="U661" s="94"/>
    </row>
    <row r="662" spans="2:21">
      <c r="B662" s="93"/>
      <c r="C662" s="94"/>
      <c r="D662" s="94"/>
      <c r="E662" s="94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  <c r="T662" s="94"/>
      <c r="U662" s="94"/>
    </row>
    <row r="663" spans="2:21">
      <c r="B663" s="93"/>
      <c r="C663" s="94"/>
      <c r="D663" s="94"/>
      <c r="E663" s="94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  <c r="T663" s="94"/>
      <c r="U663" s="94"/>
    </row>
    <row r="664" spans="2:21">
      <c r="B664" s="93"/>
      <c r="C664" s="94"/>
      <c r="D664" s="94"/>
      <c r="E664" s="94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  <c r="T664" s="94"/>
      <c r="U664" s="94"/>
    </row>
    <row r="665" spans="2:21">
      <c r="B665" s="93"/>
      <c r="C665" s="94"/>
      <c r="D665" s="94"/>
      <c r="E665" s="94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  <c r="T665" s="94"/>
      <c r="U665" s="94"/>
    </row>
    <row r="666" spans="2:21">
      <c r="B666" s="93"/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</row>
    <row r="667" spans="2:21">
      <c r="B667" s="93"/>
      <c r="C667" s="94"/>
      <c r="D667" s="94"/>
      <c r="E667" s="94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  <c r="T667" s="94"/>
      <c r="U667" s="94"/>
    </row>
    <row r="668" spans="2:21">
      <c r="B668" s="93"/>
      <c r="C668" s="94"/>
      <c r="D668" s="94"/>
      <c r="E668" s="94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  <c r="T668" s="94"/>
      <c r="U668" s="94"/>
    </row>
    <row r="669" spans="2:21">
      <c r="B669" s="93"/>
      <c r="C669" s="94"/>
      <c r="D669" s="94"/>
      <c r="E669" s="94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  <c r="S669" s="94"/>
      <c r="T669" s="94"/>
      <c r="U669" s="94"/>
    </row>
    <row r="670" spans="2:21">
      <c r="B670" s="93"/>
      <c r="C670" s="94"/>
      <c r="D670" s="94"/>
      <c r="E670" s="94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  <c r="S670" s="94"/>
      <c r="T670" s="94"/>
      <c r="U670" s="94"/>
    </row>
    <row r="671" spans="2:21">
      <c r="B671" s="93"/>
      <c r="C671" s="94"/>
      <c r="D671" s="94"/>
      <c r="E671" s="94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/>
      <c r="T671" s="94"/>
      <c r="U671" s="94"/>
    </row>
    <row r="672" spans="2:21">
      <c r="B672" s="93"/>
      <c r="C672" s="94"/>
      <c r="D672" s="94"/>
      <c r="E672" s="94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/>
      <c r="T672" s="94"/>
      <c r="U672" s="94"/>
    </row>
    <row r="673" spans="2:21">
      <c r="B673" s="93"/>
      <c r="C673" s="94"/>
      <c r="D673" s="94"/>
      <c r="E673" s="94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  <c r="S673" s="94"/>
      <c r="T673" s="94"/>
      <c r="U673" s="94"/>
    </row>
    <row r="674" spans="2:21">
      <c r="B674" s="93"/>
      <c r="C674" s="94"/>
      <c r="D674" s="94"/>
      <c r="E674" s="94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  <c r="S674" s="94"/>
      <c r="T674" s="94"/>
      <c r="U674" s="94"/>
    </row>
    <row r="675" spans="2:21">
      <c r="B675" s="93"/>
      <c r="C675" s="94"/>
      <c r="D675" s="94"/>
      <c r="E675" s="94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  <c r="S675" s="94"/>
      <c r="T675" s="94"/>
      <c r="U675" s="94"/>
    </row>
    <row r="676" spans="2:21">
      <c r="B676" s="93"/>
      <c r="C676" s="94"/>
      <c r="D676" s="94"/>
      <c r="E676" s="94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  <c r="S676" s="94"/>
      <c r="T676" s="94"/>
      <c r="U676" s="94"/>
    </row>
    <row r="677" spans="2:21">
      <c r="B677" s="93"/>
      <c r="C677" s="94"/>
      <c r="D677" s="94"/>
      <c r="E677" s="94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  <c r="S677" s="94"/>
      <c r="T677" s="94"/>
      <c r="U677" s="94"/>
    </row>
    <row r="678" spans="2:21">
      <c r="B678" s="93"/>
      <c r="C678" s="94"/>
      <c r="D678" s="94"/>
      <c r="E678" s="94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  <c r="S678" s="94"/>
      <c r="T678" s="94"/>
      <c r="U678" s="94"/>
    </row>
    <row r="679" spans="2:21">
      <c r="B679" s="93"/>
      <c r="C679" s="94"/>
      <c r="D679" s="94"/>
      <c r="E679" s="94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  <c r="S679" s="94"/>
      <c r="T679" s="94"/>
      <c r="U679" s="94"/>
    </row>
    <row r="680" spans="2:21">
      <c r="B680" s="93"/>
      <c r="C680" s="94"/>
      <c r="D680" s="94"/>
      <c r="E680" s="94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  <c r="S680" s="94"/>
      <c r="T680" s="94"/>
      <c r="U680" s="94"/>
    </row>
    <row r="681" spans="2:21">
      <c r="B681" s="93"/>
      <c r="C681" s="94"/>
      <c r="D681" s="94"/>
      <c r="E681" s="94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  <c r="S681" s="94"/>
      <c r="T681" s="94"/>
      <c r="U681" s="94"/>
    </row>
    <row r="682" spans="2:21">
      <c r="B682" s="93"/>
      <c r="C682" s="94"/>
      <c r="D682" s="94"/>
      <c r="E682" s="94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  <c r="S682" s="94"/>
      <c r="T682" s="94"/>
      <c r="U682" s="94"/>
    </row>
    <row r="683" spans="2:21">
      <c r="B683" s="93"/>
      <c r="C683" s="94"/>
      <c r="D683" s="94"/>
      <c r="E683" s="94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  <c r="S683" s="94"/>
      <c r="T683" s="94"/>
      <c r="U683" s="94"/>
    </row>
    <row r="684" spans="2:21">
      <c r="B684" s="93"/>
      <c r="C684" s="94"/>
      <c r="D684" s="94"/>
      <c r="E684" s="94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  <c r="S684" s="94"/>
      <c r="T684" s="94"/>
      <c r="U684" s="94"/>
    </row>
    <row r="685" spans="2:21">
      <c r="B685" s="93"/>
      <c r="C685" s="94"/>
      <c r="D685" s="94"/>
      <c r="E685" s="94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  <c r="S685" s="94"/>
      <c r="T685" s="94"/>
      <c r="U685" s="94"/>
    </row>
    <row r="686" spans="2:21">
      <c r="B686" s="93"/>
      <c r="C686" s="94"/>
      <c r="D686" s="94"/>
      <c r="E686" s="94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  <c r="S686" s="94"/>
      <c r="T686" s="94"/>
      <c r="U686" s="94"/>
    </row>
    <row r="687" spans="2:21">
      <c r="B687" s="93"/>
      <c r="C687" s="94"/>
      <c r="D687" s="94"/>
      <c r="E687" s="94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  <c r="S687" s="94"/>
      <c r="T687" s="94"/>
      <c r="U687" s="94"/>
    </row>
    <row r="688" spans="2:21">
      <c r="B688" s="93"/>
      <c r="C688" s="94"/>
      <c r="D688" s="94"/>
      <c r="E688" s="94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/>
      <c r="T688" s="94"/>
      <c r="U688" s="94"/>
    </row>
    <row r="689" spans="2:21">
      <c r="B689" s="93"/>
      <c r="C689" s="94"/>
      <c r="D689" s="94"/>
      <c r="E689" s="94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  <c r="S689" s="94"/>
      <c r="T689" s="94"/>
      <c r="U689" s="94"/>
    </row>
    <row r="690" spans="2:21">
      <c r="B690" s="93"/>
      <c r="C690" s="94"/>
      <c r="D690" s="94"/>
      <c r="E690" s="94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  <c r="S690" s="94"/>
      <c r="T690" s="94"/>
      <c r="U690" s="94"/>
    </row>
    <row r="691" spans="2:21">
      <c r="B691" s="93"/>
      <c r="C691" s="94"/>
      <c r="D691" s="94"/>
      <c r="E691" s="94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  <c r="S691" s="94"/>
      <c r="T691" s="94"/>
      <c r="U691" s="94"/>
    </row>
    <row r="692" spans="2:21">
      <c r="B692" s="93"/>
      <c r="C692" s="94"/>
      <c r="D692" s="94"/>
      <c r="E692" s="94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  <c r="S692" s="94"/>
      <c r="T692" s="94"/>
      <c r="U692" s="94"/>
    </row>
    <row r="693" spans="2:21">
      <c r="B693" s="93"/>
      <c r="C693" s="94"/>
      <c r="D693" s="94"/>
      <c r="E693" s="94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  <c r="S693" s="94"/>
      <c r="T693" s="94"/>
      <c r="U693" s="94"/>
    </row>
    <row r="694" spans="2:21">
      <c r="B694" s="93"/>
      <c r="C694" s="94"/>
      <c r="D694" s="94"/>
      <c r="E694" s="94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  <c r="S694" s="94"/>
      <c r="T694" s="94"/>
      <c r="U694" s="94"/>
    </row>
    <row r="695" spans="2:21">
      <c r="B695" s="93"/>
      <c r="C695" s="94"/>
      <c r="D695" s="94"/>
      <c r="E695" s="94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  <c r="S695" s="94"/>
      <c r="T695" s="94"/>
      <c r="U695" s="94"/>
    </row>
    <row r="696" spans="2:21">
      <c r="B696" s="93"/>
      <c r="C696" s="94"/>
      <c r="D696" s="94"/>
      <c r="E696" s="94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  <c r="S696" s="94"/>
      <c r="T696" s="94"/>
      <c r="U696" s="94"/>
    </row>
    <row r="697" spans="2:21">
      <c r="B697" s="93"/>
      <c r="C697" s="94"/>
      <c r="D697" s="94"/>
      <c r="E697" s="94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  <c r="S697" s="94"/>
      <c r="T697" s="94"/>
      <c r="U697" s="94"/>
    </row>
    <row r="698" spans="2:21">
      <c r="B698" s="93"/>
      <c r="C698" s="94"/>
      <c r="D698" s="94"/>
      <c r="E698" s="94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/>
      <c r="T698" s="94"/>
      <c r="U698" s="94"/>
    </row>
    <row r="699" spans="2:21">
      <c r="B699" s="93"/>
      <c r="C699" s="94"/>
      <c r="D699" s="94"/>
      <c r="E699" s="94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  <c r="S699" s="94"/>
      <c r="T699" s="94"/>
      <c r="U699" s="94"/>
    </row>
    <row r="700" spans="2:21">
      <c r="B700" s="93"/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</row>
    <row r="701" spans="2:21">
      <c r="B701" s="93"/>
      <c r="C701" s="94"/>
      <c r="D701" s="94"/>
      <c r="E701" s="94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  <c r="S701" s="94"/>
      <c r="T701" s="94"/>
      <c r="U701" s="94"/>
    </row>
    <row r="702" spans="2:21">
      <c r="B702" s="93"/>
      <c r="C702" s="94"/>
      <c r="D702" s="94"/>
      <c r="E702" s="94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  <c r="S702" s="94"/>
      <c r="T702" s="94"/>
      <c r="U702" s="94"/>
    </row>
    <row r="703" spans="2:21">
      <c r="B703" s="93"/>
      <c r="C703" s="94"/>
      <c r="D703" s="94"/>
      <c r="E703" s="94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  <c r="S703" s="94"/>
      <c r="T703" s="94"/>
      <c r="U703" s="94"/>
    </row>
    <row r="704" spans="2:21">
      <c r="B704" s="93"/>
      <c r="C704" s="94"/>
      <c r="D704" s="94"/>
      <c r="E704" s="94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  <c r="S704" s="94"/>
      <c r="T704" s="94"/>
      <c r="U704" s="94"/>
    </row>
    <row r="705" spans="2:21">
      <c r="B705" s="93"/>
      <c r="C705" s="94"/>
      <c r="D705" s="94"/>
      <c r="E705" s="94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  <c r="S705" s="94"/>
      <c r="T705" s="94"/>
      <c r="U705" s="94"/>
    </row>
    <row r="706" spans="2:21">
      <c r="B706" s="93"/>
      <c r="C706" s="94"/>
      <c r="D706" s="94"/>
      <c r="E706" s="94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  <c r="S706" s="94"/>
      <c r="T706" s="94"/>
      <c r="U706" s="94"/>
    </row>
    <row r="707" spans="2:21">
      <c r="B707" s="93"/>
      <c r="C707" s="94"/>
      <c r="D707" s="94"/>
      <c r="E707" s="94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  <c r="S707" s="94"/>
      <c r="T707" s="94"/>
      <c r="U707" s="94"/>
    </row>
    <row r="708" spans="2:21">
      <c r="B708" s="93"/>
      <c r="C708" s="94"/>
      <c r="D708" s="94"/>
      <c r="E708" s="94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  <c r="S708" s="94"/>
      <c r="T708" s="94"/>
      <c r="U708" s="94"/>
    </row>
    <row r="709" spans="2:21">
      <c r="B709" s="93"/>
      <c r="C709" s="94"/>
      <c r="D709" s="94"/>
      <c r="E709" s="94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  <c r="S709" s="94"/>
      <c r="T709" s="94"/>
      <c r="U709" s="94"/>
    </row>
    <row r="710" spans="2:21">
      <c r="B710" s="93"/>
      <c r="C710" s="94"/>
      <c r="D710" s="94"/>
      <c r="E710" s="94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  <c r="S710" s="94"/>
      <c r="T710" s="94"/>
      <c r="U710" s="94"/>
    </row>
    <row r="711" spans="2:21">
      <c r="B711" s="93"/>
      <c r="C711" s="94"/>
      <c r="D711" s="94"/>
      <c r="E711" s="94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  <c r="S711" s="94"/>
      <c r="T711" s="94"/>
      <c r="U711" s="94"/>
    </row>
    <row r="712" spans="2:21">
      <c r="B712" s="93"/>
      <c r="C712" s="94"/>
      <c r="D712" s="94"/>
      <c r="E712" s="94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  <c r="S712" s="94"/>
      <c r="T712" s="94"/>
      <c r="U712" s="94"/>
    </row>
    <row r="713" spans="2:21">
      <c r="B713" s="93"/>
      <c r="C713" s="94"/>
      <c r="D713" s="94"/>
      <c r="E713" s="94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  <c r="S713" s="94"/>
      <c r="T713" s="94"/>
      <c r="U713" s="94"/>
    </row>
    <row r="714" spans="2:21">
      <c r="B714" s="93"/>
      <c r="C714" s="94"/>
      <c r="D714" s="94"/>
      <c r="E714" s="94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  <c r="S714" s="94"/>
      <c r="T714" s="94"/>
      <c r="U714" s="94"/>
    </row>
    <row r="715" spans="2:21">
      <c r="B715" s="93"/>
      <c r="C715" s="94"/>
      <c r="D715" s="94"/>
      <c r="E715" s="94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  <c r="S715" s="94"/>
      <c r="T715" s="94"/>
      <c r="U715" s="94"/>
    </row>
    <row r="716" spans="2:21">
      <c r="B716" s="93"/>
      <c r="C716" s="94"/>
      <c r="D716" s="94"/>
      <c r="E716" s="94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  <c r="S716" s="94"/>
      <c r="T716" s="94"/>
      <c r="U716" s="94"/>
    </row>
    <row r="717" spans="2:21">
      <c r="B717" s="93"/>
      <c r="C717" s="94"/>
      <c r="D717" s="94"/>
      <c r="E717" s="94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  <c r="S717" s="94"/>
      <c r="T717" s="94"/>
      <c r="U717" s="94"/>
    </row>
    <row r="718" spans="2:21">
      <c r="B718" s="93"/>
      <c r="C718" s="94"/>
      <c r="D718" s="94"/>
      <c r="E718" s="94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  <c r="S718" s="94"/>
      <c r="T718" s="94"/>
      <c r="U718" s="94"/>
    </row>
    <row r="719" spans="2:21">
      <c r="B719" s="93"/>
      <c r="C719" s="94"/>
      <c r="D719" s="94"/>
      <c r="E719" s="94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  <c r="S719" s="94"/>
      <c r="T719" s="94"/>
      <c r="U719" s="94"/>
    </row>
    <row r="720" spans="2:21">
      <c r="B720" s="93"/>
      <c r="C720" s="94"/>
      <c r="D720" s="94"/>
      <c r="E720" s="94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  <c r="S720" s="94"/>
      <c r="T720" s="94"/>
      <c r="U720" s="94"/>
    </row>
    <row r="721" spans="2:21">
      <c r="B721" s="93"/>
      <c r="C721" s="94"/>
      <c r="D721" s="94"/>
      <c r="E721" s="94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  <c r="S721" s="94"/>
      <c r="T721" s="94"/>
      <c r="U721" s="94"/>
    </row>
    <row r="722" spans="2:21">
      <c r="B722" s="93"/>
      <c r="C722" s="94"/>
      <c r="D722" s="94"/>
      <c r="E722" s="94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  <c r="S722" s="94"/>
      <c r="T722" s="94"/>
      <c r="U722" s="94"/>
    </row>
    <row r="723" spans="2:21">
      <c r="B723" s="93"/>
      <c r="C723" s="94"/>
      <c r="D723" s="94"/>
      <c r="E723" s="94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  <c r="S723" s="94"/>
      <c r="T723" s="94"/>
      <c r="U723" s="94"/>
    </row>
    <row r="724" spans="2:21">
      <c r="B724" s="93"/>
      <c r="C724" s="94"/>
      <c r="D724" s="94"/>
      <c r="E724" s="94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  <c r="S724" s="94"/>
      <c r="T724" s="94"/>
      <c r="U724" s="94"/>
    </row>
    <row r="725" spans="2:21">
      <c r="B725" s="93"/>
      <c r="C725" s="94"/>
      <c r="D725" s="94"/>
      <c r="E725" s="94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  <c r="S725" s="94"/>
      <c r="T725" s="94"/>
      <c r="U725" s="94"/>
    </row>
    <row r="726" spans="2:21">
      <c r="B726" s="93"/>
      <c r="C726" s="94"/>
      <c r="D726" s="94"/>
      <c r="E726" s="94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  <c r="S726" s="94"/>
      <c r="T726" s="94"/>
      <c r="U726" s="94"/>
    </row>
    <row r="727" spans="2:21">
      <c r="B727" s="93"/>
      <c r="C727" s="94"/>
      <c r="D727" s="94"/>
      <c r="E727" s="94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  <c r="S727" s="94"/>
      <c r="T727" s="94"/>
      <c r="U727" s="94"/>
    </row>
    <row r="728" spans="2:21">
      <c r="B728" s="93"/>
      <c r="C728" s="94"/>
      <c r="D728" s="94"/>
      <c r="E728" s="94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  <c r="S728" s="94"/>
      <c r="T728" s="94"/>
      <c r="U728" s="94"/>
    </row>
    <row r="729" spans="2:21">
      <c r="B729" s="93"/>
      <c r="C729" s="94"/>
      <c r="D729" s="94"/>
      <c r="E729" s="94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  <c r="S729" s="94"/>
      <c r="T729" s="94"/>
      <c r="U729" s="94"/>
    </row>
    <row r="730" spans="2:21">
      <c r="B730" s="93"/>
      <c r="C730" s="94"/>
      <c r="D730" s="94"/>
      <c r="E730" s="94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  <c r="S730" s="94"/>
      <c r="T730" s="94"/>
      <c r="U730" s="94"/>
    </row>
    <row r="731" spans="2:21">
      <c r="B731" s="93"/>
      <c r="C731" s="94"/>
      <c r="D731" s="94"/>
      <c r="E731" s="94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  <c r="S731" s="94"/>
      <c r="T731" s="94"/>
      <c r="U731" s="94"/>
    </row>
    <row r="732" spans="2:21">
      <c r="B732" s="93"/>
      <c r="C732" s="94"/>
      <c r="D732" s="94"/>
      <c r="E732" s="94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  <c r="S732" s="94"/>
      <c r="T732" s="94"/>
      <c r="U732" s="94"/>
    </row>
    <row r="733" spans="2:21">
      <c r="B733" s="93"/>
      <c r="C733" s="94"/>
      <c r="D733" s="94"/>
      <c r="E733" s="94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  <c r="S733" s="94"/>
      <c r="T733" s="94"/>
      <c r="U733" s="94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69:K369"/>
  </mergeCells>
  <phoneticPr fontId="4" type="noConversion"/>
  <conditionalFormatting sqref="B12:B361">
    <cfRule type="cellIs" dxfId="8" priority="6" operator="equal">
      <formula>"NR3"</formula>
    </cfRule>
  </conditionalFormatting>
  <conditionalFormatting sqref="B12:B361">
    <cfRule type="containsText" dxfId="7" priority="5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67 B369" xr:uid="{00000000-0002-0000-0400-000001000000}"/>
    <dataValidation type="list" allowBlank="1" showInputMessage="1" showErrorMessage="1" sqref="I12:I35 I37:I827" xr:uid="{00000000-0002-0000-0400-000002000000}">
      <formula1>#REF!</formula1>
    </dataValidation>
    <dataValidation type="list" allowBlank="1" showInputMessage="1" showErrorMessage="1" sqref="G12:G35 G37:G827 L12:L827 E12:E35 E37:E821" xr:uid="{00000000-0002-0000-0400-000000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1.7109375" style="2" bestFit="1" customWidth="1"/>
    <col min="3" max="3" width="39.28515625" style="2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29.42578125" style="2" customWidth="1"/>
    <col min="8" max="8" width="12.28515625" style="1" bestFit="1" customWidth="1"/>
    <col min="9" max="9" width="11.28515625" style="1" bestFit="1" customWidth="1"/>
    <col min="10" max="10" width="13.140625" style="1" bestFit="1" customWidth="1"/>
    <col min="11" max="11" width="9.7109375" style="1" bestFit="1" customWidth="1"/>
    <col min="12" max="12" width="10.14062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146</v>
      </c>
      <c r="C1" s="46" t="s" vm="1">
        <v>232</v>
      </c>
    </row>
    <row r="2" spans="2:15">
      <c r="B2" s="46" t="s">
        <v>145</v>
      </c>
      <c r="C2" s="46" t="s">
        <v>233</v>
      </c>
    </row>
    <row r="3" spans="2:15">
      <c r="B3" s="46" t="s">
        <v>147</v>
      </c>
      <c r="C3" s="46" t="s">
        <v>234</v>
      </c>
    </row>
    <row r="4" spans="2:15">
      <c r="B4" s="46" t="s">
        <v>148</v>
      </c>
      <c r="C4" s="46">
        <v>9454</v>
      </c>
    </row>
    <row r="6" spans="2:15" ht="26.25" customHeight="1">
      <c r="B6" s="149" t="s">
        <v>174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1"/>
    </row>
    <row r="7" spans="2:15" ht="26.25" customHeight="1">
      <c r="B7" s="149" t="s">
        <v>92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1"/>
    </row>
    <row r="8" spans="2:15" s="3" customFormat="1" ht="63">
      <c r="B8" s="21" t="s">
        <v>115</v>
      </c>
      <c r="C8" s="29" t="s">
        <v>46</v>
      </c>
      <c r="D8" s="29" t="s">
        <v>119</v>
      </c>
      <c r="E8" s="29" t="s">
        <v>190</v>
      </c>
      <c r="F8" s="29" t="s">
        <v>117</v>
      </c>
      <c r="G8" s="29" t="s">
        <v>67</v>
      </c>
      <c r="H8" s="29" t="s">
        <v>103</v>
      </c>
      <c r="I8" s="12" t="s">
        <v>208</v>
      </c>
      <c r="J8" s="12" t="s">
        <v>207</v>
      </c>
      <c r="K8" s="29" t="s">
        <v>222</v>
      </c>
      <c r="L8" s="12" t="s">
        <v>63</v>
      </c>
      <c r="M8" s="12" t="s">
        <v>60</v>
      </c>
      <c r="N8" s="12" t="s">
        <v>149</v>
      </c>
      <c r="O8" s="13" t="s">
        <v>151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215</v>
      </c>
      <c r="J9" s="15"/>
      <c r="K9" s="15" t="s">
        <v>211</v>
      </c>
      <c r="L9" s="15" t="s">
        <v>211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74" t="s">
        <v>30</v>
      </c>
      <c r="C11" s="74"/>
      <c r="D11" s="75"/>
      <c r="E11" s="75"/>
      <c r="F11" s="74"/>
      <c r="G11" s="75"/>
      <c r="H11" s="75"/>
      <c r="I11" s="77"/>
      <c r="J11" s="98"/>
      <c r="K11" s="77">
        <v>11.326870617000003</v>
      </c>
      <c r="L11" s="77">
        <f>L12+L188</f>
        <v>39770.097488615997</v>
      </c>
      <c r="M11" s="78"/>
      <c r="N11" s="78">
        <f t="shared" ref="N11:N47" si="0">IFERROR(L11/$L$11,0)</f>
        <v>1</v>
      </c>
      <c r="O11" s="78">
        <f>L11/'סכום נכסי הקרן'!$C$42</f>
        <v>0.15649150069237203</v>
      </c>
    </row>
    <row r="12" spans="2:15">
      <c r="B12" s="79" t="s">
        <v>200</v>
      </c>
      <c r="C12" s="80"/>
      <c r="D12" s="81"/>
      <c r="E12" s="81"/>
      <c r="F12" s="80"/>
      <c r="G12" s="81"/>
      <c r="H12" s="81"/>
      <c r="I12" s="83"/>
      <c r="J12" s="100"/>
      <c r="K12" s="83">
        <v>10.102474072000003</v>
      </c>
      <c r="L12" s="83">
        <f>L13+L49+L118</f>
        <v>28887.264226526997</v>
      </c>
      <c r="M12" s="84"/>
      <c r="N12" s="84">
        <f t="shared" si="0"/>
        <v>0.72635638458758722</v>
      </c>
      <c r="O12" s="84">
        <f>L12/'סכום נכסי הקרן'!$C$42</f>
        <v>0.11366860066159724</v>
      </c>
    </row>
    <row r="13" spans="2:15">
      <c r="B13" s="85" t="s">
        <v>1141</v>
      </c>
      <c r="C13" s="80"/>
      <c r="D13" s="81"/>
      <c r="E13" s="81"/>
      <c r="F13" s="80"/>
      <c r="G13" s="81"/>
      <c r="H13" s="81"/>
      <c r="I13" s="83"/>
      <c r="J13" s="100"/>
      <c r="K13" s="83">
        <v>7.9728819220000018</v>
      </c>
      <c r="L13" s="83">
        <f>SUM(L14:L47)</f>
        <v>17718.047126995996</v>
      </c>
      <c r="M13" s="84"/>
      <c r="N13" s="84">
        <f t="shared" si="0"/>
        <v>0.44551178513122086</v>
      </c>
      <c r="O13" s="84">
        <f>L13/'סכום נכסי הקרן'!$C$42</f>
        <v>6.9718807831322352E-2</v>
      </c>
    </row>
    <row r="14" spans="2:15">
      <c r="B14" s="86" t="s">
        <v>1142</v>
      </c>
      <c r="C14" s="87" t="s">
        <v>1143</v>
      </c>
      <c r="D14" s="88" t="s">
        <v>120</v>
      </c>
      <c r="E14" s="88" t="s">
        <v>28</v>
      </c>
      <c r="F14" s="87" t="s">
        <v>653</v>
      </c>
      <c r="G14" s="88" t="s">
        <v>342</v>
      </c>
      <c r="H14" s="88" t="s">
        <v>133</v>
      </c>
      <c r="I14" s="90">
        <v>15556.938313000002</v>
      </c>
      <c r="J14" s="102">
        <v>2464</v>
      </c>
      <c r="K14" s="90"/>
      <c r="L14" s="90">
        <v>383.32296004200003</v>
      </c>
      <c r="M14" s="91">
        <v>6.931515554104998E-5</v>
      </c>
      <c r="N14" s="91">
        <f t="shared" si="0"/>
        <v>9.6384717224222149E-3</v>
      </c>
      <c r="O14" s="91">
        <f>L14/'סכום נכסי הקרן'!$C$42</f>
        <v>1.5083389042228443E-3</v>
      </c>
    </row>
    <row r="15" spans="2:15">
      <c r="B15" s="86" t="s">
        <v>1144</v>
      </c>
      <c r="C15" s="87" t="s">
        <v>1145</v>
      </c>
      <c r="D15" s="88" t="s">
        <v>120</v>
      </c>
      <c r="E15" s="88" t="s">
        <v>28</v>
      </c>
      <c r="F15" s="87" t="s">
        <v>1146</v>
      </c>
      <c r="G15" s="88" t="s">
        <v>692</v>
      </c>
      <c r="H15" s="88" t="s">
        <v>133</v>
      </c>
      <c r="I15" s="90">
        <v>1875.7640130000002</v>
      </c>
      <c r="J15" s="102">
        <v>26940</v>
      </c>
      <c r="K15" s="90"/>
      <c r="L15" s="90">
        <v>505.33082561900005</v>
      </c>
      <c r="M15" s="91">
        <v>3.3438511746968831E-5</v>
      </c>
      <c r="N15" s="91">
        <f t="shared" si="0"/>
        <v>1.2706300902673136E-2</v>
      </c>
      <c r="O15" s="91">
        <f>L15/'סכום נכסי הקרן'!$C$42</f>
        <v>1.9884280965081604E-3</v>
      </c>
    </row>
    <row r="16" spans="2:15">
      <c r="B16" s="86" t="s">
        <v>1147</v>
      </c>
      <c r="C16" s="87" t="s">
        <v>1148</v>
      </c>
      <c r="D16" s="88" t="s">
        <v>120</v>
      </c>
      <c r="E16" s="88" t="s">
        <v>28</v>
      </c>
      <c r="F16" s="87" t="s">
        <v>706</v>
      </c>
      <c r="G16" s="88" t="s">
        <v>482</v>
      </c>
      <c r="H16" s="88" t="s">
        <v>133</v>
      </c>
      <c r="I16" s="90">
        <v>59982.152098000006</v>
      </c>
      <c r="J16" s="102">
        <v>2107</v>
      </c>
      <c r="K16" s="90"/>
      <c r="L16" s="90">
        <v>1263.8239447080002</v>
      </c>
      <c r="M16" s="91">
        <v>4.651905892652406E-5</v>
      </c>
      <c r="N16" s="91">
        <f t="shared" si="0"/>
        <v>3.1778246082242168E-2</v>
      </c>
      <c r="O16" s="91">
        <f>L16/'סכום נכסי הקרן'!$C$42</f>
        <v>4.9730254187815683E-3</v>
      </c>
    </row>
    <row r="17" spans="2:15">
      <c r="B17" s="86" t="s">
        <v>1149</v>
      </c>
      <c r="C17" s="87" t="s">
        <v>1150</v>
      </c>
      <c r="D17" s="88" t="s">
        <v>120</v>
      </c>
      <c r="E17" s="88" t="s">
        <v>28</v>
      </c>
      <c r="F17" s="87" t="s">
        <v>893</v>
      </c>
      <c r="G17" s="88" t="s">
        <v>703</v>
      </c>
      <c r="H17" s="88" t="s">
        <v>133</v>
      </c>
      <c r="I17" s="90">
        <v>1462.2918710000001</v>
      </c>
      <c r="J17" s="102">
        <v>75810</v>
      </c>
      <c r="K17" s="90"/>
      <c r="L17" s="90">
        <v>1108.563467744</v>
      </c>
      <c r="M17" s="91">
        <v>3.2932490788681799E-5</v>
      </c>
      <c r="N17" s="91">
        <f t="shared" si="0"/>
        <v>2.787429595970493E-2</v>
      </c>
      <c r="O17" s="91">
        <f>L17/'סכום נכסי הקרן'!$C$42</f>
        <v>4.3620904054775464E-3</v>
      </c>
    </row>
    <row r="18" spans="2:15">
      <c r="B18" s="86" t="s">
        <v>1151</v>
      </c>
      <c r="C18" s="87" t="s">
        <v>1152</v>
      </c>
      <c r="D18" s="88" t="s">
        <v>120</v>
      </c>
      <c r="E18" s="88" t="s">
        <v>28</v>
      </c>
      <c r="F18" s="87" t="s">
        <v>1153</v>
      </c>
      <c r="G18" s="88" t="s">
        <v>331</v>
      </c>
      <c r="H18" s="88" t="s">
        <v>133</v>
      </c>
      <c r="I18" s="90">
        <v>3041.6261390000004</v>
      </c>
      <c r="J18" s="102">
        <v>2610</v>
      </c>
      <c r="K18" s="90"/>
      <c r="L18" s="90">
        <v>79.386442219000017</v>
      </c>
      <c r="M18" s="91">
        <v>1.6924017102168791E-5</v>
      </c>
      <c r="N18" s="91">
        <f t="shared" si="0"/>
        <v>1.9961339607408308E-3</v>
      </c>
      <c r="O18" s="91">
        <f>L18/'סכום נכסי הקרן'!$C$42</f>
        <v>3.1237799909934104E-4</v>
      </c>
    </row>
    <row r="19" spans="2:15">
      <c r="B19" s="86" t="s">
        <v>1154</v>
      </c>
      <c r="C19" s="87" t="s">
        <v>1155</v>
      </c>
      <c r="D19" s="88" t="s">
        <v>120</v>
      </c>
      <c r="E19" s="88" t="s">
        <v>28</v>
      </c>
      <c r="F19" s="87" t="s">
        <v>788</v>
      </c>
      <c r="G19" s="88" t="s">
        <v>573</v>
      </c>
      <c r="H19" s="88" t="s">
        <v>133</v>
      </c>
      <c r="I19" s="90">
        <v>366.71571399999999</v>
      </c>
      <c r="J19" s="102">
        <v>146100</v>
      </c>
      <c r="K19" s="90">
        <v>4.3574250179999998</v>
      </c>
      <c r="L19" s="90">
        <v>540.12908340600018</v>
      </c>
      <c r="M19" s="91">
        <v>9.5449518556288337E-5</v>
      </c>
      <c r="N19" s="91">
        <f t="shared" si="0"/>
        <v>1.3581286381322288E-2</v>
      </c>
      <c r="O19" s="91">
        <f>L19/'סכום נכסי הקרן'!$C$42</f>
        <v>2.1253558871459997E-3</v>
      </c>
    </row>
    <row r="20" spans="2:15">
      <c r="B20" s="86" t="s">
        <v>1156</v>
      </c>
      <c r="C20" s="87" t="s">
        <v>1157</v>
      </c>
      <c r="D20" s="88" t="s">
        <v>120</v>
      </c>
      <c r="E20" s="88" t="s">
        <v>28</v>
      </c>
      <c r="F20" s="87" t="s">
        <v>375</v>
      </c>
      <c r="G20" s="88" t="s">
        <v>331</v>
      </c>
      <c r="H20" s="88" t="s">
        <v>133</v>
      </c>
      <c r="I20" s="90">
        <v>16361.364567000002</v>
      </c>
      <c r="J20" s="102">
        <v>1845</v>
      </c>
      <c r="K20" s="90"/>
      <c r="L20" s="90">
        <v>301.86717626799998</v>
      </c>
      <c r="M20" s="91">
        <v>3.4801487107303082E-5</v>
      </c>
      <c r="N20" s="91">
        <f t="shared" si="0"/>
        <v>7.5903051621738675E-3</v>
      </c>
      <c r="O20" s="91">
        <f>L20/'סכום נכסי הקרן'!$C$42</f>
        <v>1.1878182455416469E-3</v>
      </c>
    </row>
    <row r="21" spans="2:15">
      <c r="B21" s="86" t="s">
        <v>1158</v>
      </c>
      <c r="C21" s="87" t="s">
        <v>1159</v>
      </c>
      <c r="D21" s="88" t="s">
        <v>120</v>
      </c>
      <c r="E21" s="88" t="s">
        <v>28</v>
      </c>
      <c r="F21" s="87" t="s">
        <v>841</v>
      </c>
      <c r="G21" s="88" t="s">
        <v>692</v>
      </c>
      <c r="H21" s="88" t="s">
        <v>133</v>
      </c>
      <c r="I21" s="90">
        <v>5882.3938440000011</v>
      </c>
      <c r="J21" s="102">
        <v>6008</v>
      </c>
      <c r="K21" s="90"/>
      <c r="L21" s="90">
        <v>353.41422214800002</v>
      </c>
      <c r="M21" s="91">
        <v>4.9911159028196892E-5</v>
      </c>
      <c r="N21" s="91">
        <f t="shared" si="0"/>
        <v>8.8864308730740027E-3</v>
      </c>
      <c r="O21" s="91">
        <f>L21/'סכום נכסי הקרן'!$C$42</f>
        <v>1.3906509031263764E-3</v>
      </c>
    </row>
    <row r="22" spans="2:15">
      <c r="B22" s="86" t="s">
        <v>1160</v>
      </c>
      <c r="C22" s="87" t="s">
        <v>1161</v>
      </c>
      <c r="D22" s="88" t="s">
        <v>120</v>
      </c>
      <c r="E22" s="88" t="s">
        <v>28</v>
      </c>
      <c r="F22" s="87" t="s">
        <v>1162</v>
      </c>
      <c r="G22" s="88" t="s">
        <v>127</v>
      </c>
      <c r="H22" s="88" t="s">
        <v>133</v>
      </c>
      <c r="I22" s="90">
        <v>3064.2506979999998</v>
      </c>
      <c r="J22" s="102">
        <v>5439</v>
      </c>
      <c r="K22" s="90"/>
      <c r="L22" s="90">
        <v>166.66459545200004</v>
      </c>
      <c r="M22" s="91">
        <v>1.7303410560877931E-5</v>
      </c>
      <c r="N22" s="91">
        <f t="shared" si="0"/>
        <v>4.1907012045848515E-3</v>
      </c>
      <c r="O22" s="91">
        <f>L22/'סכום נכסי הקרן'!$C$42</f>
        <v>6.5580912045881462E-4</v>
      </c>
    </row>
    <row r="23" spans="2:15">
      <c r="B23" s="86" t="s">
        <v>1163</v>
      </c>
      <c r="C23" s="87" t="s">
        <v>1164</v>
      </c>
      <c r="D23" s="88" t="s">
        <v>120</v>
      </c>
      <c r="E23" s="88" t="s">
        <v>28</v>
      </c>
      <c r="F23" s="87" t="s">
        <v>846</v>
      </c>
      <c r="G23" s="88" t="s">
        <v>692</v>
      </c>
      <c r="H23" s="88" t="s">
        <v>133</v>
      </c>
      <c r="I23" s="90">
        <v>32351.250080000009</v>
      </c>
      <c r="J23" s="102">
        <v>1124</v>
      </c>
      <c r="K23" s="90"/>
      <c r="L23" s="90">
        <v>363.62805089400001</v>
      </c>
      <c r="M23" s="91">
        <v>5.9047019177073706E-5</v>
      </c>
      <c r="N23" s="91">
        <f t="shared" si="0"/>
        <v>9.1432526912484137E-3</v>
      </c>
      <c r="O23" s="91">
        <f>L23/'סכום נכסי הקרן'!$C$42</f>
        <v>1.4308413348630335E-3</v>
      </c>
    </row>
    <row r="24" spans="2:15">
      <c r="B24" s="86" t="s">
        <v>1165</v>
      </c>
      <c r="C24" s="87" t="s">
        <v>1166</v>
      </c>
      <c r="D24" s="88" t="s">
        <v>120</v>
      </c>
      <c r="E24" s="88" t="s">
        <v>28</v>
      </c>
      <c r="F24" s="87" t="s">
        <v>383</v>
      </c>
      <c r="G24" s="88" t="s">
        <v>331</v>
      </c>
      <c r="H24" s="88" t="s">
        <v>133</v>
      </c>
      <c r="I24" s="90">
        <v>4262.1746410000005</v>
      </c>
      <c r="J24" s="102">
        <v>5860</v>
      </c>
      <c r="K24" s="90"/>
      <c r="L24" s="90">
        <v>249.76343397500005</v>
      </c>
      <c r="M24" s="91">
        <v>3.430769506490103E-5</v>
      </c>
      <c r="N24" s="91">
        <f t="shared" si="0"/>
        <v>6.2801815873469672E-3</v>
      </c>
      <c r="O24" s="91">
        <f>L24/'סכום נכסי הקרן'!$C$42</f>
        <v>9.8279504122452993E-4</v>
      </c>
    </row>
    <row r="25" spans="2:15">
      <c r="B25" s="86" t="s">
        <v>1167</v>
      </c>
      <c r="C25" s="87" t="s">
        <v>1168</v>
      </c>
      <c r="D25" s="88" t="s">
        <v>120</v>
      </c>
      <c r="E25" s="88" t="s">
        <v>28</v>
      </c>
      <c r="F25" s="87" t="s">
        <v>637</v>
      </c>
      <c r="G25" s="88" t="s">
        <v>638</v>
      </c>
      <c r="H25" s="88" t="s">
        <v>133</v>
      </c>
      <c r="I25" s="90">
        <v>946.75320900000008</v>
      </c>
      <c r="J25" s="102">
        <v>5193</v>
      </c>
      <c r="K25" s="90"/>
      <c r="L25" s="90">
        <v>49.164894139000012</v>
      </c>
      <c r="M25" s="91">
        <v>9.3526472574629211E-6</v>
      </c>
      <c r="N25" s="91">
        <f t="shared" si="0"/>
        <v>1.2362276495065981E-3</v>
      </c>
      <c r="O25" s="91">
        <f>L25/'סכום נכסי הקרן'!$C$42</f>
        <v>1.9345912006869123E-4</v>
      </c>
    </row>
    <row r="26" spans="2:15">
      <c r="B26" s="86" t="s">
        <v>1169</v>
      </c>
      <c r="C26" s="87" t="s">
        <v>1170</v>
      </c>
      <c r="D26" s="88" t="s">
        <v>120</v>
      </c>
      <c r="E26" s="88" t="s">
        <v>28</v>
      </c>
      <c r="F26" s="87" t="s">
        <v>486</v>
      </c>
      <c r="G26" s="88" t="s">
        <v>157</v>
      </c>
      <c r="H26" s="88" t="s">
        <v>133</v>
      </c>
      <c r="I26" s="90">
        <v>96897.226093999998</v>
      </c>
      <c r="J26" s="102">
        <v>537</v>
      </c>
      <c r="K26" s="90"/>
      <c r="L26" s="90">
        <v>520.33810412800005</v>
      </c>
      <c r="M26" s="91">
        <v>3.5021222454197779E-5</v>
      </c>
      <c r="N26" s="91">
        <f t="shared" si="0"/>
        <v>1.3083651712871571E-2</v>
      </c>
      <c r="O26" s="91">
        <f>L26/'סכום נכסי הקרן'!$C$42</f>
        <v>2.047480291083596E-3</v>
      </c>
    </row>
    <row r="27" spans="2:15">
      <c r="B27" s="86" t="s">
        <v>1171</v>
      </c>
      <c r="C27" s="87" t="s">
        <v>1172</v>
      </c>
      <c r="D27" s="88" t="s">
        <v>120</v>
      </c>
      <c r="E27" s="88" t="s">
        <v>28</v>
      </c>
      <c r="F27" s="87" t="s">
        <v>391</v>
      </c>
      <c r="G27" s="88" t="s">
        <v>331</v>
      </c>
      <c r="H27" s="88" t="s">
        <v>133</v>
      </c>
      <c r="I27" s="90">
        <v>1156.9457160000002</v>
      </c>
      <c r="J27" s="102">
        <v>31500</v>
      </c>
      <c r="K27" s="90"/>
      <c r="L27" s="90">
        <v>364.4379004590001</v>
      </c>
      <c r="M27" s="91">
        <v>4.711007139241266E-5</v>
      </c>
      <c r="N27" s="91">
        <f t="shared" si="0"/>
        <v>9.1636159695942087E-3</v>
      </c>
      <c r="O27" s="91">
        <f>L27/'סכום נכסי הקרן'!$C$42</f>
        <v>1.4340280148503835E-3</v>
      </c>
    </row>
    <row r="28" spans="2:15">
      <c r="B28" s="86" t="s">
        <v>1173</v>
      </c>
      <c r="C28" s="87" t="s">
        <v>1174</v>
      </c>
      <c r="D28" s="88" t="s">
        <v>120</v>
      </c>
      <c r="E28" s="88" t="s">
        <v>28</v>
      </c>
      <c r="F28" s="87" t="s">
        <v>1175</v>
      </c>
      <c r="G28" s="88" t="s">
        <v>314</v>
      </c>
      <c r="H28" s="88" t="s">
        <v>133</v>
      </c>
      <c r="I28" s="90">
        <v>1583.8751500000005</v>
      </c>
      <c r="J28" s="102">
        <v>16360</v>
      </c>
      <c r="K28" s="90"/>
      <c r="L28" s="90">
        <v>259.12197455000006</v>
      </c>
      <c r="M28" s="91">
        <v>1.5786649242838938E-5</v>
      </c>
      <c r="N28" s="91">
        <f t="shared" si="0"/>
        <v>6.5154975952516209E-3</v>
      </c>
      <c r="O28" s="91">
        <f>L28/'סכום נכסי הקרן'!$C$42</f>
        <v>1.0196199964384674E-3</v>
      </c>
    </row>
    <row r="29" spans="2:15">
      <c r="B29" s="86" t="s">
        <v>1176</v>
      </c>
      <c r="C29" s="87" t="s">
        <v>1177</v>
      </c>
      <c r="D29" s="88" t="s">
        <v>120</v>
      </c>
      <c r="E29" s="88" t="s">
        <v>28</v>
      </c>
      <c r="F29" s="87" t="s">
        <v>1178</v>
      </c>
      <c r="G29" s="88" t="s">
        <v>314</v>
      </c>
      <c r="H29" s="88" t="s">
        <v>133</v>
      </c>
      <c r="I29" s="90">
        <v>42676.973277999998</v>
      </c>
      <c r="J29" s="102">
        <v>2059</v>
      </c>
      <c r="K29" s="90"/>
      <c r="L29" s="90">
        <v>878.71887979800022</v>
      </c>
      <c r="M29" s="91">
        <v>3.4500067638428582E-5</v>
      </c>
      <c r="N29" s="91">
        <f t="shared" si="0"/>
        <v>2.2094964188848903E-2</v>
      </c>
      <c r="O29" s="91">
        <f>L29/'סכום נכסי הקרן'!$C$42</f>
        <v>3.4576741036571835E-3</v>
      </c>
    </row>
    <row r="30" spans="2:15">
      <c r="B30" s="86" t="s">
        <v>1179</v>
      </c>
      <c r="C30" s="87" t="s">
        <v>1180</v>
      </c>
      <c r="D30" s="88" t="s">
        <v>120</v>
      </c>
      <c r="E30" s="88" t="s">
        <v>28</v>
      </c>
      <c r="F30" s="87" t="s">
        <v>1181</v>
      </c>
      <c r="G30" s="88" t="s">
        <v>127</v>
      </c>
      <c r="H30" s="88" t="s">
        <v>133</v>
      </c>
      <c r="I30" s="90">
        <v>163.88376400000004</v>
      </c>
      <c r="J30" s="102">
        <v>56570</v>
      </c>
      <c r="K30" s="90"/>
      <c r="L30" s="90">
        <v>92.709045422000017</v>
      </c>
      <c r="M30" s="91">
        <v>8.8552025010995823E-6</v>
      </c>
      <c r="N30" s="91">
        <f t="shared" si="0"/>
        <v>2.3311244195098478E-3</v>
      </c>
      <c r="O30" s="91">
        <f>L30/'סכום נכסי הקרן'!$C$42</f>
        <v>3.6480115870973068E-4</v>
      </c>
    </row>
    <row r="31" spans="2:15">
      <c r="B31" s="86" t="s">
        <v>1182</v>
      </c>
      <c r="C31" s="87" t="s">
        <v>1183</v>
      </c>
      <c r="D31" s="88" t="s">
        <v>120</v>
      </c>
      <c r="E31" s="88" t="s">
        <v>28</v>
      </c>
      <c r="F31" s="87" t="s">
        <v>405</v>
      </c>
      <c r="G31" s="88" t="s">
        <v>406</v>
      </c>
      <c r="H31" s="88" t="s">
        <v>133</v>
      </c>
      <c r="I31" s="90">
        <v>9217.5162100000016</v>
      </c>
      <c r="J31" s="102">
        <v>3962</v>
      </c>
      <c r="K31" s="90"/>
      <c r="L31" s="90">
        <v>365.19799223600006</v>
      </c>
      <c r="M31" s="91">
        <v>3.635830167415377E-5</v>
      </c>
      <c r="N31" s="91">
        <f t="shared" si="0"/>
        <v>9.1827281122591232E-3</v>
      </c>
      <c r="O31" s="91">
        <f>L31/'סכום נכסי הקרן'!$C$42</f>
        <v>1.4370189027374627E-3</v>
      </c>
    </row>
    <row r="32" spans="2:15">
      <c r="B32" s="86" t="s">
        <v>1184</v>
      </c>
      <c r="C32" s="87" t="s">
        <v>1185</v>
      </c>
      <c r="D32" s="88" t="s">
        <v>120</v>
      </c>
      <c r="E32" s="88" t="s">
        <v>28</v>
      </c>
      <c r="F32" s="87" t="s">
        <v>715</v>
      </c>
      <c r="G32" s="88" t="s">
        <v>406</v>
      </c>
      <c r="H32" s="88" t="s">
        <v>133</v>
      </c>
      <c r="I32" s="90">
        <v>7621.7042600000013</v>
      </c>
      <c r="J32" s="102">
        <v>3012</v>
      </c>
      <c r="K32" s="90"/>
      <c r="L32" s="90">
        <v>229.56573231900003</v>
      </c>
      <c r="M32" s="91">
        <v>3.6331817146471597E-5</v>
      </c>
      <c r="N32" s="91">
        <f t="shared" si="0"/>
        <v>5.7723200800478842E-3</v>
      </c>
      <c r="O32" s="91">
        <f>L32/'סכום נכסי הקרן'!$C$42</f>
        <v>9.0331903180340635E-4</v>
      </c>
    </row>
    <row r="33" spans="2:15">
      <c r="B33" s="86" t="s">
        <v>1186</v>
      </c>
      <c r="C33" s="87" t="s">
        <v>1187</v>
      </c>
      <c r="D33" s="88" t="s">
        <v>120</v>
      </c>
      <c r="E33" s="88" t="s">
        <v>28</v>
      </c>
      <c r="F33" s="87" t="s">
        <v>1188</v>
      </c>
      <c r="G33" s="88" t="s">
        <v>573</v>
      </c>
      <c r="H33" s="88" t="s">
        <v>133</v>
      </c>
      <c r="I33" s="90">
        <v>173.61788000000004</v>
      </c>
      <c r="J33" s="102">
        <v>97080</v>
      </c>
      <c r="K33" s="90"/>
      <c r="L33" s="90">
        <v>168.54823768699998</v>
      </c>
      <c r="M33" s="91">
        <v>2.2540780199392662E-5</v>
      </c>
      <c r="N33" s="91">
        <f t="shared" si="0"/>
        <v>4.2380644838812907E-3</v>
      </c>
      <c r="O33" s="91">
        <f>L33/'סכום נכסי הקרן'!$C$42</f>
        <v>6.6322107111362635E-4</v>
      </c>
    </row>
    <row r="34" spans="2:15">
      <c r="B34" s="86" t="s">
        <v>1189</v>
      </c>
      <c r="C34" s="87" t="s">
        <v>1190</v>
      </c>
      <c r="D34" s="88" t="s">
        <v>120</v>
      </c>
      <c r="E34" s="88" t="s">
        <v>28</v>
      </c>
      <c r="F34" s="87" t="s">
        <v>1191</v>
      </c>
      <c r="G34" s="88" t="s">
        <v>1192</v>
      </c>
      <c r="H34" s="88" t="s">
        <v>133</v>
      </c>
      <c r="I34" s="90">
        <v>2135.1332370000005</v>
      </c>
      <c r="J34" s="102">
        <v>9321</v>
      </c>
      <c r="K34" s="90"/>
      <c r="L34" s="90">
        <v>199.01576891400001</v>
      </c>
      <c r="M34" s="91">
        <v>1.9327390810631798E-5</v>
      </c>
      <c r="N34" s="91">
        <f t="shared" si="0"/>
        <v>5.004155923202535E-3</v>
      </c>
      <c r="O34" s="91">
        <f>L34/'סכום נכסי הקרן'!$C$42</f>
        <v>7.8310787012058714E-4</v>
      </c>
    </row>
    <row r="35" spans="2:15">
      <c r="B35" s="86" t="s">
        <v>1193</v>
      </c>
      <c r="C35" s="87" t="s">
        <v>1194</v>
      </c>
      <c r="D35" s="88" t="s">
        <v>120</v>
      </c>
      <c r="E35" s="88" t="s">
        <v>28</v>
      </c>
      <c r="F35" s="87" t="s">
        <v>924</v>
      </c>
      <c r="G35" s="88" t="s">
        <v>925</v>
      </c>
      <c r="H35" s="88" t="s">
        <v>133</v>
      </c>
      <c r="I35" s="90">
        <v>9611.4669590000012</v>
      </c>
      <c r="J35" s="102">
        <v>3863</v>
      </c>
      <c r="K35" s="90"/>
      <c r="L35" s="90">
        <v>371.29096861000005</v>
      </c>
      <c r="M35" s="91">
        <v>8.5749876477687949E-6</v>
      </c>
      <c r="N35" s="91">
        <f t="shared" si="0"/>
        <v>9.3359330767615132E-3</v>
      </c>
      <c r="O35" s="91">
        <f>L35/'סכום נכסי הקרן'!$C$42</f>
        <v>1.4609941775459631E-3</v>
      </c>
    </row>
    <row r="36" spans="2:15">
      <c r="B36" s="86" t="s">
        <v>1195</v>
      </c>
      <c r="C36" s="87" t="s">
        <v>1196</v>
      </c>
      <c r="D36" s="88" t="s">
        <v>120</v>
      </c>
      <c r="E36" s="88" t="s">
        <v>28</v>
      </c>
      <c r="F36" s="87" t="s">
        <v>313</v>
      </c>
      <c r="G36" s="88" t="s">
        <v>314</v>
      </c>
      <c r="H36" s="88" t="s">
        <v>133</v>
      </c>
      <c r="I36" s="90">
        <v>59525.666808000009</v>
      </c>
      <c r="J36" s="102">
        <v>3151</v>
      </c>
      <c r="K36" s="90"/>
      <c r="L36" s="90">
        <v>1875.6537611340004</v>
      </c>
      <c r="M36" s="91">
        <v>3.8979061184495168E-5</v>
      </c>
      <c r="N36" s="91">
        <f t="shared" si="0"/>
        <v>4.7162412957898768E-2</v>
      </c>
      <c r="O36" s="91">
        <f>L36/'סכום נכסי הקרן'!$C$42</f>
        <v>7.3805167800549505E-3</v>
      </c>
    </row>
    <row r="37" spans="2:15">
      <c r="B37" s="86" t="s">
        <v>1197</v>
      </c>
      <c r="C37" s="87" t="s">
        <v>1198</v>
      </c>
      <c r="D37" s="88" t="s">
        <v>120</v>
      </c>
      <c r="E37" s="88" t="s">
        <v>28</v>
      </c>
      <c r="F37" s="87" t="s">
        <v>422</v>
      </c>
      <c r="G37" s="88" t="s">
        <v>331</v>
      </c>
      <c r="H37" s="88" t="s">
        <v>133</v>
      </c>
      <c r="I37" s="90">
        <v>65296.839409000007</v>
      </c>
      <c r="J37" s="102">
        <v>916.2</v>
      </c>
      <c r="K37" s="90"/>
      <c r="L37" s="90">
        <v>598.24964266400002</v>
      </c>
      <c r="M37" s="91">
        <v>8.6498393980897681E-5</v>
      </c>
      <c r="N37" s="91">
        <f t="shared" si="0"/>
        <v>1.5042699928891201E-2</v>
      </c>
      <c r="O37" s="91">
        <f>L37/'סכום נכסי הקרן'!$C$42</f>
        <v>2.3540546863372223E-3</v>
      </c>
    </row>
    <row r="38" spans="2:15">
      <c r="B38" s="86" t="s">
        <v>1199</v>
      </c>
      <c r="C38" s="87" t="s">
        <v>1200</v>
      </c>
      <c r="D38" s="88" t="s">
        <v>120</v>
      </c>
      <c r="E38" s="88" t="s">
        <v>28</v>
      </c>
      <c r="F38" s="87" t="s">
        <v>916</v>
      </c>
      <c r="G38" s="88" t="s">
        <v>314</v>
      </c>
      <c r="H38" s="88" t="s">
        <v>133</v>
      </c>
      <c r="I38" s="90">
        <v>9818.6248810000016</v>
      </c>
      <c r="J38" s="102">
        <v>13810</v>
      </c>
      <c r="K38" s="90"/>
      <c r="L38" s="90">
        <v>1355.9520961330002</v>
      </c>
      <c r="M38" s="91">
        <v>3.8147019353523774E-5</v>
      </c>
      <c r="N38" s="91">
        <f t="shared" si="0"/>
        <v>3.4094764201197524E-2</v>
      </c>
      <c r="O38" s="91">
        <f>L38/'סכום נכסי הקרן'!$C$42</f>
        <v>5.335540815597963E-3</v>
      </c>
    </row>
    <row r="39" spans="2:15">
      <c r="B39" s="86" t="s">
        <v>1201</v>
      </c>
      <c r="C39" s="87" t="s">
        <v>1202</v>
      </c>
      <c r="D39" s="88" t="s">
        <v>120</v>
      </c>
      <c r="E39" s="88" t="s">
        <v>28</v>
      </c>
      <c r="F39" s="87" t="s">
        <v>433</v>
      </c>
      <c r="G39" s="88" t="s">
        <v>331</v>
      </c>
      <c r="H39" s="88" t="s">
        <v>133</v>
      </c>
      <c r="I39" s="90">
        <v>2862.2795330000004</v>
      </c>
      <c r="J39" s="102">
        <v>23790</v>
      </c>
      <c r="K39" s="90">
        <v>3.6154569040000006</v>
      </c>
      <c r="L39" s="90">
        <v>684.55175770900019</v>
      </c>
      <c r="M39" s="91">
        <v>6.0256729079341632E-5</v>
      </c>
      <c r="N39" s="91">
        <f t="shared" si="0"/>
        <v>1.7212725161283547E-2</v>
      </c>
      <c r="O39" s="91">
        <f>L39/'סכום נכסי הקרן'!$C$42</f>
        <v>2.6936451914946137E-3</v>
      </c>
    </row>
    <row r="40" spans="2:15">
      <c r="B40" s="86" t="s">
        <v>1203</v>
      </c>
      <c r="C40" s="87" t="s">
        <v>1204</v>
      </c>
      <c r="D40" s="88" t="s">
        <v>120</v>
      </c>
      <c r="E40" s="88" t="s">
        <v>28</v>
      </c>
      <c r="F40" s="87" t="s">
        <v>1205</v>
      </c>
      <c r="G40" s="88" t="s">
        <v>1192</v>
      </c>
      <c r="H40" s="88" t="s">
        <v>133</v>
      </c>
      <c r="I40" s="90">
        <v>410.62384400000008</v>
      </c>
      <c r="J40" s="102">
        <v>42120</v>
      </c>
      <c r="K40" s="90"/>
      <c r="L40" s="90">
        <v>172.95476303900003</v>
      </c>
      <c r="M40" s="91">
        <v>1.4255255417576448E-5</v>
      </c>
      <c r="N40" s="91">
        <f t="shared" si="0"/>
        <v>4.3488644474283097E-3</v>
      </c>
      <c r="O40" s="91">
        <f>L40/'סכום נכסי הקרן'!$C$42</f>
        <v>6.8056032368575949E-4</v>
      </c>
    </row>
    <row r="41" spans="2:15">
      <c r="B41" s="86" t="s">
        <v>1206</v>
      </c>
      <c r="C41" s="87" t="s">
        <v>1207</v>
      </c>
      <c r="D41" s="88" t="s">
        <v>120</v>
      </c>
      <c r="E41" s="88" t="s">
        <v>28</v>
      </c>
      <c r="F41" s="87" t="s">
        <v>1208</v>
      </c>
      <c r="G41" s="88" t="s">
        <v>127</v>
      </c>
      <c r="H41" s="88" t="s">
        <v>133</v>
      </c>
      <c r="I41" s="90">
        <v>28430.290854000003</v>
      </c>
      <c r="J41" s="102">
        <v>1147</v>
      </c>
      <c r="K41" s="90"/>
      <c r="L41" s="90">
        <v>326.09543614000006</v>
      </c>
      <c r="M41" s="91">
        <v>2.4220425142046549E-5</v>
      </c>
      <c r="N41" s="91">
        <f t="shared" si="0"/>
        <v>8.1995131199601237E-3</v>
      </c>
      <c r="O41" s="91">
        <f>L41/'סכום נכסי הקרן'!$C$42</f>
        <v>1.2831541130893533E-3</v>
      </c>
    </row>
    <row r="42" spans="2:15">
      <c r="B42" s="86" t="s">
        <v>1209</v>
      </c>
      <c r="C42" s="87" t="s">
        <v>1210</v>
      </c>
      <c r="D42" s="88" t="s">
        <v>120</v>
      </c>
      <c r="E42" s="88" t="s">
        <v>28</v>
      </c>
      <c r="F42" s="87" t="s">
        <v>1211</v>
      </c>
      <c r="G42" s="88" t="s">
        <v>158</v>
      </c>
      <c r="H42" s="88" t="s">
        <v>133</v>
      </c>
      <c r="I42" s="90">
        <v>378.12088000000006</v>
      </c>
      <c r="J42" s="102">
        <v>64510</v>
      </c>
      <c r="K42" s="90"/>
      <c r="L42" s="90">
        <v>243.92577964700001</v>
      </c>
      <c r="M42" s="91">
        <v>5.9706023521926849E-6</v>
      </c>
      <c r="N42" s="91">
        <f t="shared" si="0"/>
        <v>6.133396573061522E-3</v>
      </c>
      <c r="O42" s="91">
        <f>L42/'סכום נכסי הקרן'!$C$42</f>
        <v>9.5982443405984944E-4</v>
      </c>
    </row>
    <row r="43" spans="2:15">
      <c r="B43" s="86" t="s">
        <v>1212</v>
      </c>
      <c r="C43" s="87" t="s">
        <v>1213</v>
      </c>
      <c r="D43" s="88" t="s">
        <v>120</v>
      </c>
      <c r="E43" s="88" t="s">
        <v>28</v>
      </c>
      <c r="F43" s="87" t="s">
        <v>361</v>
      </c>
      <c r="G43" s="88" t="s">
        <v>331</v>
      </c>
      <c r="H43" s="88" t="s">
        <v>133</v>
      </c>
      <c r="I43" s="90">
        <v>3472.7751330000006</v>
      </c>
      <c r="J43" s="102">
        <v>19540</v>
      </c>
      <c r="K43" s="90"/>
      <c r="L43" s="90">
        <v>678.58026091500005</v>
      </c>
      <c r="M43" s="91">
        <v>2.8636069080970868E-5</v>
      </c>
      <c r="N43" s="91">
        <f t="shared" si="0"/>
        <v>1.7062574742474305E-2</v>
      </c>
      <c r="O43" s="91">
        <f>L43/'סכום נכסי הקרן'!$C$42</f>
        <v>2.6701479271255672E-3</v>
      </c>
    </row>
    <row r="44" spans="2:15">
      <c r="B44" s="86" t="s">
        <v>1214</v>
      </c>
      <c r="C44" s="87" t="s">
        <v>1215</v>
      </c>
      <c r="D44" s="88" t="s">
        <v>120</v>
      </c>
      <c r="E44" s="88" t="s">
        <v>28</v>
      </c>
      <c r="F44" s="87" t="s">
        <v>334</v>
      </c>
      <c r="G44" s="88" t="s">
        <v>314</v>
      </c>
      <c r="H44" s="88" t="s">
        <v>133</v>
      </c>
      <c r="I44" s="90">
        <v>50883.81786000001</v>
      </c>
      <c r="J44" s="102">
        <v>3389</v>
      </c>
      <c r="K44" s="90"/>
      <c r="L44" s="90">
        <v>1724.4525872630002</v>
      </c>
      <c r="M44" s="91">
        <v>3.805059839580993E-5</v>
      </c>
      <c r="N44" s="91">
        <f t="shared" si="0"/>
        <v>4.336053206197487E-2</v>
      </c>
      <c r="O44" s="91">
        <f>L44/'סכום נכסי הקרן'!$C$42</f>
        <v>6.7855547331981594E-3</v>
      </c>
    </row>
    <row r="45" spans="2:15">
      <c r="B45" s="86" t="s">
        <v>1216</v>
      </c>
      <c r="C45" s="87" t="s">
        <v>1217</v>
      </c>
      <c r="D45" s="88" t="s">
        <v>120</v>
      </c>
      <c r="E45" s="88" t="s">
        <v>28</v>
      </c>
      <c r="F45" s="87" t="s">
        <v>1218</v>
      </c>
      <c r="G45" s="88" t="s">
        <v>1219</v>
      </c>
      <c r="H45" s="88" t="s">
        <v>133</v>
      </c>
      <c r="I45" s="90">
        <v>4862.9912530000011</v>
      </c>
      <c r="J45" s="102">
        <v>8007</v>
      </c>
      <c r="K45" s="90"/>
      <c r="L45" s="90">
        <v>389.37970964300001</v>
      </c>
      <c r="M45" s="91">
        <v>4.1730982765210427E-5</v>
      </c>
      <c r="N45" s="91">
        <f t="shared" si="0"/>
        <v>9.7907657821170325E-3</v>
      </c>
      <c r="O45" s="91">
        <f>L45/'סכום נכסי הקרן'!$C$42</f>
        <v>1.5321716301710199E-3</v>
      </c>
    </row>
    <row r="46" spans="2:15">
      <c r="B46" s="86" t="s">
        <v>1220</v>
      </c>
      <c r="C46" s="87" t="s">
        <v>1221</v>
      </c>
      <c r="D46" s="88" t="s">
        <v>120</v>
      </c>
      <c r="E46" s="88" t="s">
        <v>28</v>
      </c>
      <c r="F46" s="87" t="s">
        <v>1222</v>
      </c>
      <c r="G46" s="88" t="s">
        <v>638</v>
      </c>
      <c r="H46" s="88" t="s">
        <v>133</v>
      </c>
      <c r="I46" s="90">
        <v>30348.427389000008</v>
      </c>
      <c r="J46" s="102">
        <v>1022</v>
      </c>
      <c r="K46" s="90"/>
      <c r="L46" s="90">
        <v>310.16092791500006</v>
      </c>
      <c r="M46" s="91">
        <v>5.5488916445241175E-5</v>
      </c>
      <c r="N46" s="91">
        <f t="shared" si="0"/>
        <v>7.7988475638960195E-3</v>
      </c>
      <c r="O46" s="91">
        <f>L46/'סכום נכסי הקרן'!$C$42</f>
        <v>1.2204533589451378E-3</v>
      </c>
    </row>
    <row r="47" spans="2:15">
      <c r="B47" s="86" t="s">
        <v>1223</v>
      </c>
      <c r="C47" s="87" t="s">
        <v>1224</v>
      </c>
      <c r="D47" s="88" t="s">
        <v>120</v>
      </c>
      <c r="E47" s="88" t="s">
        <v>28</v>
      </c>
      <c r="F47" s="87" t="s">
        <v>825</v>
      </c>
      <c r="G47" s="88" t="s">
        <v>826</v>
      </c>
      <c r="H47" s="88" t="s">
        <v>133</v>
      </c>
      <c r="I47" s="90">
        <v>21236.795631000005</v>
      </c>
      <c r="J47" s="102">
        <v>2562</v>
      </c>
      <c r="K47" s="90"/>
      <c r="L47" s="90">
        <v>544.08670405700013</v>
      </c>
      <c r="M47" s="91">
        <v>5.9442769742203196E-5</v>
      </c>
      <c r="N47" s="91">
        <f t="shared" si="0"/>
        <v>1.3680798851769031E-2</v>
      </c>
      <c r="O47" s="91">
        <f>L47/'סכום נכסי הקרן'!$C$42</f>
        <v>2.1409287429838158E-3</v>
      </c>
    </row>
    <row r="48" spans="2:15">
      <c r="B48" s="92"/>
      <c r="C48" s="87"/>
      <c r="D48" s="87"/>
      <c r="E48" s="87"/>
      <c r="F48" s="87"/>
      <c r="G48" s="87"/>
      <c r="H48" s="87"/>
      <c r="I48" s="90"/>
      <c r="J48" s="102"/>
      <c r="K48" s="87"/>
      <c r="L48" s="87"/>
      <c r="M48" s="87"/>
      <c r="N48" s="91"/>
      <c r="O48" s="87"/>
    </row>
    <row r="49" spans="2:15">
      <c r="B49" s="85" t="s">
        <v>1225</v>
      </c>
      <c r="C49" s="80"/>
      <c r="D49" s="81"/>
      <c r="E49" s="81"/>
      <c r="F49" s="80"/>
      <c r="G49" s="81"/>
      <c r="H49" s="81"/>
      <c r="I49" s="83"/>
      <c r="J49" s="100"/>
      <c r="K49" s="83"/>
      <c r="L49" s="83">
        <f>SUM(L50:L116)</f>
        <v>9412.5663951530023</v>
      </c>
      <c r="M49" s="84"/>
      <c r="N49" s="84">
        <f t="shared" ref="N49:N80" si="1">IFERROR(L49/$L$11,0)</f>
        <v>0.23667446120410707</v>
      </c>
      <c r="O49" s="84">
        <f>L49/'סכום נכסי הקרן'!$C$42</f>
        <v>3.7037541609389296E-2</v>
      </c>
    </row>
    <row r="50" spans="2:15">
      <c r="B50" s="86" t="s">
        <v>1226</v>
      </c>
      <c r="C50" s="87" t="s">
        <v>1227</v>
      </c>
      <c r="D50" s="88" t="s">
        <v>120</v>
      </c>
      <c r="E50" s="88" t="s">
        <v>28</v>
      </c>
      <c r="F50" s="87" t="s">
        <v>1228</v>
      </c>
      <c r="G50" s="88" t="s">
        <v>638</v>
      </c>
      <c r="H50" s="88" t="s">
        <v>133</v>
      </c>
      <c r="I50" s="90">
        <v>5050.1248000000005</v>
      </c>
      <c r="J50" s="102">
        <v>887.7</v>
      </c>
      <c r="K50" s="90"/>
      <c r="L50" s="90">
        <v>44.82995785</v>
      </c>
      <c r="M50" s="91">
        <v>1.8925523616573541E-5</v>
      </c>
      <c r="N50" s="91">
        <f t="shared" si="1"/>
        <v>1.1272277585648958E-3</v>
      </c>
      <c r="O50" s="91">
        <f>L50/'סכום נכסי הקרן'!$C$42</f>
        <v>1.7640156355991935E-4</v>
      </c>
    </row>
    <row r="51" spans="2:15">
      <c r="B51" s="86" t="s">
        <v>1229</v>
      </c>
      <c r="C51" s="87" t="s">
        <v>1230</v>
      </c>
      <c r="D51" s="88" t="s">
        <v>120</v>
      </c>
      <c r="E51" s="88" t="s">
        <v>28</v>
      </c>
      <c r="F51" s="87" t="s">
        <v>833</v>
      </c>
      <c r="G51" s="88" t="s">
        <v>638</v>
      </c>
      <c r="H51" s="88" t="s">
        <v>133</v>
      </c>
      <c r="I51" s="90">
        <v>12441.034236000001</v>
      </c>
      <c r="J51" s="102">
        <v>1369</v>
      </c>
      <c r="K51" s="90"/>
      <c r="L51" s="90">
        <v>170.31775868900004</v>
      </c>
      <c r="M51" s="91">
        <v>5.8967306455836327E-5</v>
      </c>
      <c r="N51" s="91">
        <f t="shared" si="1"/>
        <v>4.2825582395857268E-3</v>
      </c>
      <c r="O51" s="91">
        <f>L51/'סכום נכסי הקרן'!$C$42</f>
        <v>6.7018396571525318E-4</v>
      </c>
    </row>
    <row r="52" spans="2:15">
      <c r="B52" s="86" t="s">
        <v>1231</v>
      </c>
      <c r="C52" s="87" t="s">
        <v>1232</v>
      </c>
      <c r="D52" s="88" t="s">
        <v>120</v>
      </c>
      <c r="E52" s="88" t="s">
        <v>28</v>
      </c>
      <c r="F52" s="87" t="s">
        <v>1233</v>
      </c>
      <c r="G52" s="88" t="s">
        <v>406</v>
      </c>
      <c r="H52" s="88" t="s">
        <v>133</v>
      </c>
      <c r="I52" s="90">
        <v>459.56496400000003</v>
      </c>
      <c r="J52" s="102">
        <v>8921</v>
      </c>
      <c r="K52" s="90"/>
      <c r="L52" s="90">
        <v>40.997790441000006</v>
      </c>
      <c r="M52" s="91">
        <v>3.1316367190728835E-5</v>
      </c>
      <c r="N52" s="91">
        <f t="shared" si="1"/>
        <v>1.0308697496337652E-3</v>
      </c>
      <c r="O52" s="91">
        <f>L52/'סכום נכסי הקרן'!$C$42</f>
        <v>1.6132235413855774E-4</v>
      </c>
    </row>
    <row r="53" spans="2:15">
      <c r="B53" s="86" t="s">
        <v>1234</v>
      </c>
      <c r="C53" s="87" t="s">
        <v>1235</v>
      </c>
      <c r="D53" s="88" t="s">
        <v>120</v>
      </c>
      <c r="E53" s="88" t="s">
        <v>28</v>
      </c>
      <c r="F53" s="87" t="s">
        <v>1236</v>
      </c>
      <c r="G53" s="88" t="s">
        <v>826</v>
      </c>
      <c r="H53" s="88" t="s">
        <v>133</v>
      </c>
      <c r="I53" s="90">
        <v>12029.739059000001</v>
      </c>
      <c r="J53" s="102">
        <v>1178</v>
      </c>
      <c r="K53" s="90"/>
      <c r="L53" s="90">
        <v>141.71032611300001</v>
      </c>
      <c r="M53" s="91">
        <v>9.6160969080268493E-5</v>
      </c>
      <c r="N53" s="91">
        <f t="shared" si="1"/>
        <v>3.5632380874490921E-3</v>
      </c>
      <c r="O53" s="91">
        <f>L53/'סכום נכסי הקרן'!$C$42</f>
        <v>5.5761647562912596E-4</v>
      </c>
    </row>
    <row r="54" spans="2:15">
      <c r="B54" s="86" t="s">
        <v>1237</v>
      </c>
      <c r="C54" s="87" t="s">
        <v>1238</v>
      </c>
      <c r="D54" s="88" t="s">
        <v>120</v>
      </c>
      <c r="E54" s="88" t="s">
        <v>28</v>
      </c>
      <c r="F54" s="87" t="s">
        <v>1239</v>
      </c>
      <c r="G54" s="88" t="s">
        <v>130</v>
      </c>
      <c r="H54" s="88" t="s">
        <v>133</v>
      </c>
      <c r="I54" s="90">
        <v>1807.3675210000001</v>
      </c>
      <c r="J54" s="102">
        <v>566.6</v>
      </c>
      <c r="K54" s="90"/>
      <c r="L54" s="90">
        <v>10.240544376000001</v>
      </c>
      <c r="M54" s="91">
        <v>9.150818322102352E-6</v>
      </c>
      <c r="N54" s="91">
        <f t="shared" si="1"/>
        <v>2.574935698593977E-4</v>
      </c>
      <c r="O54" s="91">
        <f>L54/'סכום נכסי הקרן'!$C$42</f>
        <v>4.0295555165933285E-5</v>
      </c>
    </row>
    <row r="55" spans="2:15">
      <c r="B55" s="86" t="s">
        <v>1240</v>
      </c>
      <c r="C55" s="87" t="s">
        <v>1241</v>
      </c>
      <c r="D55" s="88" t="s">
        <v>120</v>
      </c>
      <c r="E55" s="88" t="s">
        <v>28</v>
      </c>
      <c r="F55" s="87" t="s">
        <v>1242</v>
      </c>
      <c r="G55" s="88" t="s">
        <v>625</v>
      </c>
      <c r="H55" s="88" t="s">
        <v>133</v>
      </c>
      <c r="I55" s="90">
        <v>912.07237900000007</v>
      </c>
      <c r="J55" s="102">
        <v>3661</v>
      </c>
      <c r="K55" s="90"/>
      <c r="L55" s="90">
        <v>33.39096978300001</v>
      </c>
      <c r="M55" s="91">
        <v>1.6065004754036204E-5</v>
      </c>
      <c r="N55" s="91">
        <f t="shared" si="1"/>
        <v>8.395998977009804E-4</v>
      </c>
      <c r="O55" s="91">
        <f>L55/'סכום נכסי הקרן'!$C$42</f>
        <v>1.3139024797238847E-4</v>
      </c>
    </row>
    <row r="56" spans="2:15">
      <c r="B56" s="86" t="s">
        <v>1243</v>
      </c>
      <c r="C56" s="87" t="s">
        <v>1244</v>
      </c>
      <c r="D56" s="88" t="s">
        <v>120</v>
      </c>
      <c r="E56" s="88" t="s">
        <v>28</v>
      </c>
      <c r="F56" s="87" t="s">
        <v>1245</v>
      </c>
      <c r="G56" s="88" t="s">
        <v>725</v>
      </c>
      <c r="H56" s="88" t="s">
        <v>133</v>
      </c>
      <c r="I56" s="90">
        <v>1105.6671090000002</v>
      </c>
      <c r="J56" s="102">
        <v>8131</v>
      </c>
      <c r="K56" s="90"/>
      <c r="L56" s="90">
        <v>89.901792653000001</v>
      </c>
      <c r="M56" s="91">
        <v>5.1402908746406765E-5</v>
      </c>
      <c r="N56" s="91">
        <f t="shared" si="1"/>
        <v>2.2605373969408538E-3</v>
      </c>
      <c r="O56" s="91">
        <f>L56/'סכום נכסי הקרן'!$C$42</f>
        <v>3.5375488961850252E-4</v>
      </c>
    </row>
    <row r="57" spans="2:15">
      <c r="B57" s="86" t="s">
        <v>1246</v>
      </c>
      <c r="C57" s="87" t="s">
        <v>1247</v>
      </c>
      <c r="D57" s="88" t="s">
        <v>120</v>
      </c>
      <c r="E57" s="88" t="s">
        <v>28</v>
      </c>
      <c r="F57" s="87" t="s">
        <v>851</v>
      </c>
      <c r="G57" s="88" t="s">
        <v>638</v>
      </c>
      <c r="H57" s="88" t="s">
        <v>133</v>
      </c>
      <c r="I57" s="90">
        <v>1139.4813020000001</v>
      </c>
      <c r="J57" s="102">
        <v>19810</v>
      </c>
      <c r="K57" s="90"/>
      <c r="L57" s="90">
        <v>225.73124592900007</v>
      </c>
      <c r="M57" s="91">
        <v>9.0123625384544339E-5</v>
      </c>
      <c r="N57" s="91">
        <f t="shared" si="1"/>
        <v>5.6759037614533027E-3</v>
      </c>
      <c r="O57" s="91">
        <f>L57/'סכום נכסי הקרן'!$C$42</f>
        <v>8.8823069741530644E-4</v>
      </c>
    </row>
    <row r="58" spans="2:15">
      <c r="B58" s="86" t="s">
        <v>1248</v>
      </c>
      <c r="C58" s="87" t="s">
        <v>1249</v>
      </c>
      <c r="D58" s="88" t="s">
        <v>120</v>
      </c>
      <c r="E58" s="88" t="s">
        <v>28</v>
      </c>
      <c r="F58" s="87" t="s">
        <v>1250</v>
      </c>
      <c r="G58" s="88" t="s">
        <v>573</v>
      </c>
      <c r="H58" s="88" t="s">
        <v>133</v>
      </c>
      <c r="I58" s="90">
        <v>859.47755600000016</v>
      </c>
      <c r="J58" s="102">
        <v>12130</v>
      </c>
      <c r="K58" s="90"/>
      <c r="L58" s="90">
        <v>104.25462758200001</v>
      </c>
      <c r="M58" s="91">
        <v>2.3656840733723073E-5</v>
      </c>
      <c r="N58" s="91">
        <f t="shared" si="1"/>
        <v>2.6214325376457126E-3</v>
      </c>
      <c r="O58" s="91">
        <f>L58/'סכום נכסי הקרן'!$C$42</f>
        <v>4.1023191177999059E-4</v>
      </c>
    </row>
    <row r="59" spans="2:15">
      <c r="B59" s="86" t="s">
        <v>1251</v>
      </c>
      <c r="C59" s="87" t="s">
        <v>1252</v>
      </c>
      <c r="D59" s="88" t="s">
        <v>120</v>
      </c>
      <c r="E59" s="88" t="s">
        <v>28</v>
      </c>
      <c r="F59" s="87" t="s">
        <v>868</v>
      </c>
      <c r="G59" s="88" t="s">
        <v>638</v>
      </c>
      <c r="H59" s="88" t="s">
        <v>133</v>
      </c>
      <c r="I59" s="90">
        <v>556.47325200000012</v>
      </c>
      <c r="J59" s="102">
        <v>3816</v>
      </c>
      <c r="K59" s="90"/>
      <c r="L59" s="90">
        <v>21.235019285</v>
      </c>
      <c r="M59" s="91">
        <v>9.6609788630538616E-6</v>
      </c>
      <c r="N59" s="91">
        <f t="shared" si="1"/>
        <v>5.3394436086254065E-4</v>
      </c>
      <c r="O59" s="91">
        <f>L59/'סכום נכסי הקרן'!$C$42</f>
        <v>8.3557754317608416E-5</v>
      </c>
    </row>
    <row r="60" spans="2:15">
      <c r="B60" s="86" t="s">
        <v>1253</v>
      </c>
      <c r="C60" s="87" t="s">
        <v>1254</v>
      </c>
      <c r="D60" s="88" t="s">
        <v>120</v>
      </c>
      <c r="E60" s="88" t="s">
        <v>28</v>
      </c>
      <c r="F60" s="87" t="s">
        <v>1255</v>
      </c>
      <c r="G60" s="88" t="s">
        <v>625</v>
      </c>
      <c r="H60" s="88" t="s">
        <v>133</v>
      </c>
      <c r="I60" s="90">
        <v>161.97463700000003</v>
      </c>
      <c r="J60" s="102">
        <v>5580</v>
      </c>
      <c r="K60" s="90"/>
      <c r="L60" s="90">
        <v>9.0381847270000009</v>
      </c>
      <c r="M60" s="91">
        <v>8.9481166071339605E-6</v>
      </c>
      <c r="N60" s="91">
        <f t="shared" si="1"/>
        <v>2.2726081397178216E-4</v>
      </c>
      <c r="O60" s="91">
        <f>L60/'סכום נכסי הקרן'!$C$42</f>
        <v>3.5564385827014178E-5</v>
      </c>
    </row>
    <row r="61" spans="2:15">
      <c r="B61" s="86" t="s">
        <v>1256</v>
      </c>
      <c r="C61" s="87" t="s">
        <v>1257</v>
      </c>
      <c r="D61" s="88" t="s">
        <v>120</v>
      </c>
      <c r="E61" s="88" t="s">
        <v>28</v>
      </c>
      <c r="F61" s="87" t="s">
        <v>1258</v>
      </c>
      <c r="G61" s="88" t="s">
        <v>342</v>
      </c>
      <c r="H61" s="88" t="s">
        <v>133</v>
      </c>
      <c r="I61" s="90">
        <v>909.28759600000024</v>
      </c>
      <c r="J61" s="102">
        <v>10550</v>
      </c>
      <c r="K61" s="90"/>
      <c r="L61" s="90">
        <v>95.92984133100002</v>
      </c>
      <c r="M61" s="91">
        <v>7.2779030388881301E-5</v>
      </c>
      <c r="N61" s="91">
        <f t="shared" si="1"/>
        <v>2.412109785711727E-3</v>
      </c>
      <c r="O61" s="91">
        <f>L61/'סכום נכסי הקרן'!$C$42</f>
        <v>3.7747468020078403E-4</v>
      </c>
    </row>
    <row r="62" spans="2:15">
      <c r="B62" s="86" t="s">
        <v>1259</v>
      </c>
      <c r="C62" s="87" t="s">
        <v>1260</v>
      </c>
      <c r="D62" s="88" t="s">
        <v>120</v>
      </c>
      <c r="E62" s="88" t="s">
        <v>28</v>
      </c>
      <c r="F62" s="87" t="s">
        <v>793</v>
      </c>
      <c r="G62" s="88" t="s">
        <v>342</v>
      </c>
      <c r="H62" s="88" t="s">
        <v>133</v>
      </c>
      <c r="I62" s="90">
        <v>83147.74919800002</v>
      </c>
      <c r="J62" s="102">
        <v>125.9</v>
      </c>
      <c r="K62" s="90"/>
      <c r="L62" s="90">
        <v>104.68301624100002</v>
      </c>
      <c r="M62" s="91">
        <v>2.6360455010483693E-5</v>
      </c>
      <c r="N62" s="91">
        <f t="shared" si="1"/>
        <v>2.6322041647236353E-3</v>
      </c>
      <c r="O62" s="91">
        <f>L62/'סכום נכסי הקרן'!$C$42</f>
        <v>4.1191757986631331E-4</v>
      </c>
    </row>
    <row r="63" spans="2:15">
      <c r="B63" s="86" t="s">
        <v>1261</v>
      </c>
      <c r="C63" s="87" t="s">
        <v>1262</v>
      </c>
      <c r="D63" s="88" t="s">
        <v>120</v>
      </c>
      <c r="E63" s="88" t="s">
        <v>28</v>
      </c>
      <c r="F63" s="87" t="s">
        <v>644</v>
      </c>
      <c r="G63" s="88" t="s">
        <v>625</v>
      </c>
      <c r="H63" s="88" t="s">
        <v>133</v>
      </c>
      <c r="I63" s="90">
        <v>11334.028456000002</v>
      </c>
      <c r="J63" s="102">
        <v>1167</v>
      </c>
      <c r="K63" s="90"/>
      <c r="L63" s="90">
        <v>132.26811207600002</v>
      </c>
      <c r="M63" s="91">
        <v>6.3481643248511203E-5</v>
      </c>
      <c r="N63" s="91">
        <f t="shared" si="1"/>
        <v>3.3258181505303364E-3</v>
      </c>
      <c r="O63" s="91">
        <f>L63/'סכום נכסי הקרן'!$C$42</f>
        <v>5.204622734064216E-4</v>
      </c>
    </row>
    <row r="64" spans="2:15">
      <c r="B64" s="86" t="s">
        <v>1263</v>
      </c>
      <c r="C64" s="87" t="s">
        <v>1264</v>
      </c>
      <c r="D64" s="88" t="s">
        <v>120</v>
      </c>
      <c r="E64" s="88" t="s">
        <v>28</v>
      </c>
      <c r="F64" s="87" t="s">
        <v>584</v>
      </c>
      <c r="G64" s="88" t="s">
        <v>573</v>
      </c>
      <c r="H64" s="88" t="s">
        <v>133</v>
      </c>
      <c r="I64" s="90">
        <v>141583.59086800003</v>
      </c>
      <c r="J64" s="102">
        <v>58.3</v>
      </c>
      <c r="K64" s="90"/>
      <c r="L64" s="90">
        <v>82.543233478000005</v>
      </c>
      <c r="M64" s="91">
        <v>1.119277148926989E-4</v>
      </c>
      <c r="N64" s="91">
        <f t="shared" si="1"/>
        <v>2.0755099607595285E-3</v>
      </c>
      <c r="O64" s="91">
        <f>L64/'סכום נכסי הקרן'!$C$42</f>
        <v>3.2479966846122476E-4</v>
      </c>
    </row>
    <row r="65" spans="2:15">
      <c r="B65" s="86" t="s">
        <v>1265</v>
      </c>
      <c r="C65" s="87" t="s">
        <v>1266</v>
      </c>
      <c r="D65" s="88" t="s">
        <v>120</v>
      </c>
      <c r="E65" s="88" t="s">
        <v>28</v>
      </c>
      <c r="F65" s="87" t="s">
        <v>1267</v>
      </c>
      <c r="G65" s="88" t="s">
        <v>692</v>
      </c>
      <c r="H65" s="88" t="s">
        <v>133</v>
      </c>
      <c r="I65" s="90">
        <v>8112.4221820000012</v>
      </c>
      <c r="J65" s="102">
        <v>794.8</v>
      </c>
      <c r="K65" s="90"/>
      <c r="L65" s="90">
        <v>64.477531502000019</v>
      </c>
      <c r="M65" s="91">
        <v>4.5646473742740156E-5</v>
      </c>
      <c r="N65" s="91">
        <f t="shared" si="1"/>
        <v>1.6212565614267455E-3</v>
      </c>
      <c r="O65" s="91">
        <f>L65/'סכום נכסי הקרן'!$C$42</f>
        <v>2.5371287230502624E-4</v>
      </c>
    </row>
    <row r="66" spans="2:15">
      <c r="B66" s="86" t="s">
        <v>1268</v>
      </c>
      <c r="C66" s="87" t="s">
        <v>1269</v>
      </c>
      <c r="D66" s="88" t="s">
        <v>120</v>
      </c>
      <c r="E66" s="88" t="s">
        <v>28</v>
      </c>
      <c r="F66" s="87" t="s">
        <v>1270</v>
      </c>
      <c r="G66" s="88" t="s">
        <v>128</v>
      </c>
      <c r="H66" s="88" t="s">
        <v>133</v>
      </c>
      <c r="I66" s="90">
        <v>346.94537700000006</v>
      </c>
      <c r="J66" s="102">
        <v>3186</v>
      </c>
      <c r="K66" s="90"/>
      <c r="L66" s="90">
        <v>11.053679723000002</v>
      </c>
      <c r="M66" s="91">
        <v>1.2645111909364813E-5</v>
      </c>
      <c r="N66" s="91">
        <f t="shared" si="1"/>
        <v>2.7793946761543812E-4</v>
      </c>
      <c r="O66" s="91">
        <f>L66/'סכום נכסי הקרן'!$C$42</f>
        <v>4.3495164388778844E-5</v>
      </c>
    </row>
    <row r="67" spans="2:15">
      <c r="B67" s="86" t="s">
        <v>1271</v>
      </c>
      <c r="C67" s="87" t="s">
        <v>1272</v>
      </c>
      <c r="D67" s="88" t="s">
        <v>120</v>
      </c>
      <c r="E67" s="88" t="s">
        <v>28</v>
      </c>
      <c r="F67" s="87" t="s">
        <v>1273</v>
      </c>
      <c r="G67" s="88" t="s">
        <v>154</v>
      </c>
      <c r="H67" s="88" t="s">
        <v>133</v>
      </c>
      <c r="I67" s="90">
        <v>809.25364100000002</v>
      </c>
      <c r="J67" s="102">
        <v>14760</v>
      </c>
      <c r="K67" s="90"/>
      <c r="L67" s="90">
        <v>119.44583746200001</v>
      </c>
      <c r="M67" s="91">
        <v>3.1465726269826381E-5</v>
      </c>
      <c r="N67" s="91">
        <f t="shared" si="1"/>
        <v>3.0034082138267531E-3</v>
      </c>
      <c r="O67" s="91">
        <f>L67/'סכום נכסי הקרן'!$C$42</f>
        <v>4.700078585735452E-4</v>
      </c>
    </row>
    <row r="68" spans="2:15">
      <c r="B68" s="86" t="s">
        <v>1274</v>
      </c>
      <c r="C68" s="87" t="s">
        <v>1275</v>
      </c>
      <c r="D68" s="88" t="s">
        <v>120</v>
      </c>
      <c r="E68" s="88" t="s">
        <v>28</v>
      </c>
      <c r="F68" s="87" t="s">
        <v>798</v>
      </c>
      <c r="G68" s="88" t="s">
        <v>638</v>
      </c>
      <c r="H68" s="88" t="s">
        <v>133</v>
      </c>
      <c r="I68" s="90">
        <v>879.54867300000012</v>
      </c>
      <c r="J68" s="102">
        <v>24790</v>
      </c>
      <c r="K68" s="90"/>
      <c r="L68" s="90">
        <v>218.04011607000001</v>
      </c>
      <c r="M68" s="91">
        <v>4.7014899397157493E-5</v>
      </c>
      <c r="N68" s="91">
        <f t="shared" si="1"/>
        <v>5.4825139951545998E-3</v>
      </c>
      <c r="O68" s="91">
        <f>L68/'סכום נכסי הקרן'!$C$42</f>
        <v>8.5796684266867544E-4</v>
      </c>
    </row>
    <row r="69" spans="2:15">
      <c r="B69" s="86" t="s">
        <v>1276</v>
      </c>
      <c r="C69" s="87" t="s">
        <v>1277</v>
      </c>
      <c r="D69" s="88" t="s">
        <v>120</v>
      </c>
      <c r="E69" s="88" t="s">
        <v>28</v>
      </c>
      <c r="F69" s="87" t="s">
        <v>1278</v>
      </c>
      <c r="G69" s="88" t="s">
        <v>129</v>
      </c>
      <c r="H69" s="88" t="s">
        <v>133</v>
      </c>
      <c r="I69" s="90">
        <v>501.03189900000007</v>
      </c>
      <c r="J69" s="102">
        <v>31220</v>
      </c>
      <c r="K69" s="90"/>
      <c r="L69" s="90">
        <v>156.42215902000001</v>
      </c>
      <c r="M69" s="91">
        <v>8.6164629831253636E-5</v>
      </c>
      <c r="N69" s="91">
        <f t="shared" si="1"/>
        <v>3.9331600598860768E-3</v>
      </c>
      <c r="O69" s="91">
        <f>L69/'סכום נכסי הקרן'!$C$42</f>
        <v>6.1550612023487201E-4</v>
      </c>
    </row>
    <row r="70" spans="2:15">
      <c r="B70" s="86" t="s">
        <v>1279</v>
      </c>
      <c r="C70" s="87" t="s">
        <v>1280</v>
      </c>
      <c r="D70" s="88" t="s">
        <v>120</v>
      </c>
      <c r="E70" s="88" t="s">
        <v>28</v>
      </c>
      <c r="F70" s="87" t="s">
        <v>1281</v>
      </c>
      <c r="G70" s="88" t="s">
        <v>638</v>
      </c>
      <c r="H70" s="88" t="s">
        <v>133</v>
      </c>
      <c r="I70" s="90">
        <v>671.37802000000011</v>
      </c>
      <c r="J70" s="102">
        <v>9978</v>
      </c>
      <c r="K70" s="90"/>
      <c r="L70" s="90">
        <v>66.990098820000014</v>
      </c>
      <c r="M70" s="91">
        <v>2.1455786673538882E-5</v>
      </c>
      <c r="N70" s="91">
        <f t="shared" si="1"/>
        <v>1.6844338598660869E-3</v>
      </c>
      <c r="O70" s="91">
        <f>L70/'סכום נכסי הקרן'!$C$42</f>
        <v>2.6359958254748865E-4</v>
      </c>
    </row>
    <row r="71" spans="2:15">
      <c r="B71" s="86" t="s">
        <v>1282</v>
      </c>
      <c r="C71" s="87" t="s">
        <v>1283</v>
      </c>
      <c r="D71" s="88" t="s">
        <v>120</v>
      </c>
      <c r="E71" s="88" t="s">
        <v>28</v>
      </c>
      <c r="F71" s="87" t="s">
        <v>647</v>
      </c>
      <c r="G71" s="88" t="s">
        <v>331</v>
      </c>
      <c r="H71" s="88" t="s">
        <v>133</v>
      </c>
      <c r="I71" s="90">
        <v>976.32349300000021</v>
      </c>
      <c r="J71" s="102">
        <v>3380</v>
      </c>
      <c r="K71" s="90"/>
      <c r="L71" s="90">
        <v>32.999734071000006</v>
      </c>
      <c r="M71" s="91">
        <v>2.6252960290872471E-5</v>
      </c>
      <c r="N71" s="91">
        <f t="shared" si="1"/>
        <v>8.2976246363102393E-4</v>
      </c>
      <c r="O71" s="91">
        <f>L71/'סכום נכסי הקרן'!$C$42</f>
        <v>1.298507731518187E-4</v>
      </c>
    </row>
    <row r="72" spans="2:15">
      <c r="B72" s="86" t="s">
        <v>1284</v>
      </c>
      <c r="C72" s="87" t="s">
        <v>1285</v>
      </c>
      <c r="D72" s="88" t="s">
        <v>120</v>
      </c>
      <c r="E72" s="88" t="s">
        <v>28</v>
      </c>
      <c r="F72" s="87" t="s">
        <v>1286</v>
      </c>
      <c r="G72" s="88" t="s">
        <v>1287</v>
      </c>
      <c r="H72" s="88" t="s">
        <v>133</v>
      </c>
      <c r="I72" s="90">
        <v>7684.9868330000018</v>
      </c>
      <c r="J72" s="102">
        <v>4801</v>
      </c>
      <c r="K72" s="90"/>
      <c r="L72" s="90">
        <v>368.95621785400004</v>
      </c>
      <c r="M72" s="91">
        <v>1.0745268239966791E-4</v>
      </c>
      <c r="N72" s="91">
        <f t="shared" si="1"/>
        <v>9.2772268903693802E-3</v>
      </c>
      <c r="O72" s="91">
        <f>L72/'סכום נכסי הקרן'!$C$42</f>
        <v>1.4518071583375322E-3</v>
      </c>
    </row>
    <row r="73" spans="2:15">
      <c r="B73" s="86" t="s">
        <v>1288</v>
      </c>
      <c r="C73" s="87" t="s">
        <v>1289</v>
      </c>
      <c r="D73" s="88" t="s">
        <v>120</v>
      </c>
      <c r="E73" s="88" t="s">
        <v>28</v>
      </c>
      <c r="F73" s="87" t="s">
        <v>1290</v>
      </c>
      <c r="G73" s="88" t="s">
        <v>156</v>
      </c>
      <c r="H73" s="88" t="s">
        <v>133</v>
      </c>
      <c r="I73" s="90">
        <v>3714.9628850000004</v>
      </c>
      <c r="J73" s="102">
        <v>2246</v>
      </c>
      <c r="K73" s="90"/>
      <c r="L73" s="90">
        <v>83.438066408000012</v>
      </c>
      <c r="M73" s="91">
        <v>2.5591257890745389E-5</v>
      </c>
      <c r="N73" s="91">
        <f t="shared" si="1"/>
        <v>2.0980101050012204E-3</v>
      </c>
      <c r="O73" s="91">
        <f>L73/'סכום נכסי הקרן'!$C$42</f>
        <v>3.2832074979940198E-4</v>
      </c>
    </row>
    <row r="74" spans="2:15">
      <c r="B74" s="86" t="s">
        <v>1291</v>
      </c>
      <c r="C74" s="87" t="s">
        <v>1292</v>
      </c>
      <c r="D74" s="88" t="s">
        <v>120</v>
      </c>
      <c r="E74" s="88" t="s">
        <v>28</v>
      </c>
      <c r="F74" s="87" t="s">
        <v>1293</v>
      </c>
      <c r="G74" s="88" t="s">
        <v>1287</v>
      </c>
      <c r="H74" s="88" t="s">
        <v>133</v>
      </c>
      <c r="I74" s="90">
        <v>1872.7251540000004</v>
      </c>
      <c r="J74" s="102">
        <v>19750</v>
      </c>
      <c r="K74" s="90"/>
      <c r="L74" s="90">
        <v>369.86321796900006</v>
      </c>
      <c r="M74" s="91">
        <v>8.1661864160036812E-5</v>
      </c>
      <c r="N74" s="91">
        <f t="shared" si="1"/>
        <v>9.3000329726340668E-3</v>
      </c>
      <c r="O74" s="91">
        <f>L74/'סכום נכסי הקרן'!$C$42</f>
        <v>1.4553761163760468E-3</v>
      </c>
    </row>
    <row r="75" spans="2:15">
      <c r="B75" s="86" t="s">
        <v>1294</v>
      </c>
      <c r="C75" s="87" t="s">
        <v>1295</v>
      </c>
      <c r="D75" s="88" t="s">
        <v>120</v>
      </c>
      <c r="E75" s="88" t="s">
        <v>28</v>
      </c>
      <c r="F75" s="87" t="s">
        <v>1296</v>
      </c>
      <c r="G75" s="88" t="s">
        <v>725</v>
      </c>
      <c r="H75" s="88" t="s">
        <v>133</v>
      </c>
      <c r="I75" s="90">
        <v>915.67510200000015</v>
      </c>
      <c r="J75" s="102">
        <v>15550</v>
      </c>
      <c r="K75" s="90"/>
      <c r="L75" s="90">
        <v>142.38747830100002</v>
      </c>
      <c r="M75" s="91">
        <v>6.3202923137026465E-5</v>
      </c>
      <c r="N75" s="91">
        <f t="shared" si="1"/>
        <v>3.5802647539840142E-3</v>
      </c>
      <c r="O75" s="91">
        <f>L75/'סכום נכסי הקרן'!$C$42</f>
        <v>5.6028100422696452E-4</v>
      </c>
    </row>
    <row r="76" spans="2:15">
      <c r="B76" s="86" t="s">
        <v>1297</v>
      </c>
      <c r="C76" s="87" t="s">
        <v>1298</v>
      </c>
      <c r="D76" s="88" t="s">
        <v>120</v>
      </c>
      <c r="E76" s="88" t="s">
        <v>28</v>
      </c>
      <c r="F76" s="87" t="s">
        <v>1299</v>
      </c>
      <c r="G76" s="88" t="s">
        <v>130</v>
      </c>
      <c r="H76" s="88" t="s">
        <v>133</v>
      </c>
      <c r="I76" s="90">
        <v>5057.0410900000006</v>
      </c>
      <c r="J76" s="102">
        <v>1575</v>
      </c>
      <c r="K76" s="90"/>
      <c r="L76" s="90">
        <v>79.648397171000013</v>
      </c>
      <c r="M76" s="91">
        <v>2.5242283723179946E-5</v>
      </c>
      <c r="N76" s="91">
        <f t="shared" si="1"/>
        <v>2.0027206921933998E-3</v>
      </c>
      <c r="O76" s="91">
        <f>L76/'סכום נכסי הקרן'!$C$42</f>
        <v>3.1340876658901117E-4</v>
      </c>
    </row>
    <row r="77" spans="2:15">
      <c r="B77" s="86" t="s">
        <v>1300</v>
      </c>
      <c r="C77" s="87" t="s">
        <v>1301</v>
      </c>
      <c r="D77" s="88" t="s">
        <v>120</v>
      </c>
      <c r="E77" s="88" t="s">
        <v>28</v>
      </c>
      <c r="F77" s="87" t="s">
        <v>1302</v>
      </c>
      <c r="G77" s="88" t="s">
        <v>638</v>
      </c>
      <c r="H77" s="88" t="s">
        <v>133</v>
      </c>
      <c r="I77" s="90">
        <v>13561.259745000003</v>
      </c>
      <c r="J77" s="102">
        <v>950.7</v>
      </c>
      <c r="K77" s="90"/>
      <c r="L77" s="90">
        <v>128.92689640100002</v>
      </c>
      <c r="M77" s="91">
        <v>4.4818132914591961E-5</v>
      </c>
      <c r="N77" s="91">
        <f t="shared" si="1"/>
        <v>3.2418048871493146E-3</v>
      </c>
      <c r="O77" s="91">
        <f>L77/'סכום נכסי הקרן'!$C$42</f>
        <v>5.0731491174186194E-4</v>
      </c>
    </row>
    <row r="78" spans="2:15">
      <c r="B78" s="86" t="s">
        <v>1303</v>
      </c>
      <c r="C78" s="87" t="s">
        <v>1304</v>
      </c>
      <c r="D78" s="88" t="s">
        <v>120</v>
      </c>
      <c r="E78" s="88" t="s">
        <v>28</v>
      </c>
      <c r="F78" s="87" t="s">
        <v>721</v>
      </c>
      <c r="G78" s="88" t="s">
        <v>127</v>
      </c>
      <c r="H78" s="88" t="s">
        <v>133</v>
      </c>
      <c r="I78" s="90">
        <v>313684.99069000006</v>
      </c>
      <c r="J78" s="102">
        <v>165.6</v>
      </c>
      <c r="K78" s="90"/>
      <c r="L78" s="90">
        <v>519.46234458200001</v>
      </c>
      <c r="M78" s="91">
        <v>1.2109252814399804E-4</v>
      </c>
      <c r="N78" s="91">
        <f t="shared" si="1"/>
        <v>1.306163115970972E-2</v>
      </c>
      <c r="O78" s="91">
        <f>L78/'סכום נכסי הקרן'!$C$42</f>
        <v>2.0440342616732218E-3</v>
      </c>
    </row>
    <row r="79" spans="2:15">
      <c r="B79" s="86" t="s">
        <v>1305</v>
      </c>
      <c r="C79" s="87" t="s">
        <v>1306</v>
      </c>
      <c r="D79" s="88" t="s">
        <v>120</v>
      </c>
      <c r="E79" s="88" t="s">
        <v>28</v>
      </c>
      <c r="F79" s="87" t="s">
        <v>409</v>
      </c>
      <c r="G79" s="88" t="s">
        <v>331</v>
      </c>
      <c r="H79" s="88" t="s">
        <v>133</v>
      </c>
      <c r="I79" s="90">
        <v>197.13703200000003</v>
      </c>
      <c r="J79" s="102">
        <v>71190</v>
      </c>
      <c r="K79" s="90"/>
      <c r="L79" s="90">
        <v>140.34185337700004</v>
      </c>
      <c r="M79" s="91">
        <v>3.7316155352177709E-5</v>
      </c>
      <c r="N79" s="91">
        <f t="shared" si="1"/>
        <v>3.5288284977720318E-3</v>
      </c>
      <c r="O79" s="91">
        <f>L79/'סכום נכסי הקרן'!$C$42</f>
        <v>5.5223166730235403E-4</v>
      </c>
    </row>
    <row r="80" spans="2:15">
      <c r="B80" s="86" t="s">
        <v>1307</v>
      </c>
      <c r="C80" s="87" t="s">
        <v>1308</v>
      </c>
      <c r="D80" s="88" t="s">
        <v>120</v>
      </c>
      <c r="E80" s="88" t="s">
        <v>28</v>
      </c>
      <c r="F80" s="87" t="s">
        <v>749</v>
      </c>
      <c r="G80" s="88" t="s">
        <v>406</v>
      </c>
      <c r="H80" s="88" t="s">
        <v>133</v>
      </c>
      <c r="I80" s="90">
        <v>2494.3846770000005</v>
      </c>
      <c r="J80" s="102">
        <v>5901</v>
      </c>
      <c r="K80" s="90"/>
      <c r="L80" s="90">
        <v>147.19363981500001</v>
      </c>
      <c r="M80" s="91">
        <v>3.1562104053319536E-5</v>
      </c>
      <c r="N80" s="91">
        <f t="shared" si="1"/>
        <v>3.7011133768815501E-3</v>
      </c>
      <c r="O80" s="91">
        <f>L80/'סכום נכסי הקרן'!$C$42</f>
        <v>5.7919278658080653E-4</v>
      </c>
    </row>
    <row r="81" spans="2:15">
      <c r="B81" s="86" t="s">
        <v>1309</v>
      </c>
      <c r="C81" s="87" t="s">
        <v>1310</v>
      </c>
      <c r="D81" s="88" t="s">
        <v>120</v>
      </c>
      <c r="E81" s="88" t="s">
        <v>28</v>
      </c>
      <c r="F81" s="87" t="s">
        <v>1311</v>
      </c>
      <c r="G81" s="88" t="s">
        <v>331</v>
      </c>
      <c r="H81" s="88" t="s">
        <v>133</v>
      </c>
      <c r="I81" s="90">
        <v>4991.4161970000005</v>
      </c>
      <c r="J81" s="102">
        <v>858.7</v>
      </c>
      <c r="K81" s="90"/>
      <c r="L81" s="90">
        <v>42.861290884000006</v>
      </c>
      <c r="M81" s="91">
        <v>3.3188400992696602E-5</v>
      </c>
      <c r="N81" s="91">
        <f t="shared" ref="N81:N116" si="2">IFERROR(L81/$L$11,0)</f>
        <v>1.0777265732443539E-3</v>
      </c>
      <c r="O81" s="91">
        <f>L81/'סכום נכסי הקרן'!$C$42</f>
        <v>1.6865504878305656E-4</v>
      </c>
    </row>
    <row r="82" spans="2:15">
      <c r="B82" s="86" t="s">
        <v>1312</v>
      </c>
      <c r="C82" s="87" t="s">
        <v>1313</v>
      </c>
      <c r="D82" s="88" t="s">
        <v>120</v>
      </c>
      <c r="E82" s="88" t="s">
        <v>28</v>
      </c>
      <c r="F82" s="87" t="s">
        <v>534</v>
      </c>
      <c r="G82" s="88" t="s">
        <v>331</v>
      </c>
      <c r="H82" s="88" t="s">
        <v>133</v>
      </c>
      <c r="I82" s="90">
        <v>2453.5860000000002</v>
      </c>
      <c r="J82" s="102">
        <v>6819</v>
      </c>
      <c r="K82" s="90"/>
      <c r="L82" s="90">
        <v>167.31002932100003</v>
      </c>
      <c r="M82" s="91">
        <v>6.7204508490684565E-5</v>
      </c>
      <c r="N82" s="91">
        <f t="shared" si="2"/>
        <v>4.2069303292226459E-3</v>
      </c>
      <c r="O82" s="91">
        <f>L82/'סכום נכסי הקרן'!$C$42</f>
        <v>6.5834884052830658E-4</v>
      </c>
    </row>
    <row r="83" spans="2:15">
      <c r="B83" s="86" t="s">
        <v>1314</v>
      </c>
      <c r="C83" s="87" t="s">
        <v>1315</v>
      </c>
      <c r="D83" s="88" t="s">
        <v>120</v>
      </c>
      <c r="E83" s="88" t="s">
        <v>28</v>
      </c>
      <c r="F83" s="87" t="s">
        <v>1316</v>
      </c>
      <c r="G83" s="88" t="s">
        <v>1287</v>
      </c>
      <c r="H83" s="88" t="s">
        <v>133</v>
      </c>
      <c r="I83" s="90">
        <v>5199.4876520000007</v>
      </c>
      <c r="J83" s="102">
        <v>7800</v>
      </c>
      <c r="K83" s="90"/>
      <c r="L83" s="90">
        <v>405.56003684100006</v>
      </c>
      <c r="M83" s="91">
        <v>8.1853238738607988E-5</v>
      </c>
      <c r="N83" s="91">
        <f t="shared" si="2"/>
        <v>1.0197612338191771E-2</v>
      </c>
      <c r="O83" s="91">
        <f>L83/'סכום נכסי הקרן'!$C$42</f>
        <v>1.595839658282679E-3</v>
      </c>
    </row>
    <row r="84" spans="2:15">
      <c r="B84" s="86" t="s">
        <v>1317</v>
      </c>
      <c r="C84" s="87" t="s">
        <v>1318</v>
      </c>
      <c r="D84" s="88" t="s">
        <v>120</v>
      </c>
      <c r="E84" s="88" t="s">
        <v>28</v>
      </c>
      <c r="F84" s="87" t="s">
        <v>1319</v>
      </c>
      <c r="G84" s="88" t="s">
        <v>1320</v>
      </c>
      <c r="H84" s="88" t="s">
        <v>133</v>
      </c>
      <c r="I84" s="90">
        <v>5689.8968210000012</v>
      </c>
      <c r="J84" s="102">
        <v>4003</v>
      </c>
      <c r="K84" s="90"/>
      <c r="L84" s="90">
        <v>227.76656975300003</v>
      </c>
      <c r="M84" s="91">
        <v>5.1867811264470847E-5</v>
      </c>
      <c r="N84" s="91">
        <f t="shared" si="2"/>
        <v>5.7270810014533437E-3</v>
      </c>
      <c r="O84" s="91">
        <f>L84/'סכום נכסי הקרן'!$C$42</f>
        <v>8.9623950050420672E-4</v>
      </c>
    </row>
    <row r="85" spans="2:15">
      <c r="B85" s="86" t="s">
        <v>1321</v>
      </c>
      <c r="C85" s="87" t="s">
        <v>1322</v>
      </c>
      <c r="D85" s="88" t="s">
        <v>120</v>
      </c>
      <c r="E85" s="88" t="s">
        <v>28</v>
      </c>
      <c r="F85" s="87" t="s">
        <v>599</v>
      </c>
      <c r="G85" s="88" t="s">
        <v>600</v>
      </c>
      <c r="H85" s="88" t="s">
        <v>133</v>
      </c>
      <c r="I85" s="90">
        <v>159.55057700000003</v>
      </c>
      <c r="J85" s="102">
        <v>41100</v>
      </c>
      <c r="K85" s="90"/>
      <c r="L85" s="90">
        <v>65.575287058000015</v>
      </c>
      <c r="M85" s="91">
        <v>5.3959754724970281E-5</v>
      </c>
      <c r="N85" s="91">
        <f t="shared" si="2"/>
        <v>1.6488590976366259E-3</v>
      </c>
      <c r="O85" s="91">
        <f>L85/'סכום נכסי הקרן'!$C$42</f>
        <v>2.5803243461942595E-4</v>
      </c>
    </row>
    <row r="86" spans="2:15">
      <c r="B86" s="86" t="s">
        <v>1323</v>
      </c>
      <c r="C86" s="87" t="s">
        <v>1324</v>
      </c>
      <c r="D86" s="88" t="s">
        <v>120</v>
      </c>
      <c r="E86" s="88" t="s">
        <v>28</v>
      </c>
      <c r="F86" s="87" t="s">
        <v>1325</v>
      </c>
      <c r="G86" s="88" t="s">
        <v>406</v>
      </c>
      <c r="H86" s="88" t="s">
        <v>133</v>
      </c>
      <c r="I86" s="90">
        <v>2285.2536170000003</v>
      </c>
      <c r="J86" s="102">
        <v>8890</v>
      </c>
      <c r="K86" s="90"/>
      <c r="L86" s="90">
        <v>203.15904651899999</v>
      </c>
      <c r="M86" s="91">
        <v>3.6928611213320105E-5</v>
      </c>
      <c r="N86" s="91">
        <f t="shared" si="2"/>
        <v>5.1083366485876304E-3</v>
      </c>
      <c r="O86" s="91">
        <f>L86/'סכום נכסי הקרן'!$C$42</f>
        <v>7.9941126817932064E-4</v>
      </c>
    </row>
    <row r="87" spans="2:15">
      <c r="B87" s="86" t="s">
        <v>1326</v>
      </c>
      <c r="C87" s="87" t="s">
        <v>1327</v>
      </c>
      <c r="D87" s="88" t="s">
        <v>120</v>
      </c>
      <c r="E87" s="88" t="s">
        <v>28</v>
      </c>
      <c r="F87" s="87" t="s">
        <v>609</v>
      </c>
      <c r="G87" s="88" t="s">
        <v>331</v>
      </c>
      <c r="H87" s="88" t="s">
        <v>133</v>
      </c>
      <c r="I87" s="90">
        <v>77960.871438000016</v>
      </c>
      <c r="J87" s="102">
        <v>156.1</v>
      </c>
      <c r="K87" s="90"/>
      <c r="L87" s="90">
        <v>121.69692031100001</v>
      </c>
      <c r="M87" s="91">
        <v>1.1298939941419857E-4</v>
      </c>
      <c r="N87" s="91">
        <f t="shared" si="2"/>
        <v>3.0600106108825903E-3</v>
      </c>
      <c r="O87" s="91">
        <f>L87/'סכום נכסי הקרן'!$C$42</f>
        <v>4.7886565263159864E-4</v>
      </c>
    </row>
    <row r="88" spans="2:15">
      <c r="B88" s="86" t="s">
        <v>1328</v>
      </c>
      <c r="C88" s="87" t="s">
        <v>1329</v>
      </c>
      <c r="D88" s="88" t="s">
        <v>120</v>
      </c>
      <c r="E88" s="88" t="s">
        <v>28</v>
      </c>
      <c r="F88" s="87" t="s">
        <v>688</v>
      </c>
      <c r="G88" s="88" t="s">
        <v>342</v>
      </c>
      <c r="H88" s="88" t="s">
        <v>133</v>
      </c>
      <c r="I88" s="90">
        <v>16577.992376000002</v>
      </c>
      <c r="J88" s="102">
        <v>363</v>
      </c>
      <c r="K88" s="90"/>
      <c r="L88" s="90">
        <v>60.178112325000008</v>
      </c>
      <c r="M88" s="91">
        <v>2.3330280485871879E-5</v>
      </c>
      <c r="N88" s="91">
        <f t="shared" si="2"/>
        <v>1.5131497312076167E-3</v>
      </c>
      <c r="O88" s="91">
        <f>L88/'סכום נכסי הקרן'!$C$42</f>
        <v>2.3679507220893931E-4</v>
      </c>
    </row>
    <row r="89" spans="2:15">
      <c r="B89" s="86" t="s">
        <v>1330</v>
      </c>
      <c r="C89" s="87" t="s">
        <v>1331</v>
      </c>
      <c r="D89" s="88" t="s">
        <v>120</v>
      </c>
      <c r="E89" s="88" t="s">
        <v>28</v>
      </c>
      <c r="F89" s="87" t="s">
        <v>1332</v>
      </c>
      <c r="G89" s="88" t="s">
        <v>127</v>
      </c>
      <c r="H89" s="88" t="s">
        <v>133</v>
      </c>
      <c r="I89" s="90">
        <v>2706.3294150000006</v>
      </c>
      <c r="J89" s="102">
        <v>2923</v>
      </c>
      <c r="K89" s="90"/>
      <c r="L89" s="90">
        <v>79.106008807000023</v>
      </c>
      <c r="M89" s="91">
        <v>2.8761736529819381E-5</v>
      </c>
      <c r="N89" s="91">
        <f t="shared" si="2"/>
        <v>1.9890825972866612E-3</v>
      </c>
      <c r="O89" s="91">
        <f>L89/'סכום נכסי הקרן'!$C$42</f>
        <v>3.1127452065047066E-4</v>
      </c>
    </row>
    <row r="90" spans="2:15">
      <c r="B90" s="86" t="s">
        <v>1333</v>
      </c>
      <c r="C90" s="87" t="s">
        <v>1334</v>
      </c>
      <c r="D90" s="88" t="s">
        <v>120</v>
      </c>
      <c r="E90" s="88" t="s">
        <v>28</v>
      </c>
      <c r="F90" s="87" t="s">
        <v>1335</v>
      </c>
      <c r="G90" s="88" t="s">
        <v>158</v>
      </c>
      <c r="H90" s="88" t="s">
        <v>133</v>
      </c>
      <c r="I90" s="90">
        <v>561.75613300000009</v>
      </c>
      <c r="J90" s="102">
        <v>8834</v>
      </c>
      <c r="K90" s="90"/>
      <c r="L90" s="90">
        <v>49.62553679900001</v>
      </c>
      <c r="M90" s="91">
        <v>1.6941024316580758E-5</v>
      </c>
      <c r="N90" s="91">
        <f t="shared" si="2"/>
        <v>1.2478102879482527E-3</v>
      </c>
      <c r="O90" s="91">
        <f>L90/'סכום נכסי הקרן'!$C$42</f>
        <v>1.9527170454040294E-4</v>
      </c>
    </row>
    <row r="91" spans="2:15">
      <c r="B91" s="86" t="s">
        <v>1336</v>
      </c>
      <c r="C91" s="87" t="s">
        <v>1337</v>
      </c>
      <c r="D91" s="88" t="s">
        <v>120</v>
      </c>
      <c r="E91" s="88" t="s">
        <v>28</v>
      </c>
      <c r="F91" s="87" t="s">
        <v>1338</v>
      </c>
      <c r="G91" s="88" t="s">
        <v>129</v>
      </c>
      <c r="H91" s="88" t="s">
        <v>133</v>
      </c>
      <c r="I91" s="90">
        <v>63489.692831000008</v>
      </c>
      <c r="J91" s="102">
        <v>178.2</v>
      </c>
      <c r="K91" s="90"/>
      <c r="L91" s="90">
        <v>113.13863262100001</v>
      </c>
      <c r="M91" s="91">
        <v>1.2431465479149277E-4</v>
      </c>
      <c r="N91" s="91">
        <f t="shared" si="2"/>
        <v>2.8448165774143607E-3</v>
      </c>
      <c r="O91" s="91">
        <f>L91/'סכום נכסי הקרן'!$C$42</f>
        <v>4.451896153941108E-4</v>
      </c>
    </row>
    <row r="92" spans="2:15">
      <c r="B92" s="86" t="s">
        <v>1339</v>
      </c>
      <c r="C92" s="87" t="s">
        <v>1340</v>
      </c>
      <c r="D92" s="88" t="s">
        <v>120</v>
      </c>
      <c r="E92" s="88" t="s">
        <v>28</v>
      </c>
      <c r="F92" s="87" t="s">
        <v>691</v>
      </c>
      <c r="G92" s="88" t="s">
        <v>692</v>
      </c>
      <c r="H92" s="88" t="s">
        <v>133</v>
      </c>
      <c r="I92" s="90">
        <v>1857.8967250000005</v>
      </c>
      <c r="J92" s="102">
        <v>8861</v>
      </c>
      <c r="K92" s="90"/>
      <c r="L92" s="90">
        <v>164.628228831</v>
      </c>
      <c r="M92" s="91">
        <v>5.2275463139079161E-5</v>
      </c>
      <c r="N92" s="91">
        <f t="shared" si="2"/>
        <v>4.1394977439550926E-3</v>
      </c>
      <c r="O92" s="91">
        <f>L92/'סכום נכסי הקרן'!$C$42</f>
        <v>6.4779621406422074E-4</v>
      </c>
    </row>
    <row r="93" spans="2:15">
      <c r="B93" s="86" t="s">
        <v>1341</v>
      </c>
      <c r="C93" s="87" t="s">
        <v>1342</v>
      </c>
      <c r="D93" s="88" t="s">
        <v>120</v>
      </c>
      <c r="E93" s="88" t="s">
        <v>28</v>
      </c>
      <c r="F93" s="87" t="s">
        <v>1343</v>
      </c>
      <c r="G93" s="88" t="s">
        <v>127</v>
      </c>
      <c r="H93" s="88" t="s">
        <v>133</v>
      </c>
      <c r="I93" s="90">
        <v>5809.7078309999997</v>
      </c>
      <c r="J93" s="102">
        <v>2185</v>
      </c>
      <c r="K93" s="90"/>
      <c r="L93" s="90">
        <v>126.94211610200001</v>
      </c>
      <c r="M93" s="91">
        <v>6.169583066219075E-5</v>
      </c>
      <c r="N93" s="91">
        <f t="shared" si="2"/>
        <v>3.1918985398096296E-3</v>
      </c>
      <c r="O93" s="91">
        <f>L93/'סכום נכסי הקרן'!$C$42</f>
        <v>4.995049925525999E-4</v>
      </c>
    </row>
    <row r="94" spans="2:15">
      <c r="B94" s="86" t="s">
        <v>1344</v>
      </c>
      <c r="C94" s="87" t="s">
        <v>1345</v>
      </c>
      <c r="D94" s="88" t="s">
        <v>120</v>
      </c>
      <c r="E94" s="88" t="s">
        <v>28</v>
      </c>
      <c r="F94" s="87" t="s">
        <v>1346</v>
      </c>
      <c r="G94" s="88" t="s">
        <v>625</v>
      </c>
      <c r="H94" s="88" t="s">
        <v>133</v>
      </c>
      <c r="I94" s="90">
        <v>1623.9974900000002</v>
      </c>
      <c r="J94" s="102">
        <v>4892</v>
      </c>
      <c r="K94" s="90"/>
      <c r="L94" s="90">
        <v>79.445957201000013</v>
      </c>
      <c r="M94" s="91">
        <v>2.1978611448730537E-5</v>
      </c>
      <c r="N94" s="91">
        <f t="shared" si="2"/>
        <v>1.9976304363785139E-3</v>
      </c>
      <c r="O94" s="91">
        <f>L94/'סכום נכסי הקרן'!$C$42</f>
        <v>3.1261218481763167E-4</v>
      </c>
    </row>
    <row r="95" spans="2:15">
      <c r="B95" s="86" t="s">
        <v>1347</v>
      </c>
      <c r="C95" s="87" t="s">
        <v>1348</v>
      </c>
      <c r="D95" s="88" t="s">
        <v>120</v>
      </c>
      <c r="E95" s="88" t="s">
        <v>28</v>
      </c>
      <c r="F95" s="87" t="s">
        <v>616</v>
      </c>
      <c r="G95" s="88" t="s">
        <v>157</v>
      </c>
      <c r="H95" s="88" t="s">
        <v>133</v>
      </c>
      <c r="I95" s="90">
        <v>11844.55459</v>
      </c>
      <c r="J95" s="102">
        <v>1232</v>
      </c>
      <c r="K95" s="90"/>
      <c r="L95" s="90">
        <v>145.92491254400002</v>
      </c>
      <c r="M95" s="91">
        <v>7.163892737765356E-5</v>
      </c>
      <c r="N95" s="91">
        <f t="shared" si="2"/>
        <v>3.6692118390147356E-3</v>
      </c>
      <c r="O95" s="91">
        <f>L95/'סכום נכסי הקרן'!$C$42</f>
        <v>5.7420046704563413E-4</v>
      </c>
    </row>
    <row r="96" spans="2:15">
      <c r="B96" s="86" t="s">
        <v>1349</v>
      </c>
      <c r="C96" s="87" t="s">
        <v>1350</v>
      </c>
      <c r="D96" s="88" t="s">
        <v>120</v>
      </c>
      <c r="E96" s="88" t="s">
        <v>28</v>
      </c>
      <c r="F96" s="87" t="s">
        <v>1351</v>
      </c>
      <c r="G96" s="88" t="s">
        <v>128</v>
      </c>
      <c r="H96" s="88" t="s">
        <v>133</v>
      </c>
      <c r="I96" s="90">
        <v>796.89075500000001</v>
      </c>
      <c r="J96" s="102">
        <v>11980</v>
      </c>
      <c r="K96" s="90"/>
      <c r="L96" s="90">
        <v>95.46751250600002</v>
      </c>
      <c r="M96" s="91">
        <v>6.5301020794056192E-5</v>
      </c>
      <c r="N96" s="91">
        <f t="shared" si="2"/>
        <v>2.4004847494610024E-3</v>
      </c>
      <c r="O96" s="91">
        <f>L96/'סכום נכסי הקרן'!$C$42</f>
        <v>3.7565546083230495E-4</v>
      </c>
    </row>
    <row r="97" spans="2:15">
      <c r="B97" s="86" t="s">
        <v>1352</v>
      </c>
      <c r="C97" s="87" t="s">
        <v>1353</v>
      </c>
      <c r="D97" s="88" t="s">
        <v>120</v>
      </c>
      <c r="E97" s="88" t="s">
        <v>28</v>
      </c>
      <c r="F97" s="87" t="s">
        <v>1354</v>
      </c>
      <c r="G97" s="88" t="s">
        <v>573</v>
      </c>
      <c r="H97" s="88" t="s">
        <v>133</v>
      </c>
      <c r="I97" s="90">
        <v>610.09205000000009</v>
      </c>
      <c r="J97" s="102">
        <v>42230</v>
      </c>
      <c r="K97" s="90"/>
      <c r="L97" s="90">
        <v>257.64187270100001</v>
      </c>
      <c r="M97" s="91">
        <v>9.5306600376607369E-5</v>
      </c>
      <c r="N97" s="91">
        <f t="shared" si="2"/>
        <v>6.4782811451430007E-3</v>
      </c>
      <c r="O97" s="91">
        <f>L97/'סכום נכסי הקרן'!$C$42</f>
        <v>1.0137959383105266E-3</v>
      </c>
    </row>
    <row r="98" spans="2:15">
      <c r="B98" s="86" t="s">
        <v>1355</v>
      </c>
      <c r="C98" s="87" t="s">
        <v>1356</v>
      </c>
      <c r="D98" s="88" t="s">
        <v>120</v>
      </c>
      <c r="E98" s="88" t="s">
        <v>28</v>
      </c>
      <c r="F98" s="87" t="s">
        <v>1357</v>
      </c>
      <c r="G98" s="88" t="s">
        <v>725</v>
      </c>
      <c r="H98" s="88" t="s">
        <v>133</v>
      </c>
      <c r="I98" s="90">
        <v>404.59435600000006</v>
      </c>
      <c r="J98" s="102">
        <v>26410</v>
      </c>
      <c r="K98" s="90"/>
      <c r="L98" s="90">
        <v>106.85336931000002</v>
      </c>
      <c r="M98" s="91">
        <v>2.9373366174463535E-5</v>
      </c>
      <c r="N98" s="91">
        <f t="shared" si="2"/>
        <v>2.6867766502354259E-3</v>
      </c>
      <c r="O98" s="91">
        <f>L98/'סכום נכסי הקרן'!$C$42</f>
        <v>4.2045771002056616E-4</v>
      </c>
    </row>
    <row r="99" spans="2:15">
      <c r="B99" s="86" t="s">
        <v>1358</v>
      </c>
      <c r="C99" s="87" t="s">
        <v>1359</v>
      </c>
      <c r="D99" s="88" t="s">
        <v>120</v>
      </c>
      <c r="E99" s="88" t="s">
        <v>28</v>
      </c>
      <c r="F99" s="87" t="s">
        <v>619</v>
      </c>
      <c r="G99" s="88" t="s">
        <v>342</v>
      </c>
      <c r="H99" s="88" t="s">
        <v>133</v>
      </c>
      <c r="I99" s="90">
        <v>812.79414000000008</v>
      </c>
      <c r="J99" s="102">
        <v>31450</v>
      </c>
      <c r="K99" s="90"/>
      <c r="L99" s="90">
        <v>255.62375688900005</v>
      </c>
      <c r="M99" s="91">
        <v>7.6446231003402584E-5</v>
      </c>
      <c r="N99" s="91">
        <f t="shared" si="2"/>
        <v>6.4275365923397885E-3</v>
      </c>
      <c r="O99" s="91">
        <f>L99/'סכום נכסי הקרן'!$C$42</f>
        <v>1.0058548470903885E-3</v>
      </c>
    </row>
    <row r="100" spans="2:15">
      <c r="B100" s="86" t="s">
        <v>1360</v>
      </c>
      <c r="C100" s="87" t="s">
        <v>1361</v>
      </c>
      <c r="D100" s="88" t="s">
        <v>120</v>
      </c>
      <c r="E100" s="88" t="s">
        <v>28</v>
      </c>
      <c r="F100" s="87" t="s">
        <v>1362</v>
      </c>
      <c r="G100" s="88" t="s">
        <v>314</v>
      </c>
      <c r="H100" s="88" t="s">
        <v>133</v>
      </c>
      <c r="I100" s="90">
        <v>54.198661000000008</v>
      </c>
      <c r="J100" s="102">
        <v>17300</v>
      </c>
      <c r="K100" s="90"/>
      <c r="L100" s="90">
        <v>9.3763683180000008</v>
      </c>
      <c r="M100" s="91">
        <v>1.5287623432274721E-6</v>
      </c>
      <c r="N100" s="91">
        <f t="shared" si="2"/>
        <v>2.3576427793982506E-4</v>
      </c>
      <c r="O100" s="91">
        <f>L100/'סכום נכסי הקרן'!$C$42</f>
        <v>3.6895105664456722E-5</v>
      </c>
    </row>
    <row r="101" spans="2:15">
      <c r="B101" s="86" t="s">
        <v>1363</v>
      </c>
      <c r="C101" s="87" t="s">
        <v>1364</v>
      </c>
      <c r="D101" s="88" t="s">
        <v>120</v>
      </c>
      <c r="E101" s="88" t="s">
        <v>28</v>
      </c>
      <c r="F101" s="87" t="s">
        <v>1365</v>
      </c>
      <c r="G101" s="88" t="s">
        <v>482</v>
      </c>
      <c r="H101" s="88" t="s">
        <v>133</v>
      </c>
      <c r="I101" s="90">
        <v>474.72886600000004</v>
      </c>
      <c r="J101" s="102">
        <v>15780</v>
      </c>
      <c r="K101" s="90"/>
      <c r="L101" s="90">
        <v>74.912214984000016</v>
      </c>
      <c r="M101" s="91">
        <v>4.9720475850587902E-5</v>
      </c>
      <c r="N101" s="91">
        <f t="shared" si="2"/>
        <v>1.8836316658626066E-3</v>
      </c>
      <c r="O101" s="91">
        <f>L101/'סכום נכסי הקרן'!$C$42</f>
        <v>2.9477234614251195E-4</v>
      </c>
    </row>
    <row r="102" spans="2:15">
      <c r="B102" s="86" t="s">
        <v>1366</v>
      </c>
      <c r="C102" s="87" t="s">
        <v>1367</v>
      </c>
      <c r="D102" s="88" t="s">
        <v>120</v>
      </c>
      <c r="E102" s="88" t="s">
        <v>28</v>
      </c>
      <c r="F102" s="87" t="s">
        <v>820</v>
      </c>
      <c r="G102" s="88" t="s">
        <v>157</v>
      </c>
      <c r="H102" s="88" t="s">
        <v>133</v>
      </c>
      <c r="I102" s="90">
        <v>13387.539961000004</v>
      </c>
      <c r="J102" s="102">
        <v>1494</v>
      </c>
      <c r="K102" s="90"/>
      <c r="L102" s="90">
        <v>200.00984702300005</v>
      </c>
      <c r="M102" s="91">
        <v>7.1880833681380518E-5</v>
      </c>
      <c r="N102" s="91">
        <f t="shared" si="2"/>
        <v>5.0291515398032888E-3</v>
      </c>
      <c r="O102" s="91">
        <f>L102/'סכום נכסי הקרן'!$C$42</f>
        <v>7.8701947167317016E-4</v>
      </c>
    </row>
    <row r="103" spans="2:15">
      <c r="B103" s="86" t="s">
        <v>1368</v>
      </c>
      <c r="C103" s="87" t="s">
        <v>1369</v>
      </c>
      <c r="D103" s="88" t="s">
        <v>120</v>
      </c>
      <c r="E103" s="88" t="s">
        <v>28</v>
      </c>
      <c r="F103" s="87" t="s">
        <v>1370</v>
      </c>
      <c r="G103" s="88" t="s">
        <v>158</v>
      </c>
      <c r="H103" s="88" t="s">
        <v>133</v>
      </c>
      <c r="I103" s="90">
        <v>22.545200000000005</v>
      </c>
      <c r="J103" s="102">
        <v>11690</v>
      </c>
      <c r="K103" s="90"/>
      <c r="L103" s="90">
        <v>2.6355338800000006</v>
      </c>
      <c r="M103" s="91">
        <v>4.7928242756383754E-7</v>
      </c>
      <c r="N103" s="91">
        <f t="shared" si="2"/>
        <v>6.6269233580692371E-5</v>
      </c>
      <c r="O103" s="91">
        <f>L103/'סכום נכסי הקרן'!$C$42</f>
        <v>1.0370571812775883E-5</v>
      </c>
    </row>
    <row r="104" spans="2:15">
      <c r="B104" s="86" t="s">
        <v>1371</v>
      </c>
      <c r="C104" s="87" t="s">
        <v>1372</v>
      </c>
      <c r="D104" s="88" t="s">
        <v>120</v>
      </c>
      <c r="E104" s="88" t="s">
        <v>28</v>
      </c>
      <c r="F104" s="87" t="s">
        <v>1373</v>
      </c>
      <c r="G104" s="88" t="s">
        <v>638</v>
      </c>
      <c r="H104" s="88" t="s">
        <v>133</v>
      </c>
      <c r="I104" s="90">
        <v>772.27771000000007</v>
      </c>
      <c r="J104" s="102">
        <v>8450</v>
      </c>
      <c r="K104" s="90"/>
      <c r="L104" s="90">
        <v>65.257466472000004</v>
      </c>
      <c r="M104" s="91">
        <v>3.665547336406761E-5</v>
      </c>
      <c r="N104" s="91">
        <f t="shared" si="2"/>
        <v>1.6408676516490724E-3</v>
      </c>
      <c r="O104" s="91">
        <f>L104/'סכום נכסי הקרן'!$C$42</f>
        <v>2.5678184124413168E-4</v>
      </c>
    </row>
    <row r="105" spans="2:15">
      <c r="B105" s="86" t="s">
        <v>1374</v>
      </c>
      <c r="C105" s="87" t="s">
        <v>1375</v>
      </c>
      <c r="D105" s="88" t="s">
        <v>120</v>
      </c>
      <c r="E105" s="88" t="s">
        <v>28</v>
      </c>
      <c r="F105" s="87" t="s">
        <v>677</v>
      </c>
      <c r="G105" s="88" t="s">
        <v>678</v>
      </c>
      <c r="H105" s="88" t="s">
        <v>133</v>
      </c>
      <c r="I105" s="90">
        <v>1420.7753550000002</v>
      </c>
      <c r="J105" s="102">
        <v>38400</v>
      </c>
      <c r="K105" s="90"/>
      <c r="L105" s="90">
        <v>545.57773616200006</v>
      </c>
      <c r="M105" s="91">
        <v>8.6498923645659262E-5</v>
      </c>
      <c r="N105" s="91">
        <f t="shared" si="2"/>
        <v>1.3718290137915028E-2</v>
      </c>
      <c r="O105" s="91">
        <f>L105/'סכום נכסי הקרן'!$C$42</f>
        <v>2.14679581061569E-3</v>
      </c>
    </row>
    <row r="106" spans="2:15">
      <c r="B106" s="86" t="s">
        <v>1376</v>
      </c>
      <c r="C106" s="87" t="s">
        <v>1377</v>
      </c>
      <c r="D106" s="88" t="s">
        <v>120</v>
      </c>
      <c r="E106" s="88" t="s">
        <v>28</v>
      </c>
      <c r="F106" s="87" t="s">
        <v>1378</v>
      </c>
      <c r="G106" s="88" t="s">
        <v>1192</v>
      </c>
      <c r="H106" s="88" t="s">
        <v>133</v>
      </c>
      <c r="I106" s="90">
        <v>867.83148200000005</v>
      </c>
      <c r="J106" s="102">
        <v>23500</v>
      </c>
      <c r="K106" s="90"/>
      <c r="L106" s="90">
        <v>203.94039822100001</v>
      </c>
      <c r="M106" s="91">
        <v>1.9606036922128337E-5</v>
      </c>
      <c r="N106" s="91">
        <f t="shared" si="2"/>
        <v>5.1279833618556505E-3</v>
      </c>
      <c r="O106" s="91">
        <f>L106/'סכום נכסי הקרן'!$C$42</f>
        <v>8.0248581182230569E-4</v>
      </c>
    </row>
    <row r="107" spans="2:15">
      <c r="B107" s="86" t="s">
        <v>1379</v>
      </c>
      <c r="C107" s="87" t="s">
        <v>1380</v>
      </c>
      <c r="D107" s="88" t="s">
        <v>120</v>
      </c>
      <c r="E107" s="88" t="s">
        <v>28</v>
      </c>
      <c r="F107" s="87" t="s">
        <v>863</v>
      </c>
      <c r="G107" s="88" t="s">
        <v>638</v>
      </c>
      <c r="H107" s="88" t="s">
        <v>133</v>
      </c>
      <c r="I107" s="90">
        <v>3201.7178000000004</v>
      </c>
      <c r="J107" s="102">
        <v>2810</v>
      </c>
      <c r="K107" s="90"/>
      <c r="L107" s="90">
        <v>89.968270187000016</v>
      </c>
      <c r="M107" s="91">
        <v>5.9117531950099966E-5</v>
      </c>
      <c r="N107" s="91">
        <f t="shared" si="2"/>
        <v>2.2622089426045035E-3</v>
      </c>
      <c r="O107" s="91">
        <f>L107/'סכום נכסי הקרן'!$C$42</f>
        <v>3.5401647230788287E-4</v>
      </c>
    </row>
    <row r="108" spans="2:15">
      <c r="B108" s="86" t="s">
        <v>1381</v>
      </c>
      <c r="C108" s="87" t="s">
        <v>1382</v>
      </c>
      <c r="D108" s="88" t="s">
        <v>120</v>
      </c>
      <c r="E108" s="88" t="s">
        <v>28</v>
      </c>
      <c r="F108" s="87" t="s">
        <v>464</v>
      </c>
      <c r="G108" s="88" t="s">
        <v>331</v>
      </c>
      <c r="H108" s="88" t="s">
        <v>133</v>
      </c>
      <c r="I108" s="90">
        <v>985.29558100000008</v>
      </c>
      <c r="J108" s="102">
        <v>21760</v>
      </c>
      <c r="K108" s="90"/>
      <c r="L108" s="90">
        <v>214.40031843100004</v>
      </c>
      <c r="M108" s="91">
        <v>8.0767474047194885E-5</v>
      </c>
      <c r="N108" s="91">
        <f t="shared" si="2"/>
        <v>5.3909930316960158E-3</v>
      </c>
      <c r="O108" s="91">
        <f>L108/'סכום נכסי הקרן'!$C$42</f>
        <v>8.4364458975222975E-4</v>
      </c>
    </row>
    <row r="109" spans="2:15">
      <c r="B109" s="86" t="s">
        <v>1383</v>
      </c>
      <c r="C109" s="87" t="s">
        <v>1384</v>
      </c>
      <c r="D109" s="88" t="s">
        <v>120</v>
      </c>
      <c r="E109" s="88" t="s">
        <v>28</v>
      </c>
      <c r="F109" s="87" t="s">
        <v>467</v>
      </c>
      <c r="G109" s="88" t="s">
        <v>331</v>
      </c>
      <c r="H109" s="88" t="s">
        <v>133</v>
      </c>
      <c r="I109" s="90">
        <v>14143.641941000002</v>
      </c>
      <c r="J109" s="102">
        <v>1555</v>
      </c>
      <c r="K109" s="90"/>
      <c r="L109" s="90">
        <v>219.93363218300004</v>
      </c>
      <c r="M109" s="91">
        <v>7.2806154055812629E-5</v>
      </c>
      <c r="N109" s="91">
        <f t="shared" si="2"/>
        <v>5.5301255483709844E-3</v>
      </c>
      <c r="O109" s="91">
        <f>L109/'סכום נכסי הקרן'!$C$42</f>
        <v>8.6541764608180215E-4</v>
      </c>
    </row>
    <row r="110" spans="2:15">
      <c r="B110" s="86" t="s">
        <v>1385</v>
      </c>
      <c r="C110" s="87" t="s">
        <v>1386</v>
      </c>
      <c r="D110" s="88" t="s">
        <v>120</v>
      </c>
      <c r="E110" s="88" t="s">
        <v>28</v>
      </c>
      <c r="F110" s="87" t="s">
        <v>1387</v>
      </c>
      <c r="G110" s="88" t="s">
        <v>725</v>
      </c>
      <c r="H110" s="88" t="s">
        <v>133</v>
      </c>
      <c r="I110" s="90">
        <v>1485.2858920000006</v>
      </c>
      <c r="J110" s="102">
        <v>7500</v>
      </c>
      <c r="K110" s="90"/>
      <c r="L110" s="90">
        <v>111.39644192000002</v>
      </c>
      <c r="M110" s="91">
        <v>3.0660534721666882E-5</v>
      </c>
      <c r="N110" s="91">
        <f t="shared" si="2"/>
        <v>2.8010100290019836E-3</v>
      </c>
      <c r="O110" s="91">
        <f>L110/'סכום נכסי הקרן'!$C$42</f>
        <v>4.3833426289290495E-4</v>
      </c>
    </row>
    <row r="111" spans="2:15">
      <c r="B111" s="86" t="s">
        <v>1388</v>
      </c>
      <c r="C111" s="87" t="s">
        <v>1389</v>
      </c>
      <c r="D111" s="88" t="s">
        <v>120</v>
      </c>
      <c r="E111" s="88" t="s">
        <v>28</v>
      </c>
      <c r="F111" s="87" t="s">
        <v>1390</v>
      </c>
      <c r="G111" s="88" t="s">
        <v>725</v>
      </c>
      <c r="H111" s="88" t="s">
        <v>133</v>
      </c>
      <c r="I111" s="90">
        <v>362.00376699999998</v>
      </c>
      <c r="J111" s="102">
        <v>21820</v>
      </c>
      <c r="K111" s="90"/>
      <c r="L111" s="90">
        <v>78.989222038000023</v>
      </c>
      <c r="M111" s="91">
        <v>2.6278653106732397E-5</v>
      </c>
      <c r="N111" s="91">
        <f t="shared" si="2"/>
        <v>1.9861460500721758E-3</v>
      </c>
      <c r="O111" s="91">
        <f>L111/'סכום נכסי הקרן'!$C$42</f>
        <v>3.1081497597002189E-4</v>
      </c>
    </row>
    <row r="112" spans="2:15">
      <c r="B112" s="86" t="s">
        <v>1391</v>
      </c>
      <c r="C112" s="87" t="s">
        <v>1392</v>
      </c>
      <c r="D112" s="88" t="s">
        <v>120</v>
      </c>
      <c r="E112" s="88" t="s">
        <v>28</v>
      </c>
      <c r="F112" s="87" t="s">
        <v>1393</v>
      </c>
      <c r="G112" s="88" t="s">
        <v>127</v>
      </c>
      <c r="H112" s="88" t="s">
        <v>133</v>
      </c>
      <c r="I112" s="90">
        <v>36009.498296000005</v>
      </c>
      <c r="J112" s="102">
        <v>317.89999999999998</v>
      </c>
      <c r="K112" s="90"/>
      <c r="L112" s="90">
        <v>114.47419508300001</v>
      </c>
      <c r="M112" s="91">
        <v>3.204059328701727E-5</v>
      </c>
      <c r="N112" s="91">
        <f t="shared" si="2"/>
        <v>2.8783986540583087E-3</v>
      </c>
      <c r="O112" s="91">
        <f>L112/'סכום נכסי הקרן'!$C$42</f>
        <v>4.5044492496448856E-4</v>
      </c>
    </row>
    <row r="113" spans="2:15">
      <c r="B113" s="86" t="s">
        <v>1394</v>
      </c>
      <c r="C113" s="87" t="s">
        <v>1395</v>
      </c>
      <c r="D113" s="88" t="s">
        <v>120</v>
      </c>
      <c r="E113" s="88" t="s">
        <v>28</v>
      </c>
      <c r="F113" s="87" t="s">
        <v>880</v>
      </c>
      <c r="G113" s="88" t="s">
        <v>342</v>
      </c>
      <c r="H113" s="88" t="s">
        <v>133</v>
      </c>
      <c r="I113" s="90">
        <v>48836.192093999998</v>
      </c>
      <c r="J113" s="102">
        <v>297</v>
      </c>
      <c r="K113" s="90"/>
      <c r="L113" s="90">
        <v>145.04349051900004</v>
      </c>
      <c r="M113" s="91">
        <v>5.3269466756802779E-5</v>
      </c>
      <c r="N113" s="91">
        <f t="shared" si="2"/>
        <v>3.6470489055380885E-3</v>
      </c>
      <c r="O113" s="91">
        <f>L113/'סכום נכסי הקרן'!$C$42</f>
        <v>5.7073215632612838E-4</v>
      </c>
    </row>
    <row r="114" spans="2:15">
      <c r="B114" s="86" t="s">
        <v>1396</v>
      </c>
      <c r="C114" s="87" t="s">
        <v>1397</v>
      </c>
      <c r="D114" s="88" t="s">
        <v>120</v>
      </c>
      <c r="E114" s="88" t="s">
        <v>28</v>
      </c>
      <c r="F114" s="87" t="s">
        <v>724</v>
      </c>
      <c r="G114" s="88" t="s">
        <v>725</v>
      </c>
      <c r="H114" s="88" t="s">
        <v>133</v>
      </c>
      <c r="I114" s="90">
        <v>26055.269006000002</v>
      </c>
      <c r="J114" s="102">
        <v>1769</v>
      </c>
      <c r="K114" s="90"/>
      <c r="L114" s="90">
        <v>460.91770871400007</v>
      </c>
      <c r="M114" s="91">
        <v>9.8075435059060364E-5</v>
      </c>
      <c r="N114" s="91">
        <f t="shared" si="2"/>
        <v>1.1589554409463935E-2</v>
      </c>
      <c r="O114" s="91">
        <f>L114/'סכום נכסי הקרן'!$C$42</f>
        <v>1.8136667618929086E-3</v>
      </c>
    </row>
    <row r="115" spans="2:15">
      <c r="B115" s="86" t="s">
        <v>1398</v>
      </c>
      <c r="C115" s="87" t="s">
        <v>1399</v>
      </c>
      <c r="D115" s="88" t="s">
        <v>120</v>
      </c>
      <c r="E115" s="88" t="s">
        <v>28</v>
      </c>
      <c r="F115" s="87" t="s">
        <v>1400</v>
      </c>
      <c r="G115" s="88" t="s">
        <v>128</v>
      </c>
      <c r="H115" s="88" t="s">
        <v>133</v>
      </c>
      <c r="I115" s="90">
        <v>401.79875100000004</v>
      </c>
      <c r="J115" s="102">
        <v>26950</v>
      </c>
      <c r="K115" s="90"/>
      <c r="L115" s="90">
        <v>108.28476333600001</v>
      </c>
      <c r="M115" s="91">
        <v>4.6796960657237289E-5</v>
      </c>
      <c r="N115" s="91">
        <f t="shared" si="2"/>
        <v>2.7227683655287999E-3</v>
      </c>
      <c r="O115" s="91">
        <f>L115/'סכום נכסי הקרן'!$C$42</f>
        <v>4.2609010755931888E-4</v>
      </c>
    </row>
    <row r="116" spans="2:15">
      <c r="B116" s="86" t="s">
        <v>1401</v>
      </c>
      <c r="C116" s="87" t="s">
        <v>1402</v>
      </c>
      <c r="D116" s="88" t="s">
        <v>120</v>
      </c>
      <c r="E116" s="88" t="s">
        <v>28</v>
      </c>
      <c r="F116" s="87" t="s">
        <v>1403</v>
      </c>
      <c r="G116" s="88" t="s">
        <v>1219</v>
      </c>
      <c r="H116" s="88" t="s">
        <v>133</v>
      </c>
      <c r="I116" s="90">
        <v>4887.0256090000012</v>
      </c>
      <c r="J116" s="102">
        <v>864</v>
      </c>
      <c r="K116" s="90"/>
      <c r="L116" s="90">
        <v>42.223901259000009</v>
      </c>
      <c r="M116" s="91">
        <v>4.8828860934853879E-5</v>
      </c>
      <c r="N116" s="91">
        <f t="shared" si="2"/>
        <v>1.0616997172583347E-3</v>
      </c>
      <c r="O116" s="91">
        <f>L116/'סכום נכסי הקרן'!$C$42</f>
        <v>1.6614698203842385E-4</v>
      </c>
    </row>
    <row r="117" spans="2:15">
      <c r="B117" s="92"/>
      <c r="C117" s="87"/>
      <c r="D117" s="87"/>
      <c r="E117" s="87"/>
      <c r="F117" s="87"/>
      <c r="G117" s="87"/>
      <c r="H117" s="87"/>
      <c r="I117" s="90"/>
      <c r="J117" s="102"/>
      <c r="K117" s="87"/>
      <c r="L117" s="87"/>
      <c r="M117" s="87"/>
      <c r="N117" s="91"/>
      <c r="O117" s="87"/>
    </row>
    <row r="118" spans="2:15">
      <c r="B118" s="85" t="s">
        <v>29</v>
      </c>
      <c r="C118" s="80"/>
      <c r="D118" s="81"/>
      <c r="E118" s="81"/>
      <c r="F118" s="80"/>
      <c r="G118" s="81"/>
      <c r="H118" s="81"/>
      <c r="I118" s="83"/>
      <c r="J118" s="100"/>
      <c r="K118" s="83">
        <v>2.1295921500000006</v>
      </c>
      <c r="L118" s="83">
        <f>SUM(L119:L186)</f>
        <v>1756.6507043780002</v>
      </c>
      <c r="M118" s="84"/>
      <c r="N118" s="84">
        <f t="shared" ref="N118:N149" si="3">IFERROR(L118/$L$11,0)</f>
        <v>4.4170138252259329E-2</v>
      </c>
      <c r="O118" s="84">
        <f>L118/'סכום נכסי הקרן'!$C$42</f>
        <v>6.9122512208856096E-3</v>
      </c>
    </row>
    <row r="119" spans="2:15">
      <c r="B119" s="86" t="s">
        <v>1404</v>
      </c>
      <c r="C119" s="87" t="s">
        <v>1405</v>
      </c>
      <c r="D119" s="88" t="s">
        <v>120</v>
      </c>
      <c r="E119" s="88" t="s">
        <v>28</v>
      </c>
      <c r="F119" s="87" t="s">
        <v>1406</v>
      </c>
      <c r="G119" s="88" t="s">
        <v>1407</v>
      </c>
      <c r="H119" s="88" t="s">
        <v>133</v>
      </c>
      <c r="I119" s="90">
        <v>21814.005957000005</v>
      </c>
      <c r="J119" s="102">
        <v>165.9</v>
      </c>
      <c r="K119" s="90"/>
      <c r="L119" s="90">
        <v>36.189435884000005</v>
      </c>
      <c r="M119" s="91">
        <v>7.3484178462183958E-5</v>
      </c>
      <c r="N119" s="91">
        <f t="shared" si="3"/>
        <v>9.0996598372330019E-4</v>
      </c>
      <c r="O119" s="91">
        <f>L119/'סכום נכסי הקרן'!$C$42</f>
        <v>1.4240194237186981E-4</v>
      </c>
    </row>
    <row r="120" spans="2:15">
      <c r="B120" s="86" t="s">
        <v>1408</v>
      </c>
      <c r="C120" s="87" t="s">
        <v>1409</v>
      </c>
      <c r="D120" s="88" t="s">
        <v>120</v>
      </c>
      <c r="E120" s="88" t="s">
        <v>28</v>
      </c>
      <c r="F120" s="87" t="s">
        <v>1410</v>
      </c>
      <c r="G120" s="88" t="s">
        <v>625</v>
      </c>
      <c r="H120" s="88" t="s">
        <v>133</v>
      </c>
      <c r="I120" s="90">
        <v>8836.8553699999993</v>
      </c>
      <c r="J120" s="102">
        <v>435.2</v>
      </c>
      <c r="K120" s="90"/>
      <c r="L120" s="90">
        <v>38.457994573000008</v>
      </c>
      <c r="M120" s="91">
        <v>5.3603628376588727E-5</v>
      </c>
      <c r="N120" s="91">
        <f t="shared" si="3"/>
        <v>9.6700780238239109E-4</v>
      </c>
      <c r="O120" s="91">
        <f>L120/'סכום נכסי הקרן'!$C$42</f>
        <v>1.5132850217605313E-4</v>
      </c>
    </row>
    <row r="121" spans="2:15">
      <c r="B121" s="86" t="s">
        <v>1411</v>
      </c>
      <c r="C121" s="87" t="s">
        <v>1412</v>
      </c>
      <c r="D121" s="88" t="s">
        <v>120</v>
      </c>
      <c r="E121" s="88" t="s">
        <v>28</v>
      </c>
      <c r="F121" s="87" t="s">
        <v>1413</v>
      </c>
      <c r="G121" s="88" t="s">
        <v>1414</v>
      </c>
      <c r="H121" s="88" t="s">
        <v>133</v>
      </c>
      <c r="I121" s="90">
        <v>301.15878200000003</v>
      </c>
      <c r="J121" s="102">
        <v>1868</v>
      </c>
      <c r="K121" s="90"/>
      <c r="L121" s="90">
        <v>5.6256460400000003</v>
      </c>
      <c r="M121" s="91">
        <v>6.7388465328677852E-5</v>
      </c>
      <c r="N121" s="91">
        <f t="shared" si="3"/>
        <v>1.4145416771005692E-4</v>
      </c>
      <c r="O121" s="91">
        <f>L121/'סכום נכסי הקרן'!$C$42</f>
        <v>2.2136374984137281E-5</v>
      </c>
    </row>
    <row r="122" spans="2:15">
      <c r="B122" s="86" t="s">
        <v>1415</v>
      </c>
      <c r="C122" s="87" t="s">
        <v>1416</v>
      </c>
      <c r="D122" s="88" t="s">
        <v>120</v>
      </c>
      <c r="E122" s="88" t="s">
        <v>28</v>
      </c>
      <c r="F122" s="87" t="s">
        <v>1417</v>
      </c>
      <c r="G122" s="88" t="s">
        <v>129</v>
      </c>
      <c r="H122" s="88" t="s">
        <v>133</v>
      </c>
      <c r="I122" s="90">
        <v>3936.4676720000007</v>
      </c>
      <c r="J122" s="102">
        <v>426.8</v>
      </c>
      <c r="K122" s="90"/>
      <c r="L122" s="90">
        <v>16.800844022000003</v>
      </c>
      <c r="M122" s="91">
        <v>7.1557152821030102E-5</v>
      </c>
      <c r="N122" s="91">
        <f t="shared" si="3"/>
        <v>4.2244915358352256E-4</v>
      </c>
      <c r="O122" s="91">
        <f>L122/'סכום נכסי הקרן'!$C$42</f>
        <v>6.610970201050779E-5</v>
      </c>
    </row>
    <row r="123" spans="2:15">
      <c r="B123" s="86" t="s">
        <v>1418</v>
      </c>
      <c r="C123" s="87" t="s">
        <v>1419</v>
      </c>
      <c r="D123" s="88" t="s">
        <v>120</v>
      </c>
      <c r="E123" s="88" t="s">
        <v>28</v>
      </c>
      <c r="F123" s="87" t="s">
        <v>1420</v>
      </c>
      <c r="G123" s="88" t="s">
        <v>129</v>
      </c>
      <c r="H123" s="88" t="s">
        <v>133</v>
      </c>
      <c r="I123" s="90">
        <v>1730.9861870000002</v>
      </c>
      <c r="J123" s="102">
        <v>2113</v>
      </c>
      <c r="K123" s="90"/>
      <c r="L123" s="90">
        <v>36.575738138000006</v>
      </c>
      <c r="M123" s="91">
        <v>1.0244128750610526E-4</v>
      </c>
      <c r="N123" s="91">
        <f t="shared" si="3"/>
        <v>9.1967936836135841E-4</v>
      </c>
      <c r="O123" s="91">
        <f>L123/'סכום נכסי הקרן'!$C$42</f>
        <v>1.4392200451068178E-4</v>
      </c>
    </row>
    <row r="124" spans="2:15">
      <c r="B124" s="86" t="s">
        <v>1421</v>
      </c>
      <c r="C124" s="87" t="s">
        <v>1422</v>
      </c>
      <c r="D124" s="88" t="s">
        <v>120</v>
      </c>
      <c r="E124" s="88" t="s">
        <v>28</v>
      </c>
      <c r="F124" s="87" t="s">
        <v>1423</v>
      </c>
      <c r="G124" s="88" t="s">
        <v>128</v>
      </c>
      <c r="H124" s="88" t="s">
        <v>133</v>
      </c>
      <c r="I124" s="90">
        <v>2164.3392000000003</v>
      </c>
      <c r="J124" s="102">
        <v>542.5</v>
      </c>
      <c r="K124" s="90"/>
      <c r="L124" s="90">
        <v>11.741540160000003</v>
      </c>
      <c r="M124" s="91">
        <v>3.8084842405196811E-5</v>
      </c>
      <c r="N124" s="91">
        <f t="shared" si="3"/>
        <v>2.9523538792835407E-4</v>
      </c>
      <c r="O124" s="91">
        <f>L124/'סכום נכסי הקרן'!$C$42</f>
        <v>4.6201828914402741E-5</v>
      </c>
    </row>
    <row r="125" spans="2:15">
      <c r="B125" s="86" t="s">
        <v>1424</v>
      </c>
      <c r="C125" s="87" t="s">
        <v>1425</v>
      </c>
      <c r="D125" s="88" t="s">
        <v>120</v>
      </c>
      <c r="E125" s="88" t="s">
        <v>28</v>
      </c>
      <c r="F125" s="87" t="s">
        <v>1426</v>
      </c>
      <c r="G125" s="88" t="s">
        <v>128</v>
      </c>
      <c r="H125" s="88" t="s">
        <v>133</v>
      </c>
      <c r="I125" s="90">
        <v>1.2990000000000002E-3</v>
      </c>
      <c r="J125" s="102">
        <v>6848</v>
      </c>
      <c r="K125" s="90"/>
      <c r="L125" s="90">
        <v>8.9152999999999992E-5</v>
      </c>
      <c r="M125" s="91">
        <v>1.1610543231308033E-10</v>
      </c>
      <c r="N125" s="91">
        <f t="shared" si="3"/>
        <v>2.241709365322014E-9</v>
      </c>
      <c r="O125" s="91">
        <f>L125/'סכום נכסי הקרן'!$C$42</f>
        <v>3.5080846269538681E-10</v>
      </c>
    </row>
    <row r="126" spans="2:15">
      <c r="B126" s="86" t="s">
        <v>1427</v>
      </c>
      <c r="C126" s="87" t="s">
        <v>1428</v>
      </c>
      <c r="D126" s="88" t="s">
        <v>120</v>
      </c>
      <c r="E126" s="88" t="s">
        <v>28</v>
      </c>
      <c r="F126" s="87" t="s">
        <v>883</v>
      </c>
      <c r="G126" s="88" t="s">
        <v>692</v>
      </c>
      <c r="H126" s="88" t="s">
        <v>133</v>
      </c>
      <c r="I126" s="90">
        <v>174.74243400000003</v>
      </c>
      <c r="J126" s="102">
        <v>5877</v>
      </c>
      <c r="K126" s="90"/>
      <c r="L126" s="90">
        <v>10.269612867000001</v>
      </c>
      <c r="M126" s="91">
        <v>1.3595897945821797E-5</v>
      </c>
      <c r="N126" s="91">
        <f t="shared" si="3"/>
        <v>2.5822448310416213E-4</v>
      </c>
      <c r="O126" s="91">
        <f>L126/'סכום נכסי הקרן'!$C$42</f>
        <v>4.0409936876482392E-5</v>
      </c>
    </row>
    <row r="127" spans="2:15">
      <c r="B127" s="86" t="s">
        <v>1429</v>
      </c>
      <c r="C127" s="87" t="s">
        <v>1430</v>
      </c>
      <c r="D127" s="88" t="s">
        <v>120</v>
      </c>
      <c r="E127" s="88" t="s">
        <v>28</v>
      </c>
      <c r="F127" s="87" t="s">
        <v>1431</v>
      </c>
      <c r="G127" s="88" t="s">
        <v>1432</v>
      </c>
      <c r="H127" s="88" t="s">
        <v>133</v>
      </c>
      <c r="I127" s="90">
        <v>1972.2964810000005</v>
      </c>
      <c r="J127" s="102">
        <v>514.70000000000005</v>
      </c>
      <c r="K127" s="90"/>
      <c r="L127" s="90">
        <v>10.151409988000001</v>
      </c>
      <c r="M127" s="91">
        <v>1.0154262280176796E-4</v>
      </c>
      <c r="N127" s="91">
        <f t="shared" si="3"/>
        <v>2.5525232848387647E-4</v>
      </c>
      <c r="O127" s="91">
        <f>L127/'סכום נכסי הקרן'!$C$42</f>
        <v>3.9944819939664128E-5</v>
      </c>
    </row>
    <row r="128" spans="2:15">
      <c r="B128" s="86" t="s">
        <v>1433</v>
      </c>
      <c r="C128" s="87" t="s">
        <v>1434</v>
      </c>
      <c r="D128" s="88" t="s">
        <v>120</v>
      </c>
      <c r="E128" s="88" t="s">
        <v>28</v>
      </c>
      <c r="F128" s="87" t="s">
        <v>1435</v>
      </c>
      <c r="G128" s="88" t="s">
        <v>342</v>
      </c>
      <c r="H128" s="88" t="s">
        <v>133</v>
      </c>
      <c r="I128" s="90">
        <v>1126.9777340000003</v>
      </c>
      <c r="J128" s="102">
        <v>3094</v>
      </c>
      <c r="K128" s="90"/>
      <c r="L128" s="90">
        <v>34.86869109300001</v>
      </c>
      <c r="M128" s="91">
        <v>7.0266239740427537E-5</v>
      </c>
      <c r="N128" s="91">
        <f t="shared" si="3"/>
        <v>8.7675649029980403E-4</v>
      </c>
      <c r="O128" s="91">
        <f>L128/'סכום נכסי הקרן'!$C$42</f>
        <v>1.3720493890879344E-4</v>
      </c>
    </row>
    <row r="129" spans="2:15">
      <c r="B129" s="86" t="s">
        <v>1436</v>
      </c>
      <c r="C129" s="87" t="s">
        <v>1437</v>
      </c>
      <c r="D129" s="88" t="s">
        <v>120</v>
      </c>
      <c r="E129" s="88" t="s">
        <v>28</v>
      </c>
      <c r="F129" s="87" t="s">
        <v>1438</v>
      </c>
      <c r="G129" s="88" t="s">
        <v>156</v>
      </c>
      <c r="H129" s="88" t="s">
        <v>133</v>
      </c>
      <c r="I129" s="90">
        <v>42.150506000000007</v>
      </c>
      <c r="J129" s="102">
        <v>7518</v>
      </c>
      <c r="K129" s="90"/>
      <c r="L129" s="90">
        <v>3.1688750350000006</v>
      </c>
      <c r="M129" s="91">
        <v>3.7143793751933728E-6</v>
      </c>
      <c r="N129" s="91">
        <f t="shared" si="3"/>
        <v>7.967984076244913E-5</v>
      </c>
      <c r="O129" s="91">
        <f>L129/'סכום נכסי הקרן'!$C$42</f>
        <v>1.2469217855844901E-5</v>
      </c>
    </row>
    <row r="130" spans="2:15">
      <c r="B130" s="86" t="s">
        <v>1439</v>
      </c>
      <c r="C130" s="87" t="s">
        <v>1440</v>
      </c>
      <c r="D130" s="88" t="s">
        <v>120</v>
      </c>
      <c r="E130" s="88" t="s">
        <v>28</v>
      </c>
      <c r="F130" s="87" t="s">
        <v>1441</v>
      </c>
      <c r="G130" s="88" t="s">
        <v>1414</v>
      </c>
      <c r="H130" s="88" t="s">
        <v>133</v>
      </c>
      <c r="I130" s="90">
        <v>1183.7670010000002</v>
      </c>
      <c r="J130" s="102">
        <v>472.1</v>
      </c>
      <c r="K130" s="90"/>
      <c r="L130" s="90">
        <v>5.5885640110000017</v>
      </c>
      <c r="M130" s="91">
        <v>2.2799445953011535E-5</v>
      </c>
      <c r="N130" s="91">
        <f t="shared" si="3"/>
        <v>1.4052175790113921E-4</v>
      </c>
      <c r="O130" s="91">
        <f>L130/'סכום נכסי הקרן'!$C$42</f>
        <v>2.1990460773879461E-5</v>
      </c>
    </row>
    <row r="131" spans="2:15">
      <c r="B131" s="86" t="s">
        <v>1442</v>
      </c>
      <c r="C131" s="87" t="s">
        <v>1443</v>
      </c>
      <c r="D131" s="88" t="s">
        <v>120</v>
      </c>
      <c r="E131" s="88" t="s">
        <v>28</v>
      </c>
      <c r="F131" s="87" t="s">
        <v>1444</v>
      </c>
      <c r="G131" s="88" t="s">
        <v>573</v>
      </c>
      <c r="H131" s="88" t="s">
        <v>133</v>
      </c>
      <c r="I131" s="90">
        <v>1240.9410150000003</v>
      </c>
      <c r="J131" s="102">
        <v>2414</v>
      </c>
      <c r="K131" s="90"/>
      <c r="L131" s="90">
        <v>29.956316094000005</v>
      </c>
      <c r="M131" s="91">
        <v>4.4329178873845317E-5</v>
      </c>
      <c r="N131" s="91">
        <f t="shared" si="3"/>
        <v>7.5323718033567459E-4</v>
      </c>
      <c r="O131" s="91">
        <f>L131/'סכום נכסי הקרן'!$C$42</f>
        <v>1.1787521672802057E-4</v>
      </c>
    </row>
    <row r="132" spans="2:15">
      <c r="B132" s="86" t="s">
        <v>1445</v>
      </c>
      <c r="C132" s="87" t="s">
        <v>1446</v>
      </c>
      <c r="D132" s="88" t="s">
        <v>120</v>
      </c>
      <c r="E132" s="88" t="s">
        <v>28</v>
      </c>
      <c r="F132" s="87" t="s">
        <v>1447</v>
      </c>
      <c r="G132" s="88" t="s">
        <v>129</v>
      </c>
      <c r="H132" s="88" t="s">
        <v>133</v>
      </c>
      <c r="I132" s="90">
        <v>662.46455000000014</v>
      </c>
      <c r="J132" s="102">
        <v>1871</v>
      </c>
      <c r="K132" s="90"/>
      <c r="L132" s="90">
        <v>12.394711722000002</v>
      </c>
      <c r="M132" s="91">
        <v>1.0147517569930862E-4</v>
      </c>
      <c r="N132" s="91">
        <f t="shared" si="3"/>
        <v>3.1165907314026397E-4</v>
      </c>
      <c r="O132" s="91">
        <f>L132/'סכום נכסי הקרן'!$C$42</f>
        <v>4.8771996060113646E-5</v>
      </c>
    </row>
    <row r="133" spans="2:15">
      <c r="B133" s="86" t="s">
        <v>1448</v>
      </c>
      <c r="C133" s="87" t="s">
        <v>1449</v>
      </c>
      <c r="D133" s="88" t="s">
        <v>120</v>
      </c>
      <c r="E133" s="88" t="s">
        <v>28</v>
      </c>
      <c r="F133" s="87" t="s">
        <v>1450</v>
      </c>
      <c r="G133" s="88" t="s">
        <v>573</v>
      </c>
      <c r="H133" s="88" t="s">
        <v>133</v>
      </c>
      <c r="I133" s="90">
        <v>288.81128100000006</v>
      </c>
      <c r="J133" s="102">
        <v>11370</v>
      </c>
      <c r="K133" s="90"/>
      <c r="L133" s="90">
        <v>32.837842599000012</v>
      </c>
      <c r="M133" s="91">
        <v>5.7065892526675495E-5</v>
      </c>
      <c r="N133" s="91">
        <f t="shared" si="3"/>
        <v>8.2569178032313578E-4</v>
      </c>
      <c r="O133" s="91">
        <f>L133/'סכום נכסי הקרן'!$C$42</f>
        <v>1.292137458121239E-4</v>
      </c>
    </row>
    <row r="134" spans="2:15">
      <c r="B134" s="86" t="s">
        <v>1451</v>
      </c>
      <c r="C134" s="87" t="s">
        <v>1452</v>
      </c>
      <c r="D134" s="88" t="s">
        <v>120</v>
      </c>
      <c r="E134" s="88" t="s">
        <v>28</v>
      </c>
      <c r="F134" s="87" t="s">
        <v>1453</v>
      </c>
      <c r="G134" s="88" t="s">
        <v>1454</v>
      </c>
      <c r="H134" s="88" t="s">
        <v>133</v>
      </c>
      <c r="I134" s="90">
        <v>889.48749900000007</v>
      </c>
      <c r="J134" s="102">
        <v>129.5</v>
      </c>
      <c r="K134" s="90"/>
      <c r="L134" s="90">
        <v>1.1518863110000002</v>
      </c>
      <c r="M134" s="91">
        <v>3.0029653610926697E-5</v>
      </c>
      <c r="N134" s="91">
        <f t="shared" si="3"/>
        <v>2.896362804566225E-5</v>
      </c>
      <c r="O134" s="91">
        <f>L134/'סכום נכסי הקרן'!$C$42</f>
        <v>4.5325616183613603E-6</v>
      </c>
    </row>
    <row r="135" spans="2:15">
      <c r="B135" s="86" t="s">
        <v>1455</v>
      </c>
      <c r="C135" s="87" t="s">
        <v>1456</v>
      </c>
      <c r="D135" s="88" t="s">
        <v>120</v>
      </c>
      <c r="E135" s="88" t="s">
        <v>28</v>
      </c>
      <c r="F135" s="87" t="s">
        <v>1457</v>
      </c>
      <c r="G135" s="88" t="s">
        <v>692</v>
      </c>
      <c r="H135" s="88" t="s">
        <v>133</v>
      </c>
      <c r="I135" s="90">
        <v>1803.6160000000004</v>
      </c>
      <c r="J135" s="102">
        <v>1258</v>
      </c>
      <c r="K135" s="90"/>
      <c r="L135" s="90">
        <v>22.68948928</v>
      </c>
      <c r="M135" s="91">
        <v>3.9554332160983398E-5</v>
      </c>
      <c r="N135" s="91">
        <f t="shared" si="3"/>
        <v>5.7051631031316326E-4</v>
      </c>
      <c r="O135" s="91">
        <f>L135/'סכום נכסי הקרן'!$C$42</f>
        <v>8.928095357038193E-5</v>
      </c>
    </row>
    <row r="136" spans="2:15">
      <c r="B136" s="86" t="s">
        <v>1458</v>
      </c>
      <c r="C136" s="87" t="s">
        <v>1459</v>
      </c>
      <c r="D136" s="88" t="s">
        <v>120</v>
      </c>
      <c r="E136" s="88" t="s">
        <v>28</v>
      </c>
      <c r="F136" s="87" t="s">
        <v>1460</v>
      </c>
      <c r="G136" s="88" t="s">
        <v>1320</v>
      </c>
      <c r="H136" s="88" t="s">
        <v>133</v>
      </c>
      <c r="I136" s="90">
        <v>1827.5292430000002</v>
      </c>
      <c r="J136" s="102">
        <v>171.5</v>
      </c>
      <c r="K136" s="90"/>
      <c r="L136" s="90">
        <v>3.1342126560000008</v>
      </c>
      <c r="M136" s="91">
        <v>1.8569159782284125E-5</v>
      </c>
      <c r="N136" s="91">
        <f t="shared" si="3"/>
        <v>7.8808271890637292E-5</v>
      </c>
      <c r="O136" s="91">
        <f>L136/'סכום נכסי הקרן'!$C$42</f>
        <v>1.2332824735138308E-5</v>
      </c>
    </row>
    <row r="137" spans="2:15">
      <c r="B137" s="86" t="s">
        <v>1461</v>
      </c>
      <c r="C137" s="87" t="s">
        <v>1462</v>
      </c>
      <c r="D137" s="88" t="s">
        <v>120</v>
      </c>
      <c r="E137" s="88" t="s">
        <v>28</v>
      </c>
      <c r="F137" s="87" t="s">
        <v>1463</v>
      </c>
      <c r="G137" s="88" t="s">
        <v>1454</v>
      </c>
      <c r="H137" s="88" t="s">
        <v>133</v>
      </c>
      <c r="I137" s="90">
        <v>1984.4808090000004</v>
      </c>
      <c r="J137" s="102">
        <v>5999</v>
      </c>
      <c r="K137" s="90"/>
      <c r="L137" s="90">
        <v>119.04900372400002</v>
      </c>
      <c r="M137" s="91">
        <v>8.0243525746593488E-5</v>
      </c>
      <c r="N137" s="91">
        <f t="shared" si="3"/>
        <v>2.9934300200817267E-3</v>
      </c>
      <c r="O137" s="91">
        <f>L137/'סכום נכסי הקרן'!$C$42</f>
        <v>4.6844635606018678E-4</v>
      </c>
    </row>
    <row r="138" spans="2:15">
      <c r="B138" s="86" t="s">
        <v>1464</v>
      </c>
      <c r="C138" s="87" t="s">
        <v>1465</v>
      </c>
      <c r="D138" s="88" t="s">
        <v>120</v>
      </c>
      <c r="E138" s="88" t="s">
        <v>28</v>
      </c>
      <c r="F138" s="87" t="s">
        <v>1466</v>
      </c>
      <c r="G138" s="88" t="s">
        <v>826</v>
      </c>
      <c r="H138" s="88" t="s">
        <v>133</v>
      </c>
      <c r="I138" s="90">
        <v>601.62317100000007</v>
      </c>
      <c r="J138" s="102">
        <v>9300</v>
      </c>
      <c r="K138" s="90"/>
      <c r="L138" s="90">
        <v>55.950954907000003</v>
      </c>
      <c r="M138" s="91">
        <v>6.797560282806485E-5</v>
      </c>
      <c r="N138" s="91">
        <f t="shared" si="3"/>
        <v>1.406859888211632E-3</v>
      </c>
      <c r="O138" s="91">
        <f>L138/'סכום נכסי הקרן'!$C$42</f>
        <v>2.2016161517014103E-4</v>
      </c>
    </row>
    <row r="139" spans="2:15">
      <c r="B139" s="86" t="s">
        <v>1467</v>
      </c>
      <c r="C139" s="87" t="s">
        <v>1468</v>
      </c>
      <c r="D139" s="88" t="s">
        <v>120</v>
      </c>
      <c r="E139" s="88" t="s">
        <v>28</v>
      </c>
      <c r="F139" s="87" t="s">
        <v>1469</v>
      </c>
      <c r="G139" s="88" t="s">
        <v>128</v>
      </c>
      <c r="H139" s="88" t="s">
        <v>133</v>
      </c>
      <c r="I139" s="90">
        <v>7466.9702400000006</v>
      </c>
      <c r="J139" s="102">
        <v>192.8</v>
      </c>
      <c r="K139" s="90"/>
      <c r="L139" s="90">
        <v>14.396318623000001</v>
      </c>
      <c r="M139" s="91">
        <v>4.9865160782227021E-5</v>
      </c>
      <c r="N139" s="91">
        <f t="shared" si="3"/>
        <v>3.619885173055178E-4</v>
      </c>
      <c r="O139" s="91">
        <f>L139/'סכום נכסי הקרן'!$C$42</f>
        <v>5.6648126306547161E-5</v>
      </c>
    </row>
    <row r="140" spans="2:15">
      <c r="B140" s="86" t="s">
        <v>1470</v>
      </c>
      <c r="C140" s="87" t="s">
        <v>1471</v>
      </c>
      <c r="D140" s="88" t="s">
        <v>120</v>
      </c>
      <c r="E140" s="88" t="s">
        <v>28</v>
      </c>
      <c r="F140" s="87" t="s">
        <v>1472</v>
      </c>
      <c r="G140" s="88" t="s">
        <v>129</v>
      </c>
      <c r="H140" s="88" t="s">
        <v>133</v>
      </c>
      <c r="I140" s="90">
        <v>7034.1024000000007</v>
      </c>
      <c r="J140" s="102">
        <v>405.3</v>
      </c>
      <c r="K140" s="90"/>
      <c r="L140" s="90">
        <v>28.509217027000002</v>
      </c>
      <c r="M140" s="91">
        <v>8.8220080436629124E-5</v>
      </c>
      <c r="N140" s="91">
        <f t="shared" si="3"/>
        <v>7.168505693293971E-4</v>
      </c>
      <c r="O140" s="91">
        <f>L140/'סכום נכסי הקרן'!$C$42</f>
        <v>1.1218102136653863E-4</v>
      </c>
    </row>
    <row r="141" spans="2:15">
      <c r="B141" s="86" t="s">
        <v>1473</v>
      </c>
      <c r="C141" s="87" t="s">
        <v>1474</v>
      </c>
      <c r="D141" s="88" t="s">
        <v>120</v>
      </c>
      <c r="E141" s="88" t="s">
        <v>28</v>
      </c>
      <c r="F141" s="87" t="s">
        <v>1475</v>
      </c>
      <c r="G141" s="88" t="s">
        <v>156</v>
      </c>
      <c r="H141" s="88" t="s">
        <v>133</v>
      </c>
      <c r="I141" s="90">
        <v>7278.148779000001</v>
      </c>
      <c r="J141" s="102">
        <v>129.69999999999999</v>
      </c>
      <c r="K141" s="90"/>
      <c r="L141" s="90">
        <v>9.4397589640000028</v>
      </c>
      <c r="M141" s="91">
        <v>6.7279672395921782E-5</v>
      </c>
      <c r="N141" s="91">
        <f t="shared" si="3"/>
        <v>2.3735820528732898E-4</v>
      </c>
      <c r="O141" s="91">
        <f>L141/'סכום נכסי הקרן'!$C$42</f>
        <v>3.7144541747062225E-5</v>
      </c>
    </row>
    <row r="142" spans="2:15">
      <c r="B142" s="86" t="s">
        <v>1476</v>
      </c>
      <c r="C142" s="87" t="s">
        <v>1477</v>
      </c>
      <c r="D142" s="88" t="s">
        <v>120</v>
      </c>
      <c r="E142" s="88" t="s">
        <v>28</v>
      </c>
      <c r="F142" s="87" t="s">
        <v>1478</v>
      </c>
      <c r="G142" s="88" t="s">
        <v>482</v>
      </c>
      <c r="H142" s="88" t="s">
        <v>133</v>
      </c>
      <c r="I142" s="90">
        <v>2440.9099520000004</v>
      </c>
      <c r="J142" s="102">
        <v>1146</v>
      </c>
      <c r="K142" s="90"/>
      <c r="L142" s="90">
        <v>27.972828068000002</v>
      </c>
      <c r="M142" s="91">
        <v>7.1305255417485918E-5</v>
      </c>
      <c r="N142" s="91">
        <f t="shared" si="3"/>
        <v>7.0336332657990324E-4</v>
      </c>
      <c r="O142" s="91">
        <f>L142/'סכום נכסי הקרן'!$C$42</f>
        <v>1.1007038250846801E-4</v>
      </c>
    </row>
    <row r="143" spans="2:15">
      <c r="B143" s="86" t="s">
        <v>1479</v>
      </c>
      <c r="C143" s="87" t="s">
        <v>1480</v>
      </c>
      <c r="D143" s="88" t="s">
        <v>120</v>
      </c>
      <c r="E143" s="88" t="s">
        <v>28</v>
      </c>
      <c r="F143" s="87" t="s">
        <v>1481</v>
      </c>
      <c r="G143" s="88" t="s">
        <v>158</v>
      </c>
      <c r="H143" s="88" t="s">
        <v>133</v>
      </c>
      <c r="I143" s="90">
        <v>605.55505400000004</v>
      </c>
      <c r="J143" s="102">
        <v>2240</v>
      </c>
      <c r="K143" s="90"/>
      <c r="L143" s="90">
        <v>13.564433208000004</v>
      </c>
      <c r="M143" s="91">
        <v>5.1146563178971192E-5</v>
      </c>
      <c r="N143" s="91">
        <f t="shared" si="3"/>
        <v>3.4107115809516833E-4</v>
      </c>
      <c r="O143" s="91">
        <f>L143/'סכום נכסי הקרן'!$C$42</f>
        <v>5.3374737373198167E-5</v>
      </c>
    </row>
    <row r="144" spans="2:15">
      <c r="B144" s="86" t="s">
        <v>1482</v>
      </c>
      <c r="C144" s="87" t="s">
        <v>1483</v>
      </c>
      <c r="D144" s="88" t="s">
        <v>120</v>
      </c>
      <c r="E144" s="88" t="s">
        <v>28</v>
      </c>
      <c r="F144" s="87" t="s">
        <v>1484</v>
      </c>
      <c r="G144" s="88" t="s">
        <v>482</v>
      </c>
      <c r="H144" s="88" t="s">
        <v>133</v>
      </c>
      <c r="I144" s="90">
        <v>1523.919347</v>
      </c>
      <c r="J144" s="102">
        <v>702.3</v>
      </c>
      <c r="K144" s="90"/>
      <c r="L144" s="90">
        <v>10.702485576999999</v>
      </c>
      <c r="M144" s="91">
        <v>1.0039148473095799E-4</v>
      </c>
      <c r="N144" s="91">
        <f t="shared" si="3"/>
        <v>2.6910885949081554E-4</v>
      </c>
      <c r="O144" s="91">
        <f>L144/'סכום נכסי הקרן'!$C$42</f>
        <v>4.2113249271330412E-5</v>
      </c>
    </row>
    <row r="145" spans="2:15">
      <c r="B145" s="86" t="s">
        <v>1485</v>
      </c>
      <c r="C145" s="87" t="s">
        <v>1486</v>
      </c>
      <c r="D145" s="88" t="s">
        <v>120</v>
      </c>
      <c r="E145" s="88" t="s">
        <v>28</v>
      </c>
      <c r="F145" s="87" t="s">
        <v>1487</v>
      </c>
      <c r="G145" s="88" t="s">
        <v>129</v>
      </c>
      <c r="H145" s="88" t="s">
        <v>133</v>
      </c>
      <c r="I145" s="90">
        <v>10209.147425000001</v>
      </c>
      <c r="J145" s="102">
        <v>500.1</v>
      </c>
      <c r="K145" s="90"/>
      <c r="L145" s="90">
        <v>51.055946277000011</v>
      </c>
      <c r="M145" s="91">
        <v>1.1151802486592116E-4</v>
      </c>
      <c r="N145" s="91">
        <f t="shared" si="3"/>
        <v>1.2837772472550396E-3</v>
      </c>
      <c r="O145" s="91">
        <f>L145/'סכום נכסי הקרן'!$C$42</f>
        <v>2.009002279776635E-4</v>
      </c>
    </row>
    <row r="146" spans="2:15">
      <c r="B146" s="86" t="s">
        <v>1488</v>
      </c>
      <c r="C146" s="87" t="s">
        <v>1489</v>
      </c>
      <c r="D146" s="88" t="s">
        <v>120</v>
      </c>
      <c r="E146" s="88" t="s">
        <v>28</v>
      </c>
      <c r="F146" s="87" t="s">
        <v>1490</v>
      </c>
      <c r="G146" s="88" t="s">
        <v>156</v>
      </c>
      <c r="H146" s="88" t="s">
        <v>133</v>
      </c>
      <c r="I146" s="90">
        <v>1833.0149410000001</v>
      </c>
      <c r="J146" s="102">
        <v>372.1</v>
      </c>
      <c r="K146" s="90"/>
      <c r="L146" s="90">
        <v>6.8206485950000006</v>
      </c>
      <c r="M146" s="91">
        <v>7.6231443471580756E-5</v>
      </c>
      <c r="N146" s="91">
        <f t="shared" si="3"/>
        <v>1.7150193300261281E-4</v>
      </c>
      <c r="O146" s="91">
        <f>L146/'סכום נכסי הקרן'!$C$42</f>
        <v>2.6838594867221525E-5</v>
      </c>
    </row>
    <row r="147" spans="2:15">
      <c r="B147" s="86" t="s">
        <v>1491</v>
      </c>
      <c r="C147" s="87" t="s">
        <v>1492</v>
      </c>
      <c r="D147" s="88" t="s">
        <v>120</v>
      </c>
      <c r="E147" s="88" t="s">
        <v>28</v>
      </c>
      <c r="F147" s="87" t="s">
        <v>1493</v>
      </c>
      <c r="G147" s="88" t="s">
        <v>1320</v>
      </c>
      <c r="H147" s="88" t="s">
        <v>133</v>
      </c>
      <c r="I147" s="90">
        <v>7588.0776440000009</v>
      </c>
      <c r="J147" s="102">
        <v>17.600000000000001</v>
      </c>
      <c r="K147" s="90"/>
      <c r="L147" s="90">
        <v>1.3355016620000002</v>
      </c>
      <c r="M147" s="91">
        <v>7.2871448675626357E-5</v>
      </c>
      <c r="N147" s="91">
        <f t="shared" si="3"/>
        <v>3.3580547857150244E-5</v>
      </c>
      <c r="O147" s="91">
        <f>L147/'סכום נכסי הקרן'!$C$42</f>
        <v>5.2550703282374596E-6</v>
      </c>
    </row>
    <row r="148" spans="2:15">
      <c r="B148" s="86" t="s">
        <v>1494</v>
      </c>
      <c r="C148" s="87" t="s">
        <v>1495</v>
      </c>
      <c r="D148" s="88" t="s">
        <v>120</v>
      </c>
      <c r="E148" s="88" t="s">
        <v>28</v>
      </c>
      <c r="F148" s="87" t="s">
        <v>1496</v>
      </c>
      <c r="G148" s="88" t="s">
        <v>725</v>
      </c>
      <c r="H148" s="88" t="s">
        <v>133</v>
      </c>
      <c r="I148" s="90">
        <v>4558.813489000001</v>
      </c>
      <c r="J148" s="102">
        <v>93.6</v>
      </c>
      <c r="K148" s="90"/>
      <c r="L148" s="90">
        <v>4.2670494270000008</v>
      </c>
      <c r="M148" s="91">
        <v>2.6072705911356625E-5</v>
      </c>
      <c r="N148" s="91">
        <f t="shared" si="3"/>
        <v>1.0729290840238507E-4</v>
      </c>
      <c r="O148" s="91">
        <f>L148/'סכום נכסי הקרן'!$C$42</f>
        <v>1.6790428249538452E-5</v>
      </c>
    </row>
    <row r="149" spans="2:15">
      <c r="B149" s="86" t="s">
        <v>1497</v>
      </c>
      <c r="C149" s="87" t="s">
        <v>1498</v>
      </c>
      <c r="D149" s="88" t="s">
        <v>120</v>
      </c>
      <c r="E149" s="88" t="s">
        <v>28</v>
      </c>
      <c r="F149" s="87" t="s">
        <v>1499</v>
      </c>
      <c r="G149" s="88" t="s">
        <v>1219</v>
      </c>
      <c r="H149" s="88" t="s">
        <v>133</v>
      </c>
      <c r="I149" s="90">
        <v>1057.1399190000002</v>
      </c>
      <c r="J149" s="102">
        <v>1966</v>
      </c>
      <c r="K149" s="90">
        <v>1.1882728390000001</v>
      </c>
      <c r="L149" s="90">
        <v>21.971643646000004</v>
      </c>
      <c r="M149" s="91">
        <v>7.4267050251694758E-5</v>
      </c>
      <c r="N149" s="91">
        <f t="shared" si="3"/>
        <v>5.524664266234018E-4</v>
      </c>
      <c r="O149" s="91">
        <f>L149/'סכום נכסי הקרן'!$C$42</f>
        <v>8.6456300184448371E-5</v>
      </c>
    </row>
    <row r="150" spans="2:15">
      <c r="B150" s="86" t="s">
        <v>1500</v>
      </c>
      <c r="C150" s="87" t="s">
        <v>1501</v>
      </c>
      <c r="D150" s="88" t="s">
        <v>120</v>
      </c>
      <c r="E150" s="88" t="s">
        <v>28</v>
      </c>
      <c r="F150" s="87" t="s">
        <v>1502</v>
      </c>
      <c r="G150" s="88" t="s">
        <v>1503</v>
      </c>
      <c r="H150" s="88" t="s">
        <v>133</v>
      </c>
      <c r="I150" s="90">
        <v>6475.2528840000023</v>
      </c>
      <c r="J150" s="102">
        <v>669.3</v>
      </c>
      <c r="K150" s="90"/>
      <c r="L150" s="90">
        <v>43.338867551</v>
      </c>
      <c r="M150" s="91">
        <v>6.8812954183627054E-5</v>
      </c>
      <c r="N150" s="91">
        <f t="shared" ref="N150:N186" si="4">IFERROR(L150/$L$11,0)</f>
        <v>1.0897350091587164E-3</v>
      </c>
      <c r="O150" s="91">
        <f>L150/'סכום נכסי הקרן'!$C$42</f>
        <v>1.7053426694026331E-4</v>
      </c>
    </row>
    <row r="151" spans="2:15">
      <c r="B151" s="86" t="s">
        <v>1504</v>
      </c>
      <c r="C151" s="87" t="s">
        <v>1505</v>
      </c>
      <c r="D151" s="88" t="s">
        <v>120</v>
      </c>
      <c r="E151" s="88" t="s">
        <v>28</v>
      </c>
      <c r="F151" s="87" t="s">
        <v>1506</v>
      </c>
      <c r="G151" s="88" t="s">
        <v>826</v>
      </c>
      <c r="H151" s="88" t="s">
        <v>133</v>
      </c>
      <c r="I151" s="90">
        <v>913.84199600000011</v>
      </c>
      <c r="J151" s="102">
        <v>226</v>
      </c>
      <c r="K151" s="90"/>
      <c r="L151" s="90">
        <v>2.0652829140000004</v>
      </c>
      <c r="M151" s="91">
        <v>1.2402289581646217E-5</v>
      </c>
      <c r="N151" s="91">
        <f t="shared" si="4"/>
        <v>5.1930546928912559E-5</v>
      </c>
      <c r="O151" s="91">
        <f>L151/'סכום נכסי הקרן'!$C$42</f>
        <v>8.1266892206811779E-6</v>
      </c>
    </row>
    <row r="152" spans="2:15">
      <c r="B152" s="86" t="s">
        <v>1507</v>
      </c>
      <c r="C152" s="87" t="s">
        <v>1508</v>
      </c>
      <c r="D152" s="88" t="s">
        <v>120</v>
      </c>
      <c r="E152" s="88" t="s">
        <v>28</v>
      </c>
      <c r="F152" s="87" t="s">
        <v>1509</v>
      </c>
      <c r="G152" s="88" t="s">
        <v>692</v>
      </c>
      <c r="H152" s="88" t="s">
        <v>133</v>
      </c>
      <c r="I152" s="90">
        <v>2064.4423210000004</v>
      </c>
      <c r="J152" s="102">
        <v>670.4</v>
      </c>
      <c r="K152" s="90"/>
      <c r="L152" s="90">
        <v>13.840021314000001</v>
      </c>
      <c r="M152" s="91">
        <v>2.8374061490872435E-5</v>
      </c>
      <c r="N152" s="91">
        <f t="shared" si="4"/>
        <v>3.4800068865714103E-4</v>
      </c>
      <c r="O152" s="91">
        <f>L152/'סכום נכסי הקרן'!$C$42</f>
        <v>5.4459150009934922E-5</v>
      </c>
    </row>
    <row r="153" spans="2:15">
      <c r="B153" s="86" t="s">
        <v>1510</v>
      </c>
      <c r="C153" s="87" t="s">
        <v>1511</v>
      </c>
      <c r="D153" s="88" t="s">
        <v>120</v>
      </c>
      <c r="E153" s="88" t="s">
        <v>28</v>
      </c>
      <c r="F153" s="87" t="s">
        <v>1512</v>
      </c>
      <c r="G153" s="88" t="s">
        <v>725</v>
      </c>
      <c r="H153" s="88" t="s">
        <v>133</v>
      </c>
      <c r="I153" s="90">
        <v>3031.5448270000006</v>
      </c>
      <c r="J153" s="102">
        <v>268</v>
      </c>
      <c r="K153" s="90"/>
      <c r="L153" s="90">
        <v>8.1245401360000002</v>
      </c>
      <c r="M153" s="91">
        <v>2.4276465340294641E-5</v>
      </c>
      <c r="N153" s="91">
        <f t="shared" si="4"/>
        <v>2.0428765954937908E-4</v>
      </c>
      <c r="O153" s="91">
        <f>L153/'סכום נכסי הקרן'!$C$42</f>
        <v>3.1969282415814718E-5</v>
      </c>
    </row>
    <row r="154" spans="2:15">
      <c r="B154" s="86" t="s">
        <v>1513</v>
      </c>
      <c r="C154" s="87" t="s">
        <v>1514</v>
      </c>
      <c r="D154" s="88" t="s">
        <v>120</v>
      </c>
      <c r="E154" s="88" t="s">
        <v>28</v>
      </c>
      <c r="F154" s="87" t="s">
        <v>1515</v>
      </c>
      <c r="G154" s="88" t="s">
        <v>678</v>
      </c>
      <c r="H154" s="88" t="s">
        <v>133</v>
      </c>
      <c r="I154" s="90">
        <v>727.2648650000001</v>
      </c>
      <c r="J154" s="102">
        <v>6895</v>
      </c>
      <c r="K154" s="90"/>
      <c r="L154" s="90">
        <v>50.144912457000004</v>
      </c>
      <c r="M154" s="91">
        <v>1.2258486458041523E-5</v>
      </c>
      <c r="N154" s="91">
        <f t="shared" si="4"/>
        <v>1.260869739415493E-3</v>
      </c>
      <c r="O154" s="91">
        <f>L154/'סכום נכסי הקרן'!$C$42</f>
        <v>1.9731539769873055E-4</v>
      </c>
    </row>
    <row r="155" spans="2:15">
      <c r="B155" s="86" t="s">
        <v>1516</v>
      </c>
      <c r="C155" s="87" t="s">
        <v>1517</v>
      </c>
      <c r="D155" s="88" t="s">
        <v>120</v>
      </c>
      <c r="E155" s="88" t="s">
        <v>28</v>
      </c>
      <c r="F155" s="87" t="s">
        <v>1518</v>
      </c>
      <c r="G155" s="88" t="s">
        <v>129</v>
      </c>
      <c r="H155" s="88" t="s">
        <v>133</v>
      </c>
      <c r="I155" s="90">
        <v>1058.016476</v>
      </c>
      <c r="J155" s="102">
        <v>1493</v>
      </c>
      <c r="K155" s="90"/>
      <c r="L155" s="90">
        <v>15.796185992000002</v>
      </c>
      <c r="M155" s="91">
        <v>9.1804444307154494E-5</v>
      </c>
      <c r="N155" s="91">
        <f t="shared" si="4"/>
        <v>3.9718750995070066E-4</v>
      </c>
      <c r="O155" s="91">
        <f>L155/'סכום נכסי הקרן'!$C$42</f>
        <v>6.2156469488451594E-5</v>
      </c>
    </row>
    <row r="156" spans="2:15">
      <c r="B156" s="86" t="s">
        <v>1519</v>
      </c>
      <c r="C156" s="87" t="s">
        <v>1520</v>
      </c>
      <c r="D156" s="88" t="s">
        <v>120</v>
      </c>
      <c r="E156" s="88" t="s">
        <v>28</v>
      </c>
      <c r="F156" s="87" t="s">
        <v>1521</v>
      </c>
      <c r="G156" s="88" t="s">
        <v>638</v>
      </c>
      <c r="H156" s="88" t="s">
        <v>133</v>
      </c>
      <c r="I156" s="90">
        <v>443.80677100000008</v>
      </c>
      <c r="J156" s="102">
        <v>27970</v>
      </c>
      <c r="K156" s="90"/>
      <c r="L156" s="90">
        <v>124.13275386000001</v>
      </c>
      <c r="M156" s="91">
        <v>1.2158450048654977E-4</v>
      </c>
      <c r="N156" s="91">
        <f t="shared" si="4"/>
        <v>3.1212584755552189E-3</v>
      </c>
      <c r="O156" s="91">
        <f>L156/'סכום נכסי הקרן'!$C$42</f>
        <v>4.8845042288842163E-4</v>
      </c>
    </row>
    <row r="157" spans="2:15">
      <c r="B157" s="86" t="s">
        <v>1522</v>
      </c>
      <c r="C157" s="87" t="s">
        <v>1523</v>
      </c>
      <c r="D157" s="88" t="s">
        <v>120</v>
      </c>
      <c r="E157" s="88" t="s">
        <v>28</v>
      </c>
      <c r="F157" s="87" t="s">
        <v>1524</v>
      </c>
      <c r="G157" s="88" t="s">
        <v>1320</v>
      </c>
      <c r="H157" s="88" t="s">
        <v>133</v>
      </c>
      <c r="I157" s="90">
        <v>1216.1223570000002</v>
      </c>
      <c r="J157" s="102">
        <v>591.1</v>
      </c>
      <c r="K157" s="90"/>
      <c r="L157" s="90">
        <v>7.1884992520000006</v>
      </c>
      <c r="M157" s="91">
        <v>5.560040992947186E-5</v>
      </c>
      <c r="N157" s="91">
        <f t="shared" si="4"/>
        <v>1.8075136109630294E-4</v>
      </c>
      <c r="O157" s="91">
        <f>L157/'סכום נכסי הקרן'!$C$42</f>
        <v>2.8286051750149277E-5</v>
      </c>
    </row>
    <row r="158" spans="2:15">
      <c r="B158" s="86" t="s">
        <v>1525</v>
      </c>
      <c r="C158" s="87" t="s">
        <v>1526</v>
      </c>
      <c r="D158" s="88" t="s">
        <v>120</v>
      </c>
      <c r="E158" s="88" t="s">
        <v>28</v>
      </c>
      <c r="F158" s="87" t="s">
        <v>1527</v>
      </c>
      <c r="G158" s="88" t="s">
        <v>1219</v>
      </c>
      <c r="H158" s="88" t="s">
        <v>133</v>
      </c>
      <c r="I158" s="90">
        <v>44.581934000000004</v>
      </c>
      <c r="J158" s="102">
        <v>14700</v>
      </c>
      <c r="K158" s="90"/>
      <c r="L158" s="90">
        <v>6.5535442390000007</v>
      </c>
      <c r="M158" s="91">
        <v>1.3408810210705892E-5</v>
      </c>
      <c r="N158" s="91">
        <f t="shared" si="4"/>
        <v>1.6478572225969327E-4</v>
      </c>
      <c r="O158" s="91">
        <f>L158/'סכום נכסי הקרן'!$C$42</f>
        <v>2.5787564969095814E-5</v>
      </c>
    </row>
    <row r="159" spans="2:15">
      <c r="B159" s="86" t="s">
        <v>1528</v>
      </c>
      <c r="C159" s="87" t="s">
        <v>1529</v>
      </c>
      <c r="D159" s="88" t="s">
        <v>120</v>
      </c>
      <c r="E159" s="88" t="s">
        <v>28</v>
      </c>
      <c r="F159" s="87" t="s">
        <v>1530</v>
      </c>
      <c r="G159" s="88" t="s">
        <v>128</v>
      </c>
      <c r="H159" s="88" t="s">
        <v>133</v>
      </c>
      <c r="I159" s="90">
        <v>2867.0848080000001</v>
      </c>
      <c r="J159" s="102">
        <v>759.4</v>
      </c>
      <c r="K159" s="90"/>
      <c r="L159" s="90">
        <v>21.772642026000003</v>
      </c>
      <c r="M159" s="91">
        <v>7.2364388314246603E-5</v>
      </c>
      <c r="N159" s="91">
        <f t="shared" si="4"/>
        <v>5.474626264678461E-4</v>
      </c>
      <c r="O159" s="91">
        <f>L159/'סכום נכסי הקרן'!$C$42</f>
        <v>8.5673247988940748E-5</v>
      </c>
    </row>
    <row r="160" spans="2:15">
      <c r="B160" s="86" t="s">
        <v>1533</v>
      </c>
      <c r="C160" s="87" t="s">
        <v>1534</v>
      </c>
      <c r="D160" s="88" t="s">
        <v>120</v>
      </c>
      <c r="E160" s="88" t="s">
        <v>28</v>
      </c>
      <c r="F160" s="87" t="s">
        <v>1535</v>
      </c>
      <c r="G160" s="88" t="s">
        <v>573</v>
      </c>
      <c r="H160" s="88" t="s">
        <v>133</v>
      </c>
      <c r="I160" s="90">
        <v>1425.427484</v>
      </c>
      <c r="J160" s="102">
        <v>9315</v>
      </c>
      <c r="K160" s="90"/>
      <c r="L160" s="90">
        <v>132.77857017800002</v>
      </c>
      <c r="M160" s="91">
        <v>5.7017099360000004E-5</v>
      </c>
      <c r="N160" s="91">
        <f t="shared" si="4"/>
        <v>3.3386533743350079E-3</v>
      </c>
      <c r="O160" s="91">
        <f>L160/'סכום נכסי הקרן'!$C$42</f>
        <v>5.2247087684133709E-4</v>
      </c>
    </row>
    <row r="161" spans="2:15">
      <c r="B161" s="86" t="s">
        <v>1536</v>
      </c>
      <c r="C161" s="87" t="s">
        <v>1537</v>
      </c>
      <c r="D161" s="88" t="s">
        <v>120</v>
      </c>
      <c r="E161" s="88" t="s">
        <v>28</v>
      </c>
      <c r="F161" s="87" t="s">
        <v>1538</v>
      </c>
      <c r="G161" s="88" t="s">
        <v>725</v>
      </c>
      <c r="H161" s="88" t="s">
        <v>133</v>
      </c>
      <c r="I161" s="90">
        <v>4032.5039110000002</v>
      </c>
      <c r="J161" s="102">
        <v>716.9</v>
      </c>
      <c r="K161" s="90"/>
      <c r="L161" s="90">
        <v>28.909020537000004</v>
      </c>
      <c r="M161" s="91">
        <v>2.8943396590031208E-5</v>
      </c>
      <c r="N161" s="91">
        <f t="shared" si="4"/>
        <v>7.2690343656499898E-4</v>
      </c>
      <c r="O161" s="91">
        <f>L161/'סכום נכסי הקרן'!$C$42</f>
        <v>1.1375420964649914E-4</v>
      </c>
    </row>
    <row r="162" spans="2:15">
      <c r="B162" s="86" t="s">
        <v>1539</v>
      </c>
      <c r="C162" s="87" t="s">
        <v>1540</v>
      </c>
      <c r="D162" s="88" t="s">
        <v>120</v>
      </c>
      <c r="E162" s="88" t="s">
        <v>28</v>
      </c>
      <c r="F162" s="87" t="s">
        <v>1541</v>
      </c>
      <c r="G162" s="88" t="s">
        <v>156</v>
      </c>
      <c r="H162" s="88" t="s">
        <v>133</v>
      </c>
      <c r="I162" s="90">
        <v>595.19327999999996</v>
      </c>
      <c r="J162" s="102">
        <v>540</v>
      </c>
      <c r="K162" s="90"/>
      <c r="L162" s="90">
        <v>3.2140437120000005</v>
      </c>
      <c r="M162" s="91">
        <v>7.851692103604457E-5</v>
      </c>
      <c r="N162" s="91">
        <f t="shared" si="4"/>
        <v>8.0815585451355897E-5</v>
      </c>
      <c r="O162" s="91">
        <f>L162/'סכום נכסי הקרן'!$C$42</f>
        <v>1.2646952246615311E-5</v>
      </c>
    </row>
    <row r="163" spans="2:15">
      <c r="B163" s="86" t="s">
        <v>1542</v>
      </c>
      <c r="C163" s="87" t="s">
        <v>1543</v>
      </c>
      <c r="D163" s="88" t="s">
        <v>120</v>
      </c>
      <c r="E163" s="88" t="s">
        <v>28</v>
      </c>
      <c r="F163" s="87" t="s">
        <v>1544</v>
      </c>
      <c r="G163" s="88" t="s">
        <v>692</v>
      </c>
      <c r="H163" s="88" t="s">
        <v>133</v>
      </c>
      <c r="I163" s="90">
        <v>1949.5492760000002</v>
      </c>
      <c r="J163" s="102">
        <v>571.70000000000005</v>
      </c>
      <c r="K163" s="90"/>
      <c r="L163" s="90">
        <v>11.145573210000002</v>
      </c>
      <c r="M163" s="91">
        <v>3.3368615411874702E-5</v>
      </c>
      <c r="N163" s="91">
        <f t="shared" si="4"/>
        <v>2.802500852101348E-4</v>
      </c>
      <c r="O163" s="91">
        <f>L163/'סכום נכסי הקרן'!$C$42</f>
        <v>4.3856756403699131E-5</v>
      </c>
    </row>
    <row r="164" spans="2:15">
      <c r="B164" s="86" t="s">
        <v>1545</v>
      </c>
      <c r="C164" s="87" t="s">
        <v>1546</v>
      </c>
      <c r="D164" s="88" t="s">
        <v>120</v>
      </c>
      <c r="E164" s="88" t="s">
        <v>28</v>
      </c>
      <c r="F164" s="87" t="s">
        <v>1547</v>
      </c>
      <c r="G164" s="88" t="s">
        <v>158</v>
      </c>
      <c r="H164" s="88" t="s">
        <v>133</v>
      </c>
      <c r="I164" s="90">
        <v>11897.559257000003</v>
      </c>
      <c r="J164" s="102">
        <v>53.2</v>
      </c>
      <c r="K164" s="90"/>
      <c r="L164" s="90">
        <v>6.329501521000001</v>
      </c>
      <c r="M164" s="91">
        <v>8.6661050779327916E-5</v>
      </c>
      <c r="N164" s="91">
        <f t="shared" si="4"/>
        <v>1.5915227572202434E-4</v>
      </c>
      <c r="O164" s="91">
        <f>L164/'סכום נכסי הקרן'!$C$42</f>
        <v>2.4905978466345754E-5</v>
      </c>
    </row>
    <row r="165" spans="2:15">
      <c r="B165" s="86" t="s">
        <v>1548</v>
      </c>
      <c r="C165" s="87" t="s">
        <v>1549</v>
      </c>
      <c r="D165" s="88" t="s">
        <v>120</v>
      </c>
      <c r="E165" s="88" t="s">
        <v>28</v>
      </c>
      <c r="F165" s="87" t="s">
        <v>1550</v>
      </c>
      <c r="G165" s="88" t="s">
        <v>1407</v>
      </c>
      <c r="H165" s="88" t="s">
        <v>133</v>
      </c>
      <c r="I165" s="90">
        <v>5.9500000000000015E-4</v>
      </c>
      <c r="J165" s="102">
        <v>967.1</v>
      </c>
      <c r="K165" s="90"/>
      <c r="L165" s="90">
        <v>5.7540000000000003E-6</v>
      </c>
      <c r="M165" s="91">
        <v>3.190775216803792E-11</v>
      </c>
      <c r="N165" s="91">
        <f t="shared" si="4"/>
        <v>1.4468156638658118E-10</v>
      </c>
      <c r="O165" s="91">
        <f>L165/'סכום נכסי הקרן'!$C$42</f>
        <v>2.2641435446359137E-11</v>
      </c>
    </row>
    <row r="166" spans="2:15">
      <c r="B166" s="86" t="s">
        <v>1551</v>
      </c>
      <c r="C166" s="87" t="s">
        <v>1552</v>
      </c>
      <c r="D166" s="88" t="s">
        <v>120</v>
      </c>
      <c r="E166" s="88" t="s">
        <v>28</v>
      </c>
      <c r="F166" s="87" t="s">
        <v>1553</v>
      </c>
      <c r="G166" s="88" t="s">
        <v>482</v>
      </c>
      <c r="H166" s="88" t="s">
        <v>133</v>
      </c>
      <c r="I166" s="90">
        <v>11624.662236000002</v>
      </c>
      <c r="J166" s="102">
        <v>1040</v>
      </c>
      <c r="K166" s="90"/>
      <c r="L166" s="90">
        <v>120.89648725400002</v>
      </c>
      <c r="M166" s="91">
        <v>1.0891976103893565E-4</v>
      </c>
      <c r="N166" s="91">
        <f t="shared" si="4"/>
        <v>3.0398841061077628E-3</v>
      </c>
      <c r="O166" s="91">
        <f>L166/'סכום נכסי הקרן'!$C$42</f>
        <v>4.7571602569569367E-4</v>
      </c>
    </row>
    <row r="167" spans="2:15">
      <c r="B167" s="86" t="s">
        <v>1554</v>
      </c>
      <c r="C167" s="87" t="s">
        <v>1555</v>
      </c>
      <c r="D167" s="88" t="s">
        <v>120</v>
      </c>
      <c r="E167" s="88" t="s">
        <v>28</v>
      </c>
      <c r="F167" s="87" t="s">
        <v>1556</v>
      </c>
      <c r="G167" s="88" t="s">
        <v>156</v>
      </c>
      <c r="H167" s="88" t="s">
        <v>133</v>
      </c>
      <c r="I167" s="90">
        <v>4851.8181230000009</v>
      </c>
      <c r="J167" s="102">
        <v>241</v>
      </c>
      <c r="K167" s="90"/>
      <c r="L167" s="90">
        <v>11.692881675000002</v>
      </c>
      <c r="M167" s="91">
        <v>6.3431924162278601E-5</v>
      </c>
      <c r="N167" s="91">
        <f t="shared" si="4"/>
        <v>2.9401189369342216E-4</v>
      </c>
      <c r="O167" s="91">
        <f>L167/'סכום נכסי הקרן'!$C$42</f>
        <v>4.6010362465489787E-5</v>
      </c>
    </row>
    <row r="168" spans="2:15">
      <c r="B168" s="86" t="s">
        <v>1557</v>
      </c>
      <c r="C168" s="87" t="s">
        <v>1558</v>
      </c>
      <c r="D168" s="88" t="s">
        <v>120</v>
      </c>
      <c r="E168" s="88" t="s">
        <v>28</v>
      </c>
      <c r="F168" s="87" t="s">
        <v>1559</v>
      </c>
      <c r="G168" s="88" t="s">
        <v>638</v>
      </c>
      <c r="H168" s="88" t="s">
        <v>133</v>
      </c>
      <c r="I168" s="90">
        <v>13.791377000000002</v>
      </c>
      <c r="J168" s="102">
        <v>136.9</v>
      </c>
      <c r="K168" s="90"/>
      <c r="L168" s="90">
        <v>1.8880397000000004E-2</v>
      </c>
      <c r="M168" s="91">
        <v>2.0116942302522479E-6</v>
      </c>
      <c r="N168" s="91">
        <f t="shared" si="4"/>
        <v>4.7473851441788464E-7</v>
      </c>
      <c r="O168" s="91">
        <f>L168/'סכום נכסי הקרן'!$C$42</f>
        <v>7.4292542557722063E-8</v>
      </c>
    </row>
    <row r="169" spans="2:15">
      <c r="B169" s="86" t="s">
        <v>1560</v>
      </c>
      <c r="C169" s="87" t="s">
        <v>1561</v>
      </c>
      <c r="D169" s="88" t="s">
        <v>120</v>
      </c>
      <c r="E169" s="88" t="s">
        <v>28</v>
      </c>
      <c r="F169" s="87" t="s">
        <v>1562</v>
      </c>
      <c r="G169" s="88" t="s">
        <v>1563</v>
      </c>
      <c r="H169" s="88" t="s">
        <v>133</v>
      </c>
      <c r="I169" s="90">
        <v>1465.4380000000001</v>
      </c>
      <c r="J169" s="102">
        <v>738.2</v>
      </c>
      <c r="K169" s="90"/>
      <c r="L169" s="90">
        <v>10.817863316</v>
      </c>
      <c r="M169" s="91">
        <v>2.9327526097399205E-5</v>
      </c>
      <c r="N169" s="91">
        <f t="shared" si="4"/>
        <v>2.7200997732269985E-4</v>
      </c>
      <c r="O169" s="91">
        <f>L169/'סכום נכסי הקרן'!$C$42</f>
        <v>4.2567249554527387E-5</v>
      </c>
    </row>
    <row r="170" spans="2:15">
      <c r="B170" s="86" t="s">
        <v>1564</v>
      </c>
      <c r="C170" s="87" t="s">
        <v>1565</v>
      </c>
      <c r="D170" s="88" t="s">
        <v>120</v>
      </c>
      <c r="E170" s="88" t="s">
        <v>28</v>
      </c>
      <c r="F170" s="87" t="s">
        <v>1566</v>
      </c>
      <c r="G170" s="88" t="s">
        <v>482</v>
      </c>
      <c r="H170" s="88" t="s">
        <v>133</v>
      </c>
      <c r="I170" s="90">
        <v>665.81115900000009</v>
      </c>
      <c r="J170" s="102">
        <v>535.29999999999995</v>
      </c>
      <c r="K170" s="90"/>
      <c r="L170" s="90">
        <v>3.5640871340000007</v>
      </c>
      <c r="M170" s="91">
        <v>4.4361169489541296E-5</v>
      </c>
      <c r="N170" s="91">
        <f t="shared" si="4"/>
        <v>8.9617259173684541E-5</v>
      </c>
      <c r="O170" s="91">
        <f>L170/'סכום נכסי הקרן'!$C$42</f>
        <v>1.4024339376027138E-5</v>
      </c>
    </row>
    <row r="171" spans="2:15">
      <c r="B171" s="86" t="s">
        <v>1567</v>
      </c>
      <c r="C171" s="87" t="s">
        <v>1568</v>
      </c>
      <c r="D171" s="88" t="s">
        <v>120</v>
      </c>
      <c r="E171" s="88" t="s">
        <v>28</v>
      </c>
      <c r="F171" s="87" t="s">
        <v>1569</v>
      </c>
      <c r="G171" s="88" t="s">
        <v>482</v>
      </c>
      <c r="H171" s="88" t="s">
        <v>133</v>
      </c>
      <c r="I171" s="90">
        <v>1460.763929</v>
      </c>
      <c r="J171" s="102">
        <v>3273</v>
      </c>
      <c r="K171" s="90"/>
      <c r="L171" s="90">
        <v>47.810803401000001</v>
      </c>
      <c r="M171" s="91">
        <v>5.6782751245875342E-5</v>
      </c>
      <c r="N171" s="91">
        <f t="shared" si="4"/>
        <v>1.2021796882616548E-3</v>
      </c>
      <c r="O171" s="91">
        <f>L171/'סכום נכסי הקרן'!$C$42</f>
        <v>1.8813090351795436E-4</v>
      </c>
    </row>
    <row r="172" spans="2:15">
      <c r="B172" s="86" t="s">
        <v>1570</v>
      </c>
      <c r="C172" s="87" t="s">
        <v>1571</v>
      </c>
      <c r="D172" s="88" t="s">
        <v>120</v>
      </c>
      <c r="E172" s="88" t="s">
        <v>28</v>
      </c>
      <c r="F172" s="87" t="s">
        <v>1572</v>
      </c>
      <c r="G172" s="88" t="s">
        <v>600</v>
      </c>
      <c r="H172" s="88" t="s">
        <v>133</v>
      </c>
      <c r="I172" s="90">
        <v>20266.236494000004</v>
      </c>
      <c r="J172" s="102">
        <v>161.5</v>
      </c>
      <c r="K172" s="90"/>
      <c r="L172" s="90">
        <v>32.729971943000002</v>
      </c>
      <c r="M172" s="91">
        <v>8.8596117022555075E-5</v>
      </c>
      <c r="N172" s="91">
        <f t="shared" si="4"/>
        <v>8.2297942448767705E-4</v>
      </c>
      <c r="O172" s="91">
        <f>L172/'סכום נכסי הקרן'!$C$42</f>
        <v>1.2878928517702124E-4</v>
      </c>
    </row>
    <row r="173" spans="2:15">
      <c r="B173" s="86" t="s">
        <v>1573</v>
      </c>
      <c r="C173" s="87" t="s">
        <v>1574</v>
      </c>
      <c r="D173" s="88" t="s">
        <v>120</v>
      </c>
      <c r="E173" s="88" t="s">
        <v>28</v>
      </c>
      <c r="F173" s="87" t="s">
        <v>1575</v>
      </c>
      <c r="G173" s="88" t="s">
        <v>826</v>
      </c>
      <c r="H173" s="88" t="s">
        <v>133</v>
      </c>
      <c r="I173" s="90">
        <v>8116.2720000000008</v>
      </c>
      <c r="J173" s="102">
        <v>424.7</v>
      </c>
      <c r="K173" s="90"/>
      <c r="L173" s="90">
        <v>34.469807184000004</v>
      </c>
      <c r="M173" s="91">
        <v>2.8229529407672781E-5</v>
      </c>
      <c r="N173" s="91">
        <f t="shared" si="4"/>
        <v>8.6672674598966789E-4</v>
      </c>
      <c r="O173" s="91">
        <f>L173/'סכום נכסי הקרן'!$C$42</f>
        <v>1.3563536917013947E-4</v>
      </c>
    </row>
    <row r="174" spans="2:15">
      <c r="B174" s="86" t="s">
        <v>1576</v>
      </c>
      <c r="C174" s="87" t="s">
        <v>1577</v>
      </c>
      <c r="D174" s="88" t="s">
        <v>120</v>
      </c>
      <c r="E174" s="88" t="s">
        <v>28</v>
      </c>
      <c r="F174" s="87" t="s">
        <v>1578</v>
      </c>
      <c r="G174" s="88" t="s">
        <v>573</v>
      </c>
      <c r="H174" s="88" t="s">
        <v>133</v>
      </c>
      <c r="I174" s="90">
        <v>6819.4720960000013</v>
      </c>
      <c r="J174" s="102">
        <v>570</v>
      </c>
      <c r="K174" s="90">
        <v>0.67077691100000014</v>
      </c>
      <c r="L174" s="90">
        <v>39.541767858000007</v>
      </c>
      <c r="M174" s="91">
        <v>4.471852923824424E-5</v>
      </c>
      <c r="N174" s="91">
        <f t="shared" si="4"/>
        <v>9.9425876110358167E-4</v>
      </c>
      <c r="O174" s="91">
        <f>L174/'סכום נכסי הקרן'!$C$42</f>
        <v>1.5559304560163812E-4</v>
      </c>
    </row>
    <row r="175" spans="2:15">
      <c r="B175" s="86" t="s">
        <v>1579</v>
      </c>
      <c r="C175" s="87" t="s">
        <v>1580</v>
      </c>
      <c r="D175" s="88" t="s">
        <v>120</v>
      </c>
      <c r="E175" s="88" t="s">
        <v>28</v>
      </c>
      <c r="F175" s="87" t="s">
        <v>1581</v>
      </c>
      <c r="G175" s="88" t="s">
        <v>826</v>
      </c>
      <c r="H175" s="88" t="s">
        <v>133</v>
      </c>
      <c r="I175" s="90">
        <v>126.61113800000001</v>
      </c>
      <c r="J175" s="102">
        <v>18850</v>
      </c>
      <c r="K175" s="90"/>
      <c r="L175" s="90">
        <v>23.866199471000005</v>
      </c>
      <c r="M175" s="91">
        <v>5.6239522867838979E-5</v>
      </c>
      <c r="N175" s="91">
        <f t="shared" si="4"/>
        <v>6.0010412289865757E-4</v>
      </c>
      <c r="O175" s="91">
        <f>L175/'סכום נכסי הקרן'!$C$42</f>
        <v>9.3911194764090573E-5</v>
      </c>
    </row>
    <row r="176" spans="2:15">
      <c r="B176" s="86" t="s">
        <v>1582</v>
      </c>
      <c r="C176" s="87" t="s">
        <v>1583</v>
      </c>
      <c r="D176" s="88" t="s">
        <v>120</v>
      </c>
      <c r="E176" s="88" t="s">
        <v>28</v>
      </c>
      <c r="F176" s="87" t="s">
        <v>1584</v>
      </c>
      <c r="G176" s="88" t="s">
        <v>1585</v>
      </c>
      <c r="H176" s="88" t="s">
        <v>133</v>
      </c>
      <c r="I176" s="90">
        <v>598.50742400000013</v>
      </c>
      <c r="J176" s="102">
        <v>2052</v>
      </c>
      <c r="K176" s="90"/>
      <c r="L176" s="90">
        <v>12.281372349000002</v>
      </c>
      <c r="M176" s="91">
        <v>1.0413566650706358E-5</v>
      </c>
      <c r="N176" s="91">
        <f t="shared" si="4"/>
        <v>3.0880920904243414E-4</v>
      </c>
      <c r="O176" s="91">
        <f>L176/'סכום נכסי הקרן'!$C$42</f>
        <v>4.8326016550674938E-5</v>
      </c>
    </row>
    <row r="177" spans="2:15">
      <c r="B177" s="86" t="s">
        <v>1586</v>
      </c>
      <c r="C177" s="87" t="s">
        <v>1587</v>
      </c>
      <c r="D177" s="88" t="s">
        <v>120</v>
      </c>
      <c r="E177" s="88" t="s">
        <v>28</v>
      </c>
      <c r="F177" s="87" t="s">
        <v>695</v>
      </c>
      <c r="G177" s="88" t="s">
        <v>573</v>
      </c>
      <c r="H177" s="88" t="s">
        <v>133</v>
      </c>
      <c r="I177" s="90">
        <v>966.63911200000007</v>
      </c>
      <c r="J177" s="102">
        <v>7</v>
      </c>
      <c r="K177" s="90"/>
      <c r="L177" s="90">
        <v>6.7664737000000016E-2</v>
      </c>
      <c r="M177" s="91">
        <v>3.9326451794641238E-5</v>
      </c>
      <c r="N177" s="91">
        <f t="shared" si="4"/>
        <v>1.7013973128773126E-6</v>
      </c>
      <c r="O177" s="91">
        <f>L177/'סכום נכסי הקרן'!$C$42</f>
        <v>2.6625421876613986E-7</v>
      </c>
    </row>
    <row r="178" spans="2:15">
      <c r="B178" s="86" t="s">
        <v>1588</v>
      </c>
      <c r="C178" s="87" t="s">
        <v>1589</v>
      </c>
      <c r="D178" s="88" t="s">
        <v>120</v>
      </c>
      <c r="E178" s="88" t="s">
        <v>28</v>
      </c>
      <c r="F178" s="87" t="s">
        <v>877</v>
      </c>
      <c r="G178" s="88" t="s">
        <v>638</v>
      </c>
      <c r="H178" s="88" t="s">
        <v>133</v>
      </c>
      <c r="I178" s="90">
        <v>1803.6160000000004</v>
      </c>
      <c r="J178" s="102">
        <v>429</v>
      </c>
      <c r="K178" s="90"/>
      <c r="L178" s="90">
        <v>7.7375126400000012</v>
      </c>
      <c r="M178" s="91">
        <v>9.762081310098229E-6</v>
      </c>
      <c r="N178" s="91">
        <f t="shared" si="4"/>
        <v>1.9455603904956049E-4</v>
      </c>
      <c r="O178" s="91">
        <f>L178/'סכום נכסי הקרן'!$C$42</f>
        <v>3.0446366519629452E-5</v>
      </c>
    </row>
    <row r="179" spans="2:15">
      <c r="B179" s="86" t="s">
        <v>1590</v>
      </c>
      <c r="C179" s="87" t="s">
        <v>1591</v>
      </c>
      <c r="D179" s="88" t="s">
        <v>120</v>
      </c>
      <c r="E179" s="88" t="s">
        <v>28</v>
      </c>
      <c r="F179" s="87" t="s">
        <v>1592</v>
      </c>
      <c r="G179" s="88" t="s">
        <v>1219</v>
      </c>
      <c r="H179" s="88" t="s">
        <v>133</v>
      </c>
      <c r="I179" s="90">
        <v>769.63721600000008</v>
      </c>
      <c r="J179" s="102">
        <v>8299</v>
      </c>
      <c r="K179" s="90"/>
      <c r="L179" s="90">
        <v>63.872192548000015</v>
      </c>
      <c r="M179" s="91">
        <v>6.1191424010461837E-5</v>
      </c>
      <c r="N179" s="91">
        <f t="shared" si="4"/>
        <v>1.6060356041692663E-3</v>
      </c>
      <c r="O179" s="91">
        <f>L179/'סכום נכסי הקרן'!$C$42</f>
        <v>2.5133092186182886E-4</v>
      </c>
    </row>
    <row r="180" spans="2:15">
      <c r="B180" s="86" t="s">
        <v>1593</v>
      </c>
      <c r="C180" s="87" t="s">
        <v>1594</v>
      </c>
      <c r="D180" s="88" t="s">
        <v>120</v>
      </c>
      <c r="E180" s="88" t="s">
        <v>28</v>
      </c>
      <c r="F180" s="87" t="s">
        <v>1595</v>
      </c>
      <c r="G180" s="88" t="s">
        <v>482</v>
      </c>
      <c r="H180" s="88" t="s">
        <v>133</v>
      </c>
      <c r="I180" s="90">
        <v>7466.7375740000016</v>
      </c>
      <c r="J180" s="102">
        <v>279.10000000000002</v>
      </c>
      <c r="K180" s="90"/>
      <c r="L180" s="90">
        <v>20.839664566000003</v>
      </c>
      <c r="M180" s="91">
        <v>8.7435548695677387E-5</v>
      </c>
      <c r="N180" s="91">
        <f t="shared" si="4"/>
        <v>5.2400335633990484E-4</v>
      </c>
      <c r="O180" s="91">
        <f>L180/'סכום נכסי הקרן'!$C$42</f>
        <v>8.2002071601471488E-5</v>
      </c>
    </row>
    <row r="181" spans="2:15">
      <c r="B181" s="86" t="s">
        <v>1596</v>
      </c>
      <c r="C181" s="87" t="s">
        <v>1597</v>
      </c>
      <c r="D181" s="88" t="s">
        <v>120</v>
      </c>
      <c r="E181" s="88" t="s">
        <v>28</v>
      </c>
      <c r="F181" s="87" t="s">
        <v>890</v>
      </c>
      <c r="G181" s="88" t="s">
        <v>331</v>
      </c>
      <c r="H181" s="88" t="s">
        <v>133</v>
      </c>
      <c r="I181" s="90">
        <v>10010.068800000001</v>
      </c>
      <c r="J181" s="102">
        <v>470.9</v>
      </c>
      <c r="K181" s="90"/>
      <c r="L181" s="90">
        <v>47.137413979000002</v>
      </c>
      <c r="M181" s="91">
        <v>1.4078815508587739E-4</v>
      </c>
      <c r="N181" s="91">
        <f t="shared" si="4"/>
        <v>1.1852476346705678E-3</v>
      </c>
      <c r="O181" s="91">
        <f>L181/'סכום נכסי הקרן'!$C$42</f>
        <v>1.8548118104168146E-4</v>
      </c>
    </row>
    <row r="182" spans="2:15">
      <c r="B182" s="86" t="s">
        <v>1598</v>
      </c>
      <c r="C182" s="87" t="s">
        <v>1599</v>
      </c>
      <c r="D182" s="88" t="s">
        <v>120</v>
      </c>
      <c r="E182" s="88" t="s">
        <v>28</v>
      </c>
      <c r="F182" s="87" t="s">
        <v>1600</v>
      </c>
      <c r="G182" s="88" t="s">
        <v>158</v>
      </c>
      <c r="H182" s="88" t="s">
        <v>133</v>
      </c>
      <c r="I182" s="90">
        <v>1696.3008480000003</v>
      </c>
      <c r="J182" s="102">
        <v>47.4</v>
      </c>
      <c r="K182" s="90"/>
      <c r="L182" s="90">
        <v>0.80404660200000011</v>
      </c>
      <c r="M182" s="91">
        <v>4.3203724804610413E-5</v>
      </c>
      <c r="N182" s="91">
        <f t="shared" si="4"/>
        <v>2.0217365628287801E-5</v>
      </c>
      <c r="O182" s="91">
        <f>L182/'סכום נכסי הקרן'!$C$42</f>
        <v>3.1638458872171392E-6</v>
      </c>
    </row>
    <row r="183" spans="2:15">
      <c r="B183" s="86" t="s">
        <v>1601</v>
      </c>
      <c r="C183" s="87" t="s">
        <v>1602</v>
      </c>
      <c r="D183" s="88" t="s">
        <v>120</v>
      </c>
      <c r="E183" s="88" t="s">
        <v>28</v>
      </c>
      <c r="F183" s="87" t="s">
        <v>1603</v>
      </c>
      <c r="G183" s="88" t="s">
        <v>638</v>
      </c>
      <c r="H183" s="88" t="s">
        <v>133</v>
      </c>
      <c r="I183" s="90">
        <v>2068.9270120000006</v>
      </c>
      <c r="J183" s="102">
        <v>3146</v>
      </c>
      <c r="K183" s="90"/>
      <c r="L183" s="90">
        <v>65.088443791000003</v>
      </c>
      <c r="M183" s="91">
        <v>5.7969375511347732E-5</v>
      </c>
      <c r="N183" s="91">
        <f t="shared" si="4"/>
        <v>1.6366176575159581E-3</v>
      </c>
      <c r="O183" s="91">
        <f>L183/'סכום נכסי הקרן'!$C$42</f>
        <v>2.5611675328430686E-4</v>
      </c>
    </row>
    <row r="184" spans="2:15">
      <c r="B184" s="86" t="s">
        <v>1604</v>
      </c>
      <c r="C184" s="87" t="s">
        <v>1605</v>
      </c>
      <c r="D184" s="88" t="s">
        <v>120</v>
      </c>
      <c r="E184" s="88" t="s">
        <v>28</v>
      </c>
      <c r="F184" s="87" t="s">
        <v>1606</v>
      </c>
      <c r="G184" s="88" t="s">
        <v>482</v>
      </c>
      <c r="H184" s="88" t="s">
        <v>133</v>
      </c>
      <c r="I184" s="90">
        <v>450.90400000000011</v>
      </c>
      <c r="J184" s="102">
        <v>5515</v>
      </c>
      <c r="K184" s="90">
        <v>0.27054240000000002</v>
      </c>
      <c r="L184" s="90">
        <v>25.137898</v>
      </c>
      <c r="M184" s="91">
        <v>5.3654775220733491E-5</v>
      </c>
      <c r="N184" s="91">
        <f t="shared" si="4"/>
        <v>6.3208037162080393E-4</v>
      </c>
      <c r="O184" s="91">
        <f>L184/'סכום נכסי הקרן'!$C$42</f>
        <v>9.8915205913131798E-5</v>
      </c>
    </row>
    <row r="185" spans="2:15">
      <c r="B185" s="86" t="s">
        <v>1607</v>
      </c>
      <c r="C185" s="87" t="s">
        <v>1608</v>
      </c>
      <c r="D185" s="88" t="s">
        <v>120</v>
      </c>
      <c r="E185" s="88" t="s">
        <v>28</v>
      </c>
      <c r="F185" s="87" t="s">
        <v>1609</v>
      </c>
      <c r="G185" s="88" t="s">
        <v>482</v>
      </c>
      <c r="H185" s="88" t="s">
        <v>133</v>
      </c>
      <c r="I185" s="90">
        <v>1768.0775500000004</v>
      </c>
      <c r="J185" s="102">
        <v>1053</v>
      </c>
      <c r="K185" s="90"/>
      <c r="L185" s="90">
        <v>18.617856605000004</v>
      </c>
      <c r="M185" s="91">
        <v>1.0603774190298215E-4</v>
      </c>
      <c r="N185" s="91">
        <f t="shared" si="4"/>
        <v>4.6813706228226564E-4</v>
      </c>
      <c r="O185" s="91">
        <f>L185/'סכום נכסי הקרן'!$C$42</f>
        <v>7.3259471406270178E-5</v>
      </c>
    </row>
    <row r="186" spans="2:15">
      <c r="B186" s="86" t="s">
        <v>1610</v>
      </c>
      <c r="C186" s="87" t="s">
        <v>1611</v>
      </c>
      <c r="D186" s="88" t="s">
        <v>120</v>
      </c>
      <c r="E186" s="88" t="s">
        <v>28</v>
      </c>
      <c r="F186" s="87" t="s">
        <v>1612</v>
      </c>
      <c r="G186" s="88" t="s">
        <v>127</v>
      </c>
      <c r="H186" s="88" t="s">
        <v>133</v>
      </c>
      <c r="I186" s="90">
        <v>1434.3256240000003</v>
      </c>
      <c r="J186" s="102">
        <v>1233</v>
      </c>
      <c r="K186" s="90"/>
      <c r="L186" s="90">
        <v>17.685234944000005</v>
      </c>
      <c r="M186" s="91">
        <v>7.1712695565221747E-5</v>
      </c>
      <c r="N186" s="91">
        <f t="shared" si="4"/>
        <v>4.4468673854929119E-4</v>
      </c>
      <c r="O186" s="91">
        <f>L186/'סכום נכסי הקרן'!$C$42</f>
        <v>6.9589695053575066E-5</v>
      </c>
    </row>
    <row r="187" spans="2:15">
      <c r="B187" s="92"/>
      <c r="C187" s="87"/>
      <c r="D187" s="87"/>
      <c r="E187" s="87"/>
      <c r="F187" s="87"/>
      <c r="G187" s="87"/>
      <c r="H187" s="87"/>
      <c r="I187" s="90"/>
      <c r="J187" s="102"/>
      <c r="K187" s="87"/>
      <c r="L187" s="87"/>
      <c r="M187" s="87"/>
      <c r="N187" s="91"/>
      <c r="O187" s="87"/>
    </row>
    <row r="188" spans="2:15">
      <c r="B188" s="79" t="s">
        <v>199</v>
      </c>
      <c r="C188" s="80"/>
      <c r="D188" s="81"/>
      <c r="E188" s="81"/>
      <c r="F188" s="80"/>
      <c r="G188" s="81"/>
      <c r="H188" s="81"/>
      <c r="I188" s="83"/>
      <c r="J188" s="100"/>
      <c r="K188" s="83">
        <v>1.2243965450000003</v>
      </c>
      <c r="L188" s="83">
        <f>L189+L220</f>
        <v>10882.833262089003</v>
      </c>
      <c r="M188" s="84"/>
      <c r="N188" s="84">
        <f t="shared" ref="N188:N218" si="5">IFERROR(L188/$L$11,0)</f>
        <v>0.27364361541241289</v>
      </c>
      <c r="O188" s="84">
        <f>L188/'סכום נכסי הקרן'!$C$42</f>
        <v>4.2822900030774796E-2</v>
      </c>
    </row>
    <row r="189" spans="2:15">
      <c r="B189" s="85" t="s">
        <v>66</v>
      </c>
      <c r="C189" s="80"/>
      <c r="D189" s="81"/>
      <c r="E189" s="81"/>
      <c r="F189" s="80"/>
      <c r="G189" s="81"/>
      <c r="H189" s="81"/>
      <c r="I189" s="83"/>
      <c r="J189" s="100"/>
      <c r="K189" s="83"/>
      <c r="L189" s="83">
        <f>SUM(L190:L218)</f>
        <v>3611.1675858280005</v>
      </c>
      <c r="M189" s="84"/>
      <c r="N189" s="84">
        <f t="shared" si="5"/>
        <v>9.0801074522426806E-2</v>
      </c>
      <c r="O189" s="84">
        <f>L189/'סכום נכסי הקרן'!$C$42</f>
        <v>1.4209596416494479E-2</v>
      </c>
    </row>
    <row r="190" spans="2:15">
      <c r="B190" s="86" t="s">
        <v>1613</v>
      </c>
      <c r="C190" s="87" t="s">
        <v>1614</v>
      </c>
      <c r="D190" s="88" t="s">
        <v>1615</v>
      </c>
      <c r="E190" s="88" t="s">
        <v>28</v>
      </c>
      <c r="F190" s="87" t="s">
        <v>1616</v>
      </c>
      <c r="G190" s="88" t="s">
        <v>1617</v>
      </c>
      <c r="H190" s="88" t="s">
        <v>132</v>
      </c>
      <c r="I190" s="90">
        <v>1262.5312000000001</v>
      </c>
      <c r="J190" s="102">
        <v>233</v>
      </c>
      <c r="K190" s="90"/>
      <c r="L190" s="90">
        <v>11.249051990000002</v>
      </c>
      <c r="M190" s="91">
        <v>1.6289901207577632E-5</v>
      </c>
      <c r="N190" s="91">
        <f t="shared" si="5"/>
        <v>2.8285200943296628E-4</v>
      </c>
      <c r="O190" s="91">
        <f>L190/'סכום נכסי הקרן'!$C$42</f>
        <v>4.4263935430017869E-5</v>
      </c>
    </row>
    <row r="191" spans="2:15">
      <c r="B191" s="86" t="s">
        <v>1618</v>
      </c>
      <c r="C191" s="87" t="s">
        <v>1619</v>
      </c>
      <c r="D191" s="88" t="s">
        <v>1615</v>
      </c>
      <c r="E191" s="88" t="s">
        <v>28</v>
      </c>
      <c r="F191" s="87" t="s">
        <v>1620</v>
      </c>
      <c r="G191" s="88" t="s">
        <v>156</v>
      </c>
      <c r="H191" s="88" t="s">
        <v>132</v>
      </c>
      <c r="I191" s="90">
        <v>871.8004830000001</v>
      </c>
      <c r="J191" s="102">
        <v>68.599999999999994</v>
      </c>
      <c r="K191" s="90"/>
      <c r="L191" s="90">
        <v>2.286962822</v>
      </c>
      <c r="M191" s="91">
        <v>4.8653582498917607E-5</v>
      </c>
      <c r="N191" s="91">
        <f t="shared" si="5"/>
        <v>5.7504581743975668E-5</v>
      </c>
      <c r="O191" s="91">
        <f>L191/'סכום נכסי הקרן'!$C$42</f>
        <v>8.9989782938019323E-6</v>
      </c>
    </row>
    <row r="192" spans="2:15">
      <c r="B192" s="86" t="s">
        <v>1621</v>
      </c>
      <c r="C192" s="87" t="s">
        <v>1622</v>
      </c>
      <c r="D192" s="88" t="s">
        <v>1615</v>
      </c>
      <c r="E192" s="88" t="s">
        <v>28</v>
      </c>
      <c r="F192" s="87" t="s">
        <v>1378</v>
      </c>
      <c r="G192" s="88" t="s">
        <v>1192</v>
      </c>
      <c r="H192" s="88" t="s">
        <v>132</v>
      </c>
      <c r="I192" s="90">
        <v>1017.2150750000001</v>
      </c>
      <c r="J192" s="102">
        <v>6226</v>
      </c>
      <c r="K192" s="90"/>
      <c r="L192" s="90">
        <v>242.18084366200003</v>
      </c>
      <c r="M192" s="91">
        <v>2.2746755594160962E-5</v>
      </c>
      <c r="N192" s="91">
        <f t="shared" si="5"/>
        <v>6.08952099580151E-3</v>
      </c>
      <c r="O192" s="91">
        <f>L192/'סכום נכסי הקרן'!$C$42</f>
        <v>9.5295827913068607E-4</v>
      </c>
    </row>
    <row r="193" spans="2:15">
      <c r="B193" s="86" t="s">
        <v>1623</v>
      </c>
      <c r="C193" s="87" t="s">
        <v>1624</v>
      </c>
      <c r="D193" s="88" t="s">
        <v>1615</v>
      </c>
      <c r="E193" s="88" t="s">
        <v>28</v>
      </c>
      <c r="F193" s="87" t="s">
        <v>1625</v>
      </c>
      <c r="G193" s="88" t="s">
        <v>1011</v>
      </c>
      <c r="H193" s="88" t="s">
        <v>132</v>
      </c>
      <c r="I193" s="90">
        <v>81.162720000000007</v>
      </c>
      <c r="J193" s="102">
        <v>13328</v>
      </c>
      <c r="K193" s="90"/>
      <c r="L193" s="90">
        <v>41.365612638000009</v>
      </c>
      <c r="M193" s="91">
        <v>6.937355259895125E-7</v>
      </c>
      <c r="N193" s="91">
        <f t="shared" si="5"/>
        <v>1.0401184621144247E-3</v>
      </c>
      <c r="O193" s="91">
        <f>L193/'סכום נכסי הקרן'!$C$42</f>
        <v>1.6276969903412841E-4</v>
      </c>
    </row>
    <row r="194" spans="2:15">
      <c r="B194" s="86" t="s">
        <v>1626</v>
      </c>
      <c r="C194" s="87" t="s">
        <v>1627</v>
      </c>
      <c r="D194" s="88" t="s">
        <v>1615</v>
      </c>
      <c r="E194" s="88" t="s">
        <v>28</v>
      </c>
      <c r="F194" s="87" t="s">
        <v>1628</v>
      </c>
      <c r="G194" s="88" t="s">
        <v>1011</v>
      </c>
      <c r="H194" s="88" t="s">
        <v>132</v>
      </c>
      <c r="I194" s="90">
        <v>84.769952000000018</v>
      </c>
      <c r="J194" s="102">
        <v>16377</v>
      </c>
      <c r="K194" s="90"/>
      <c r="L194" s="90">
        <v>53.087731749000007</v>
      </c>
      <c r="M194" s="91">
        <v>2.0296855750210002E-6</v>
      </c>
      <c r="N194" s="91">
        <f t="shared" si="5"/>
        <v>1.3348655170934928E-3</v>
      </c>
      <c r="O194" s="91">
        <f>L194/'סכום נכסי הקרן'!$C$42</f>
        <v>2.0889510799245985E-4</v>
      </c>
    </row>
    <row r="195" spans="2:15">
      <c r="B195" s="86" t="s">
        <v>1629</v>
      </c>
      <c r="C195" s="87" t="s">
        <v>1630</v>
      </c>
      <c r="D195" s="88" t="s">
        <v>1615</v>
      </c>
      <c r="E195" s="88" t="s">
        <v>28</v>
      </c>
      <c r="F195" s="87" t="s">
        <v>893</v>
      </c>
      <c r="G195" s="88" t="s">
        <v>703</v>
      </c>
      <c r="H195" s="88" t="s">
        <v>132</v>
      </c>
      <c r="I195" s="90">
        <v>6.3126560000000005</v>
      </c>
      <c r="J195" s="102">
        <v>19798</v>
      </c>
      <c r="K195" s="90"/>
      <c r="L195" s="90">
        <v>4.7791573240000007</v>
      </c>
      <c r="M195" s="91">
        <v>1.4216825634813156E-7</v>
      </c>
      <c r="N195" s="91">
        <f t="shared" si="5"/>
        <v>1.2016961550994468E-4</v>
      </c>
      <c r="O195" s="91">
        <f>L195/'סכום נכסי הקרן'!$C$42</f>
        <v>1.8805523468776586E-5</v>
      </c>
    </row>
    <row r="196" spans="2:15">
      <c r="B196" s="86" t="s">
        <v>1633</v>
      </c>
      <c r="C196" s="87" t="s">
        <v>1634</v>
      </c>
      <c r="D196" s="88" t="s">
        <v>1615</v>
      </c>
      <c r="E196" s="88" t="s">
        <v>28</v>
      </c>
      <c r="F196" s="87" t="s">
        <v>841</v>
      </c>
      <c r="G196" s="88" t="s">
        <v>692</v>
      </c>
      <c r="H196" s="88" t="s">
        <v>132</v>
      </c>
      <c r="I196" s="90">
        <v>1470.5972440000003</v>
      </c>
      <c r="J196" s="102">
        <v>1569</v>
      </c>
      <c r="K196" s="90"/>
      <c r="L196" s="90">
        <v>88.233716952000023</v>
      </c>
      <c r="M196" s="91">
        <v>1.2477779431001333E-5</v>
      </c>
      <c r="N196" s="91">
        <f t="shared" si="5"/>
        <v>2.2185944346064658E-3</v>
      </c>
      <c r="O196" s="91">
        <f>L196/'סכום נכסי הקרן'!$C$42</f>
        <v>3.4719117249931041E-4</v>
      </c>
    </row>
    <row r="197" spans="2:15">
      <c r="B197" s="86" t="s">
        <v>1635</v>
      </c>
      <c r="C197" s="87" t="s">
        <v>1636</v>
      </c>
      <c r="D197" s="88" t="s">
        <v>1637</v>
      </c>
      <c r="E197" s="88" t="s">
        <v>28</v>
      </c>
      <c r="F197" s="87" t="s">
        <v>1638</v>
      </c>
      <c r="G197" s="88" t="s">
        <v>1008</v>
      </c>
      <c r="H197" s="88" t="s">
        <v>132</v>
      </c>
      <c r="I197" s="90">
        <v>318.29764300000005</v>
      </c>
      <c r="J197" s="102">
        <v>2447</v>
      </c>
      <c r="K197" s="90"/>
      <c r="L197" s="90">
        <v>29.784154436000005</v>
      </c>
      <c r="M197" s="91">
        <v>8.3259679839964462E-6</v>
      </c>
      <c r="N197" s="91">
        <f t="shared" si="5"/>
        <v>7.4890825813352807E-4</v>
      </c>
      <c r="O197" s="91">
        <f>L197/'סכום נכסי הקרן'!$C$42</f>
        <v>1.1719777719622614E-4</v>
      </c>
    </row>
    <row r="198" spans="2:15">
      <c r="B198" s="86" t="s">
        <v>1639</v>
      </c>
      <c r="C198" s="87" t="s">
        <v>1640</v>
      </c>
      <c r="D198" s="88" t="s">
        <v>1615</v>
      </c>
      <c r="E198" s="88" t="s">
        <v>28</v>
      </c>
      <c r="F198" s="87" t="s">
        <v>1641</v>
      </c>
      <c r="G198" s="88" t="s">
        <v>1642</v>
      </c>
      <c r="H198" s="88" t="s">
        <v>132</v>
      </c>
      <c r="I198" s="90">
        <v>434.67145600000003</v>
      </c>
      <c r="J198" s="102">
        <v>3974</v>
      </c>
      <c r="K198" s="90"/>
      <c r="L198" s="90">
        <v>66.055178161000015</v>
      </c>
      <c r="M198" s="91">
        <v>2.6463444104497787E-6</v>
      </c>
      <c r="N198" s="91">
        <f t="shared" si="5"/>
        <v>1.660925728932598E-3</v>
      </c>
      <c r="O198" s="91">
        <f>L198/'סכום נכסי הקרן'!$C$42</f>
        <v>2.599207598592342E-4</v>
      </c>
    </row>
    <row r="199" spans="2:15">
      <c r="B199" s="86" t="s">
        <v>1643</v>
      </c>
      <c r="C199" s="87" t="s">
        <v>1644</v>
      </c>
      <c r="D199" s="88" t="s">
        <v>1615</v>
      </c>
      <c r="E199" s="88" t="s">
        <v>28</v>
      </c>
      <c r="F199" s="87" t="s">
        <v>1645</v>
      </c>
      <c r="G199" s="88" t="s">
        <v>1056</v>
      </c>
      <c r="H199" s="88" t="s">
        <v>132</v>
      </c>
      <c r="I199" s="90">
        <v>666.58581200000015</v>
      </c>
      <c r="J199" s="102">
        <v>3046</v>
      </c>
      <c r="K199" s="90"/>
      <c r="L199" s="90">
        <v>77.643275474000006</v>
      </c>
      <c r="M199" s="91">
        <v>8.0233166444153127E-6</v>
      </c>
      <c r="N199" s="91">
        <f t="shared" si="5"/>
        <v>1.9523028701708622E-3</v>
      </c>
      <c r="O199" s="91">
        <f>L199/'סכום נכסי הקרן'!$C$42</f>
        <v>3.0551880595906339E-4</v>
      </c>
    </row>
    <row r="200" spans="2:15">
      <c r="B200" s="86" t="s">
        <v>1646</v>
      </c>
      <c r="C200" s="87" t="s">
        <v>1647</v>
      </c>
      <c r="D200" s="88" t="s">
        <v>1615</v>
      </c>
      <c r="E200" s="88" t="s">
        <v>28</v>
      </c>
      <c r="F200" s="87" t="s">
        <v>1648</v>
      </c>
      <c r="G200" s="88" t="s">
        <v>1617</v>
      </c>
      <c r="H200" s="88" t="s">
        <v>132</v>
      </c>
      <c r="I200" s="90">
        <v>3783.0845600000002</v>
      </c>
      <c r="J200" s="102">
        <v>195</v>
      </c>
      <c r="K200" s="90"/>
      <c r="L200" s="90">
        <v>28.209704947000002</v>
      </c>
      <c r="M200" s="91">
        <v>2.3139650024622717E-5</v>
      </c>
      <c r="N200" s="91">
        <f t="shared" si="5"/>
        <v>7.0931948193174281E-4</v>
      </c>
      <c r="O200" s="91">
        <f>L200/'סכום נכסי הקרן'!$C$42</f>
        <v>1.1100247019783429E-4</v>
      </c>
    </row>
    <row r="201" spans="2:15">
      <c r="B201" s="86" t="s">
        <v>1649</v>
      </c>
      <c r="C201" s="87" t="s">
        <v>1650</v>
      </c>
      <c r="D201" s="88" t="s">
        <v>1615</v>
      </c>
      <c r="E201" s="88" t="s">
        <v>28</v>
      </c>
      <c r="F201" s="87" t="s">
        <v>1651</v>
      </c>
      <c r="G201" s="88" t="s">
        <v>1011</v>
      </c>
      <c r="H201" s="88" t="s">
        <v>132</v>
      </c>
      <c r="I201" s="90">
        <v>346.33665700000006</v>
      </c>
      <c r="J201" s="102">
        <v>2536</v>
      </c>
      <c r="K201" s="90"/>
      <c r="L201" s="90">
        <v>33.586565300000011</v>
      </c>
      <c r="M201" s="91">
        <v>3.336943013512351E-6</v>
      </c>
      <c r="N201" s="91">
        <f t="shared" si="5"/>
        <v>8.4451805303253295E-4</v>
      </c>
      <c r="O201" s="91">
        <f>L201/'סכום נכסי הקרן'!$C$42</f>
        <v>1.3215989748086132E-4</v>
      </c>
    </row>
    <row r="202" spans="2:15">
      <c r="B202" s="86" t="s">
        <v>1652</v>
      </c>
      <c r="C202" s="87" t="s">
        <v>1653</v>
      </c>
      <c r="D202" s="88" t="s">
        <v>1615</v>
      </c>
      <c r="E202" s="88" t="s">
        <v>28</v>
      </c>
      <c r="F202" s="87" t="s">
        <v>1654</v>
      </c>
      <c r="G202" s="88" t="s">
        <v>965</v>
      </c>
      <c r="H202" s="88" t="s">
        <v>132</v>
      </c>
      <c r="I202" s="90">
        <v>422.66117700000012</v>
      </c>
      <c r="J202" s="102">
        <v>1891</v>
      </c>
      <c r="K202" s="90"/>
      <c r="L202" s="90">
        <v>30.56340740500001</v>
      </c>
      <c r="M202" s="91">
        <v>8.4336956550585404E-6</v>
      </c>
      <c r="N202" s="91">
        <f t="shared" si="5"/>
        <v>7.685021997682717E-4</v>
      </c>
      <c r="O202" s="91">
        <f>L202/'סכום נכסי הקרן'!$C$42</f>
        <v>1.2026406252712591E-4</v>
      </c>
    </row>
    <row r="203" spans="2:15">
      <c r="B203" s="86" t="s">
        <v>1655</v>
      </c>
      <c r="C203" s="87" t="s">
        <v>1656</v>
      </c>
      <c r="D203" s="88" t="s">
        <v>1615</v>
      </c>
      <c r="E203" s="88" t="s">
        <v>28</v>
      </c>
      <c r="F203" s="87" t="s">
        <v>1657</v>
      </c>
      <c r="G203" s="88" t="s">
        <v>973</v>
      </c>
      <c r="H203" s="88" t="s">
        <v>132</v>
      </c>
      <c r="I203" s="90">
        <v>240.96309800000003</v>
      </c>
      <c r="J203" s="102">
        <v>4155</v>
      </c>
      <c r="K203" s="90"/>
      <c r="L203" s="90">
        <v>38.28595188100001</v>
      </c>
      <c r="M203" s="91">
        <v>2.5590245288735629E-6</v>
      </c>
      <c r="N203" s="91">
        <f t="shared" si="5"/>
        <v>9.6268187152317606E-4</v>
      </c>
      <c r="O203" s="91">
        <f>L203/'סכום נכסי הקרן'!$C$42</f>
        <v>1.5065153076400311E-4</v>
      </c>
    </row>
    <row r="204" spans="2:15">
      <c r="B204" s="86" t="s">
        <v>1658</v>
      </c>
      <c r="C204" s="87" t="s">
        <v>1659</v>
      </c>
      <c r="D204" s="88" t="s">
        <v>1615</v>
      </c>
      <c r="E204" s="88" t="s">
        <v>28</v>
      </c>
      <c r="F204" s="87" t="s">
        <v>1660</v>
      </c>
      <c r="G204" s="88" t="s">
        <v>1011</v>
      </c>
      <c r="H204" s="88" t="s">
        <v>132</v>
      </c>
      <c r="I204" s="90">
        <v>88.980493999999993</v>
      </c>
      <c r="J204" s="102">
        <v>15922</v>
      </c>
      <c r="K204" s="90"/>
      <c r="L204" s="90">
        <v>54.17642127700001</v>
      </c>
      <c r="M204" s="91">
        <v>1.8639394201684917E-6</v>
      </c>
      <c r="N204" s="91">
        <f t="shared" si="5"/>
        <v>1.3622400923836747E-3</v>
      </c>
      <c r="O204" s="91">
        <f>L204/'סכום נכסי הקרן'!$C$42</f>
        <v>2.1317899636043679E-4</v>
      </c>
    </row>
    <row r="205" spans="2:15">
      <c r="B205" s="86" t="s">
        <v>1661</v>
      </c>
      <c r="C205" s="87" t="s">
        <v>1662</v>
      </c>
      <c r="D205" s="88" t="s">
        <v>1615</v>
      </c>
      <c r="E205" s="88" t="s">
        <v>28</v>
      </c>
      <c r="F205" s="87" t="s">
        <v>1211</v>
      </c>
      <c r="G205" s="88" t="s">
        <v>158</v>
      </c>
      <c r="H205" s="88" t="s">
        <v>132</v>
      </c>
      <c r="I205" s="90">
        <v>1043.1844400000002</v>
      </c>
      <c r="J205" s="102">
        <v>17000</v>
      </c>
      <c r="K205" s="90"/>
      <c r="L205" s="90">
        <v>678.15334085900008</v>
      </c>
      <c r="M205" s="91">
        <v>1.6472085517294917E-5</v>
      </c>
      <c r="N205" s="91">
        <f t="shared" si="5"/>
        <v>1.7051840042713456E-2</v>
      </c>
      <c r="O205" s="91">
        <f>L205/'סכום נכסי הקרן'!$C$42</f>
        <v>2.6684680378505098E-3</v>
      </c>
    </row>
    <row r="206" spans="2:15">
      <c r="B206" s="86" t="s">
        <v>1663</v>
      </c>
      <c r="C206" s="87" t="s">
        <v>1664</v>
      </c>
      <c r="D206" s="88" t="s">
        <v>1615</v>
      </c>
      <c r="E206" s="88" t="s">
        <v>28</v>
      </c>
      <c r="F206" s="87" t="s">
        <v>1205</v>
      </c>
      <c r="G206" s="88" t="s">
        <v>1192</v>
      </c>
      <c r="H206" s="88" t="s">
        <v>132</v>
      </c>
      <c r="I206" s="90">
        <v>934.89082600000006</v>
      </c>
      <c r="J206" s="102">
        <v>11244</v>
      </c>
      <c r="K206" s="90"/>
      <c r="L206" s="90">
        <v>401.97553219700012</v>
      </c>
      <c r="M206" s="91">
        <v>3.2455756544374023E-5</v>
      </c>
      <c r="N206" s="91">
        <f t="shared" si="5"/>
        <v>1.0107481690535552E-2</v>
      </c>
      <c r="O206" s="91">
        <f>L206/'סכום נכסי הקרן'!$C$42</f>
        <v>1.5817349779725818E-3</v>
      </c>
    </row>
    <row r="207" spans="2:15">
      <c r="B207" s="86" t="s">
        <v>1667</v>
      </c>
      <c r="C207" s="87" t="s">
        <v>1668</v>
      </c>
      <c r="D207" s="88" t="s">
        <v>1615</v>
      </c>
      <c r="E207" s="88" t="s">
        <v>28</v>
      </c>
      <c r="F207" s="87" t="s">
        <v>1370</v>
      </c>
      <c r="G207" s="88" t="s">
        <v>158</v>
      </c>
      <c r="H207" s="88" t="s">
        <v>132</v>
      </c>
      <c r="I207" s="90">
        <v>1838.8216830000001</v>
      </c>
      <c r="J207" s="102">
        <v>3063</v>
      </c>
      <c r="K207" s="90"/>
      <c r="L207" s="90">
        <v>215.37956551300005</v>
      </c>
      <c r="M207" s="91">
        <v>3.9091022483067846E-5</v>
      </c>
      <c r="N207" s="91">
        <f t="shared" si="5"/>
        <v>5.4156157292461109E-3</v>
      </c>
      <c r="O207" s="91">
        <f>L207/'סכום נכסי הקרן'!$C$42</f>
        <v>8.4749783264293865E-4</v>
      </c>
    </row>
    <row r="208" spans="2:15">
      <c r="B208" s="86" t="s">
        <v>1669</v>
      </c>
      <c r="C208" s="87" t="s">
        <v>1670</v>
      </c>
      <c r="D208" s="88" t="s">
        <v>1637</v>
      </c>
      <c r="E208" s="88" t="s">
        <v>28</v>
      </c>
      <c r="F208" s="87" t="s">
        <v>1671</v>
      </c>
      <c r="G208" s="88" t="s">
        <v>1011</v>
      </c>
      <c r="H208" s="88" t="s">
        <v>132</v>
      </c>
      <c r="I208" s="90">
        <v>666.02939700000013</v>
      </c>
      <c r="J208" s="102">
        <v>448</v>
      </c>
      <c r="K208" s="90"/>
      <c r="L208" s="90">
        <v>11.410095924000002</v>
      </c>
      <c r="M208" s="91">
        <v>5.7836504547216181E-6</v>
      </c>
      <c r="N208" s="91">
        <f t="shared" si="5"/>
        <v>2.8690138180491228E-4</v>
      </c>
      <c r="O208" s="91">
        <f>L208/'סכום נכסי הקרן'!$C$42</f>
        <v>4.4897627789365923E-5</v>
      </c>
    </row>
    <row r="209" spans="2:15">
      <c r="B209" s="86" t="s">
        <v>1672</v>
      </c>
      <c r="C209" s="87" t="s">
        <v>1673</v>
      </c>
      <c r="D209" s="88" t="s">
        <v>1637</v>
      </c>
      <c r="E209" s="88" t="s">
        <v>28</v>
      </c>
      <c r="F209" s="87" t="s">
        <v>1674</v>
      </c>
      <c r="G209" s="88" t="s">
        <v>1011</v>
      </c>
      <c r="H209" s="88" t="s">
        <v>132</v>
      </c>
      <c r="I209" s="90">
        <v>1431.1242060000002</v>
      </c>
      <c r="J209" s="102">
        <v>648</v>
      </c>
      <c r="K209" s="90"/>
      <c r="L209" s="90">
        <v>35.462570871999993</v>
      </c>
      <c r="M209" s="91">
        <v>1.8355394076308796E-5</v>
      </c>
      <c r="N209" s="91">
        <f t="shared" si="5"/>
        <v>8.9168931210568416E-4</v>
      </c>
      <c r="O209" s="91">
        <f>L209/'סכום נכסי הקרן'!$C$42</f>
        <v>1.3954179860276741E-4</v>
      </c>
    </row>
    <row r="210" spans="2:15">
      <c r="B210" s="86" t="s">
        <v>1675</v>
      </c>
      <c r="C210" s="87" t="s">
        <v>1676</v>
      </c>
      <c r="D210" s="88" t="s">
        <v>1615</v>
      </c>
      <c r="E210" s="88" t="s">
        <v>28</v>
      </c>
      <c r="F210" s="87" t="s">
        <v>1677</v>
      </c>
      <c r="G210" s="88" t="s">
        <v>1053</v>
      </c>
      <c r="H210" s="88" t="s">
        <v>132</v>
      </c>
      <c r="I210" s="90">
        <v>1109.7973900000002</v>
      </c>
      <c r="J210" s="102">
        <v>163</v>
      </c>
      <c r="K210" s="90"/>
      <c r="L210" s="90">
        <v>6.9175003030000006</v>
      </c>
      <c r="M210" s="91">
        <v>3.9912221317779648E-5</v>
      </c>
      <c r="N210" s="91">
        <f t="shared" si="5"/>
        <v>1.7393722268294924E-4</v>
      </c>
      <c r="O210" s="91">
        <f>L210/'סכום נכסי הקרן'!$C$42</f>
        <v>2.7219697003918017E-5</v>
      </c>
    </row>
    <row r="211" spans="2:15">
      <c r="B211" s="86" t="s">
        <v>1678</v>
      </c>
      <c r="C211" s="87" t="s">
        <v>1679</v>
      </c>
      <c r="D211" s="88" t="s">
        <v>1615</v>
      </c>
      <c r="E211" s="88" t="s">
        <v>28</v>
      </c>
      <c r="F211" s="87" t="s">
        <v>1680</v>
      </c>
      <c r="G211" s="88" t="s">
        <v>1681</v>
      </c>
      <c r="H211" s="88" t="s">
        <v>132</v>
      </c>
      <c r="I211" s="90">
        <v>412.90000700000002</v>
      </c>
      <c r="J211" s="102">
        <v>12951</v>
      </c>
      <c r="K211" s="90"/>
      <c r="L211" s="90">
        <v>204.48717609000002</v>
      </c>
      <c r="M211" s="91">
        <v>7.3004941881065562E-6</v>
      </c>
      <c r="N211" s="91">
        <f t="shared" si="5"/>
        <v>5.1417318287573597E-3</v>
      </c>
      <c r="O211" s="91">
        <f>L211/'סכום נכסי הקרן'!$C$42</f>
        <v>8.0463733003997373E-4</v>
      </c>
    </row>
    <row r="212" spans="2:15">
      <c r="B212" s="86" t="s">
        <v>1682</v>
      </c>
      <c r="C212" s="87" t="s">
        <v>1683</v>
      </c>
      <c r="D212" s="88" t="s">
        <v>123</v>
      </c>
      <c r="E212" s="88" t="s">
        <v>28</v>
      </c>
      <c r="F212" s="87" t="s">
        <v>1684</v>
      </c>
      <c r="G212" s="88" t="s">
        <v>1011</v>
      </c>
      <c r="H212" s="88" t="s">
        <v>136</v>
      </c>
      <c r="I212" s="90">
        <v>11994.046400000001</v>
      </c>
      <c r="J212" s="102">
        <v>3.7</v>
      </c>
      <c r="K212" s="90"/>
      <c r="L212" s="90">
        <v>1.0994198700000002</v>
      </c>
      <c r="M212" s="91">
        <v>2.1677919024700572E-5</v>
      </c>
      <c r="N212" s="91">
        <f t="shared" si="5"/>
        <v>2.7644384586049959E-5</v>
      </c>
      <c r="O212" s="91">
        <f>L212/'סכום נכסי הקרן'!$C$42</f>
        <v>4.3261112295880356E-6</v>
      </c>
    </row>
    <row r="213" spans="2:15">
      <c r="B213" s="86" t="s">
        <v>1685</v>
      </c>
      <c r="C213" s="87" t="s">
        <v>1686</v>
      </c>
      <c r="D213" s="88" t="s">
        <v>1615</v>
      </c>
      <c r="E213" s="88" t="s">
        <v>28</v>
      </c>
      <c r="F213" s="87" t="s">
        <v>1687</v>
      </c>
      <c r="G213" s="88" t="s">
        <v>1617</v>
      </c>
      <c r="H213" s="88" t="s">
        <v>132</v>
      </c>
      <c r="I213" s="90">
        <v>837.40087300000016</v>
      </c>
      <c r="J213" s="102">
        <v>1361</v>
      </c>
      <c r="K213" s="90"/>
      <c r="L213" s="90">
        <v>43.582226951000003</v>
      </c>
      <c r="M213" s="91">
        <v>1.2148696245611393E-5</v>
      </c>
      <c r="N213" s="91">
        <f t="shared" si="5"/>
        <v>1.0958541643875832E-3</v>
      </c>
      <c r="O213" s="91">
        <f>L213/'סכום נכסי הקרן'!$C$42</f>
        <v>1.7149186272499823E-4</v>
      </c>
    </row>
    <row r="214" spans="2:15">
      <c r="B214" s="86" t="s">
        <v>1688</v>
      </c>
      <c r="C214" s="87" t="s">
        <v>1689</v>
      </c>
      <c r="D214" s="88" t="s">
        <v>1637</v>
      </c>
      <c r="E214" s="88" t="s">
        <v>28</v>
      </c>
      <c r="F214" s="87" t="s">
        <v>924</v>
      </c>
      <c r="G214" s="88" t="s">
        <v>925</v>
      </c>
      <c r="H214" s="88" t="s">
        <v>132</v>
      </c>
      <c r="I214" s="90">
        <v>24369.377222000003</v>
      </c>
      <c r="J214" s="102">
        <v>1020</v>
      </c>
      <c r="K214" s="90"/>
      <c r="L214" s="90">
        <v>950.52268468400018</v>
      </c>
      <c r="M214" s="91">
        <v>2.1750491539754737E-5</v>
      </c>
      <c r="N214" s="91">
        <f t="shared" si="5"/>
        <v>2.390043637574896E-2</v>
      </c>
      <c r="O214" s="91">
        <f>L214/'סכום נכסי הקרן'!$C$42</f>
        <v>3.7402151556435123E-3</v>
      </c>
    </row>
    <row r="215" spans="2:15">
      <c r="B215" s="86" t="s">
        <v>1690</v>
      </c>
      <c r="C215" s="87" t="s">
        <v>1691</v>
      </c>
      <c r="D215" s="88" t="s">
        <v>1615</v>
      </c>
      <c r="E215" s="88" t="s">
        <v>28</v>
      </c>
      <c r="F215" s="87" t="s">
        <v>1191</v>
      </c>
      <c r="G215" s="88" t="s">
        <v>1192</v>
      </c>
      <c r="H215" s="88" t="s">
        <v>132</v>
      </c>
      <c r="I215" s="90">
        <v>1166.7646010000003</v>
      </c>
      <c r="J215" s="102">
        <v>2456</v>
      </c>
      <c r="K215" s="90"/>
      <c r="L215" s="90">
        <v>109.579544435</v>
      </c>
      <c r="M215" s="91">
        <v>1.0561643197134999E-5</v>
      </c>
      <c r="N215" s="91">
        <f t="shared" si="5"/>
        <v>2.7553250143871693E-3</v>
      </c>
      <c r="O215" s="91">
        <f>L215/'סכום נכסי הקרן'!$C$42</f>
        <v>4.311849463966797E-4</v>
      </c>
    </row>
    <row r="216" spans="2:15">
      <c r="B216" s="86" t="s">
        <v>1692</v>
      </c>
      <c r="C216" s="87" t="s">
        <v>1693</v>
      </c>
      <c r="D216" s="88" t="s">
        <v>1615</v>
      </c>
      <c r="E216" s="88" t="s">
        <v>28</v>
      </c>
      <c r="F216" s="87" t="s">
        <v>1694</v>
      </c>
      <c r="G216" s="88" t="s">
        <v>1053</v>
      </c>
      <c r="H216" s="88" t="s">
        <v>132</v>
      </c>
      <c r="I216" s="90">
        <v>584.64393000000007</v>
      </c>
      <c r="J216" s="102">
        <v>1401</v>
      </c>
      <c r="K216" s="90"/>
      <c r="L216" s="90">
        <v>31.321854221000006</v>
      </c>
      <c r="M216" s="91">
        <v>1.8977639457072551E-5</v>
      </c>
      <c r="N216" s="91">
        <f t="shared" si="5"/>
        <v>7.8757298067890684E-4</v>
      </c>
      <c r="O216" s="91">
        <f>L216/'סכום נכסי הקרן'!$C$42</f>
        <v>1.2324847765120666E-4</v>
      </c>
    </row>
    <row r="217" spans="2:15">
      <c r="B217" s="86" t="s">
        <v>1697</v>
      </c>
      <c r="C217" s="87" t="s">
        <v>1698</v>
      </c>
      <c r="D217" s="88" t="s">
        <v>1615</v>
      </c>
      <c r="E217" s="88" t="s">
        <v>28</v>
      </c>
      <c r="F217" s="87" t="s">
        <v>1699</v>
      </c>
      <c r="G217" s="88" t="s">
        <v>1011</v>
      </c>
      <c r="H217" s="88" t="s">
        <v>132</v>
      </c>
      <c r="I217" s="90">
        <v>227.28627700000004</v>
      </c>
      <c r="J217" s="102">
        <v>9180</v>
      </c>
      <c r="K217" s="90"/>
      <c r="L217" s="90">
        <v>79.787302161000014</v>
      </c>
      <c r="M217" s="91">
        <v>3.9762412674860216E-6</v>
      </c>
      <c r="N217" s="91">
        <f t="shared" si="5"/>
        <v>2.0062133914516742E-3</v>
      </c>
      <c r="O217" s="91">
        <f>L217/'סכום נכסי הקרן'!$C$42</f>
        <v>3.1395534433740574E-4</v>
      </c>
    </row>
    <row r="218" spans="2:15">
      <c r="B218" s="86" t="s">
        <v>1700</v>
      </c>
      <c r="C218" s="87" t="s">
        <v>1701</v>
      </c>
      <c r="D218" s="88" t="s">
        <v>1637</v>
      </c>
      <c r="E218" s="88" t="s">
        <v>28</v>
      </c>
      <c r="F218" s="87" t="s">
        <v>1702</v>
      </c>
      <c r="G218" s="88" t="s">
        <v>1703</v>
      </c>
      <c r="H218" s="88" t="s">
        <v>132</v>
      </c>
      <c r="I218" s="90">
        <v>1001.0068800000003</v>
      </c>
      <c r="J218" s="102">
        <v>1045</v>
      </c>
      <c r="K218" s="90"/>
      <c r="L218" s="90">
        <v>40.001035730000012</v>
      </c>
      <c r="M218" s="91">
        <v>8.3265783010112257E-6</v>
      </c>
      <c r="N218" s="91">
        <f t="shared" si="5"/>
        <v>1.0058068311612795E-3</v>
      </c>
      <c r="O218" s="91">
        <f>L218/'סכום נכסי הקרן'!$C$42</f>
        <v>1.5740022041506787E-4</v>
      </c>
    </row>
    <row r="219" spans="2:15">
      <c r="B219" s="92"/>
      <c r="C219" s="87"/>
      <c r="D219" s="87"/>
      <c r="E219" s="87"/>
      <c r="F219" s="87"/>
      <c r="G219" s="87"/>
      <c r="H219" s="87"/>
      <c r="I219" s="90"/>
      <c r="J219" s="102"/>
      <c r="K219" s="87"/>
      <c r="L219" s="87"/>
      <c r="M219" s="87"/>
      <c r="N219" s="91"/>
      <c r="O219" s="87"/>
    </row>
    <row r="220" spans="2:15">
      <c r="B220" s="85" t="s">
        <v>65</v>
      </c>
      <c r="C220" s="80"/>
      <c r="D220" s="81"/>
      <c r="E220" s="81"/>
      <c r="F220" s="80"/>
      <c r="G220" s="81"/>
      <c r="H220" s="81"/>
      <c r="I220" s="83"/>
      <c r="J220" s="100"/>
      <c r="K220" s="83">
        <v>1.2243965450000003</v>
      </c>
      <c r="L220" s="83">
        <f>SUM(L221:L268)</f>
        <v>7271.6656762610019</v>
      </c>
      <c r="M220" s="84"/>
      <c r="N220" s="84">
        <f t="shared" ref="N220" si="6">IFERROR(L220/$L$11,0)</f>
        <v>0.18284254088998605</v>
      </c>
      <c r="O220" s="84">
        <f>L220/'סכום נכסי הקרן'!$C$42</f>
        <v>2.8613303614280314E-2</v>
      </c>
    </row>
    <row r="221" spans="2:15">
      <c r="B221" s="86" t="s">
        <v>1704</v>
      </c>
      <c r="C221" s="87" t="s">
        <v>1705</v>
      </c>
      <c r="D221" s="88" t="s">
        <v>1615</v>
      </c>
      <c r="E221" s="88" t="s">
        <v>28</v>
      </c>
      <c r="F221" s="87"/>
      <c r="G221" s="88" t="s">
        <v>1011</v>
      </c>
      <c r="H221" s="88" t="s">
        <v>132</v>
      </c>
      <c r="I221" s="90">
        <v>62.737092000000004</v>
      </c>
      <c r="J221" s="102">
        <v>50990</v>
      </c>
      <c r="K221" s="90"/>
      <c r="L221" s="90">
        <v>122.32839563800002</v>
      </c>
      <c r="M221" s="91">
        <v>1.3779286624203822E-7</v>
      </c>
      <c r="N221" s="91">
        <f t="shared" ref="N221:N268" si="7">IFERROR(L221/$L$11,0)</f>
        <v>3.0758887546860035E-3</v>
      </c>
      <c r="O221" s="91">
        <f>L221/'סכום נכסי הקרן'!$C$42</f>
        <v>4.8135044718360407E-4</v>
      </c>
    </row>
    <row r="222" spans="2:15">
      <c r="B222" s="86" t="s">
        <v>1706</v>
      </c>
      <c r="C222" s="87" t="s">
        <v>1707</v>
      </c>
      <c r="D222" s="88" t="s">
        <v>1637</v>
      </c>
      <c r="E222" s="88" t="s">
        <v>28</v>
      </c>
      <c r="F222" s="87"/>
      <c r="G222" s="88" t="s">
        <v>965</v>
      </c>
      <c r="H222" s="88" t="s">
        <v>132</v>
      </c>
      <c r="I222" s="90">
        <v>302.27871600000003</v>
      </c>
      <c r="J222" s="102">
        <v>11828</v>
      </c>
      <c r="K222" s="90"/>
      <c r="L222" s="90">
        <v>136.72148544500004</v>
      </c>
      <c r="M222" s="91">
        <v>4.0368556281388997E-6</v>
      </c>
      <c r="N222" s="91">
        <f t="shared" si="7"/>
        <v>3.4377960849639841E-3</v>
      </c>
      <c r="O222" s="91">
        <f>L222/'סכום נכסי הקרן'!$C$42</f>
        <v>5.3798586841037512E-4</v>
      </c>
    </row>
    <row r="223" spans="2:15">
      <c r="B223" s="86" t="s">
        <v>1708</v>
      </c>
      <c r="C223" s="87" t="s">
        <v>1709</v>
      </c>
      <c r="D223" s="88" t="s">
        <v>28</v>
      </c>
      <c r="E223" s="88" t="s">
        <v>28</v>
      </c>
      <c r="F223" s="87"/>
      <c r="G223" s="88" t="s">
        <v>965</v>
      </c>
      <c r="H223" s="88" t="s">
        <v>134</v>
      </c>
      <c r="I223" s="90">
        <v>267.48529500000006</v>
      </c>
      <c r="J223" s="102">
        <v>12698</v>
      </c>
      <c r="K223" s="90"/>
      <c r="L223" s="90">
        <v>137.66468761400003</v>
      </c>
      <c r="M223" s="91">
        <v>3.3841950951825319E-7</v>
      </c>
      <c r="N223" s="91">
        <f t="shared" si="7"/>
        <v>3.4615124504888605E-3</v>
      </c>
      <c r="O223" s="91">
        <f>L223/'סכום נכסי הקרן'!$C$42</f>
        <v>5.4169727804233184E-4</v>
      </c>
    </row>
    <row r="224" spans="2:15">
      <c r="B224" s="86" t="s">
        <v>1710</v>
      </c>
      <c r="C224" s="87" t="s">
        <v>1711</v>
      </c>
      <c r="D224" s="88" t="s">
        <v>1615</v>
      </c>
      <c r="E224" s="88" t="s">
        <v>28</v>
      </c>
      <c r="F224" s="87"/>
      <c r="G224" s="88" t="s">
        <v>1045</v>
      </c>
      <c r="H224" s="88" t="s">
        <v>132</v>
      </c>
      <c r="I224" s="90">
        <v>674.77848900000015</v>
      </c>
      <c r="J224" s="102">
        <v>13185</v>
      </c>
      <c r="K224" s="90"/>
      <c r="L224" s="90">
        <v>340.21953526200002</v>
      </c>
      <c r="M224" s="91">
        <v>1.1632106343733841E-7</v>
      </c>
      <c r="N224" s="91">
        <f t="shared" si="7"/>
        <v>8.5546568086584725E-3</v>
      </c>
      <c r="O224" s="91">
        <f>L224/'סכום נכסי הקרן'!$C$42</f>
        <v>1.3387310818951824E-3</v>
      </c>
    </row>
    <row r="225" spans="2:15">
      <c r="B225" s="86" t="s">
        <v>1712</v>
      </c>
      <c r="C225" s="87" t="s">
        <v>1713</v>
      </c>
      <c r="D225" s="88" t="s">
        <v>1615</v>
      </c>
      <c r="E225" s="88" t="s">
        <v>28</v>
      </c>
      <c r="F225" s="87"/>
      <c r="G225" s="88" t="s">
        <v>1642</v>
      </c>
      <c r="H225" s="88" t="s">
        <v>132</v>
      </c>
      <c r="I225" s="90">
        <v>1123.5642840000003</v>
      </c>
      <c r="J225" s="102">
        <v>12712</v>
      </c>
      <c r="K225" s="90"/>
      <c r="L225" s="90">
        <v>546.17232857500005</v>
      </c>
      <c r="M225" s="91">
        <v>1.088962416533248E-7</v>
      </c>
      <c r="N225" s="91">
        <f t="shared" si="7"/>
        <v>1.3733240878560565E-2</v>
      </c>
      <c r="O225" s="91">
        <f>L225/'סכום נכסי הקרן'!$C$42</f>
        <v>2.1491354744557723E-3</v>
      </c>
    </row>
    <row r="226" spans="2:15">
      <c r="B226" s="86" t="s">
        <v>1714</v>
      </c>
      <c r="C226" s="87" t="s">
        <v>1715</v>
      </c>
      <c r="D226" s="88" t="s">
        <v>1615</v>
      </c>
      <c r="E226" s="88" t="s">
        <v>28</v>
      </c>
      <c r="F226" s="87"/>
      <c r="G226" s="88" t="s">
        <v>1681</v>
      </c>
      <c r="H226" s="88" t="s">
        <v>132</v>
      </c>
      <c r="I226" s="90">
        <v>499.04505000000006</v>
      </c>
      <c r="J226" s="102">
        <v>13845</v>
      </c>
      <c r="K226" s="90"/>
      <c r="L226" s="90">
        <v>264.21081814799999</v>
      </c>
      <c r="M226" s="91">
        <v>5.9656288721236363E-7</v>
      </c>
      <c r="N226" s="91">
        <f t="shared" si="7"/>
        <v>6.6434541233807405E-3</v>
      </c>
      <c r="O226" s="91">
        <f>L226/'סכום נכסי הקרן'!$C$42</f>
        <v>1.0396441055487791E-3</v>
      </c>
    </row>
    <row r="227" spans="2:15">
      <c r="B227" s="86" t="s">
        <v>1716</v>
      </c>
      <c r="C227" s="87" t="s">
        <v>1717</v>
      </c>
      <c r="D227" s="88" t="s">
        <v>28</v>
      </c>
      <c r="E227" s="88" t="s">
        <v>28</v>
      </c>
      <c r="F227" s="87"/>
      <c r="G227" s="88" t="s">
        <v>960</v>
      </c>
      <c r="H227" s="88" t="s">
        <v>134</v>
      </c>
      <c r="I227" s="90">
        <v>29579.302400000008</v>
      </c>
      <c r="J227" s="102">
        <v>189.3</v>
      </c>
      <c r="K227" s="90"/>
      <c r="L227" s="90">
        <v>226.94773896500001</v>
      </c>
      <c r="M227" s="91">
        <v>1.924450850187494E-5</v>
      </c>
      <c r="N227" s="91">
        <f t="shared" si="7"/>
        <v>5.7064918945688463E-3</v>
      </c>
      <c r="O227" s="91">
        <f>L227/'סכום נכסי הקרן'!$C$42</f>
        <v>8.9301748026993598E-4</v>
      </c>
    </row>
    <row r="228" spans="2:15">
      <c r="B228" s="86" t="s">
        <v>1718</v>
      </c>
      <c r="C228" s="87" t="s">
        <v>1719</v>
      </c>
      <c r="D228" s="88" t="s">
        <v>28</v>
      </c>
      <c r="E228" s="88" t="s">
        <v>28</v>
      </c>
      <c r="F228" s="87"/>
      <c r="G228" s="88" t="s">
        <v>1681</v>
      </c>
      <c r="H228" s="88" t="s">
        <v>134</v>
      </c>
      <c r="I228" s="90">
        <v>106.46294400000001</v>
      </c>
      <c r="J228" s="102">
        <v>55910</v>
      </c>
      <c r="K228" s="90"/>
      <c r="L228" s="90">
        <v>241.25442220000002</v>
      </c>
      <c r="M228" s="91">
        <v>2.640854590450797E-7</v>
      </c>
      <c r="N228" s="91">
        <f t="shared" si="7"/>
        <v>6.0662265730944704E-3</v>
      </c>
      <c r="O228" s="91">
        <f>L228/'סכום נכסי הקרן'!$C$42</f>
        <v>9.4931289996349891E-4</v>
      </c>
    </row>
    <row r="229" spans="2:15">
      <c r="B229" s="86" t="s">
        <v>1720</v>
      </c>
      <c r="C229" s="87" t="s">
        <v>1721</v>
      </c>
      <c r="D229" s="88" t="s">
        <v>1637</v>
      </c>
      <c r="E229" s="88" t="s">
        <v>28</v>
      </c>
      <c r="F229" s="87"/>
      <c r="G229" s="88" t="s">
        <v>953</v>
      </c>
      <c r="H229" s="88" t="s">
        <v>132</v>
      </c>
      <c r="I229" s="90">
        <v>1397.3261400000001</v>
      </c>
      <c r="J229" s="102">
        <v>2738</v>
      </c>
      <c r="K229" s="90"/>
      <c r="L229" s="90">
        <v>146.30161186300003</v>
      </c>
      <c r="M229" s="91">
        <v>1.7584454673835814E-7</v>
      </c>
      <c r="N229" s="91">
        <f t="shared" si="7"/>
        <v>3.6786837624644543E-3</v>
      </c>
      <c r="O229" s="91">
        <f>L229/'סכום נכסי הקרן'!$C$42</f>
        <v>5.7568274256072384E-4</v>
      </c>
    </row>
    <row r="230" spans="2:15">
      <c r="B230" s="86" t="s">
        <v>1722</v>
      </c>
      <c r="C230" s="87" t="s">
        <v>1723</v>
      </c>
      <c r="D230" s="88" t="s">
        <v>1637</v>
      </c>
      <c r="E230" s="88" t="s">
        <v>28</v>
      </c>
      <c r="F230" s="87"/>
      <c r="G230" s="88" t="s">
        <v>978</v>
      </c>
      <c r="H230" s="88" t="s">
        <v>132</v>
      </c>
      <c r="I230" s="90">
        <v>6.6539000000000015E-2</v>
      </c>
      <c r="J230" s="102">
        <v>53147700</v>
      </c>
      <c r="K230" s="90"/>
      <c r="L230" s="90">
        <v>135.232428551</v>
      </c>
      <c r="M230" s="91">
        <v>1.1565563512480014E-7</v>
      </c>
      <c r="N230" s="91">
        <f t="shared" si="7"/>
        <v>3.4003544645498955E-3</v>
      </c>
      <c r="O230" s="91">
        <f>L230/'סכום נכסי הקרן'!$C$42</f>
        <v>5.3212657304342029E-4</v>
      </c>
    </row>
    <row r="231" spans="2:15">
      <c r="B231" s="86" t="s">
        <v>1724</v>
      </c>
      <c r="C231" s="87" t="s">
        <v>1725</v>
      </c>
      <c r="D231" s="88" t="s">
        <v>1637</v>
      </c>
      <c r="E231" s="88" t="s">
        <v>28</v>
      </c>
      <c r="F231" s="87"/>
      <c r="G231" s="88" t="s">
        <v>978</v>
      </c>
      <c r="H231" s="88" t="s">
        <v>132</v>
      </c>
      <c r="I231" s="90">
        <v>34.22023200000001</v>
      </c>
      <c r="J231" s="102">
        <v>64649</v>
      </c>
      <c r="K231" s="90"/>
      <c r="L231" s="90">
        <v>84.598496492000024</v>
      </c>
      <c r="M231" s="91">
        <v>2.2920045890952244E-7</v>
      </c>
      <c r="N231" s="91">
        <f t="shared" si="7"/>
        <v>2.1271885621154422E-3</v>
      </c>
      <c r="O231" s="91">
        <f>L231/'סכום נכסי הקרן'!$C$42</f>
        <v>3.3288693034109459E-4</v>
      </c>
    </row>
    <row r="232" spans="2:15">
      <c r="B232" s="86" t="s">
        <v>1726</v>
      </c>
      <c r="C232" s="87" t="s">
        <v>1727</v>
      </c>
      <c r="D232" s="88" t="s">
        <v>1637</v>
      </c>
      <c r="E232" s="88" t="s">
        <v>28</v>
      </c>
      <c r="F232" s="87"/>
      <c r="G232" s="88" t="s">
        <v>965</v>
      </c>
      <c r="H232" s="88" t="s">
        <v>132</v>
      </c>
      <c r="I232" s="90">
        <v>282.31691400000005</v>
      </c>
      <c r="J232" s="102">
        <v>19168</v>
      </c>
      <c r="K232" s="90"/>
      <c r="L232" s="90">
        <v>206.93387123300005</v>
      </c>
      <c r="M232" s="91">
        <v>4.6802926164456926E-7</v>
      </c>
      <c r="N232" s="91">
        <f t="shared" si="7"/>
        <v>5.2032528029943579E-3</v>
      </c>
      <c r="O232" s="91">
        <f>L232/'סכום נכסי הקרן'!$C$42</f>
        <v>8.1426483962237822E-4</v>
      </c>
    </row>
    <row r="233" spans="2:15">
      <c r="B233" s="86" t="s">
        <v>1728</v>
      </c>
      <c r="C233" s="87" t="s">
        <v>1729</v>
      </c>
      <c r="D233" s="88" t="s">
        <v>1615</v>
      </c>
      <c r="E233" s="88" t="s">
        <v>28</v>
      </c>
      <c r="F233" s="87"/>
      <c r="G233" s="88" t="s">
        <v>1681</v>
      </c>
      <c r="H233" s="88" t="s">
        <v>132</v>
      </c>
      <c r="I233" s="90">
        <v>74.143836000000007</v>
      </c>
      <c r="J233" s="102">
        <v>83058</v>
      </c>
      <c r="K233" s="90"/>
      <c r="L233" s="90">
        <v>235.49104905400003</v>
      </c>
      <c r="M233" s="91">
        <v>1.7964007283463554E-7</v>
      </c>
      <c r="N233" s="91">
        <f t="shared" si="7"/>
        <v>5.9213093234535882E-3</v>
      </c>
      <c r="O233" s="91">
        <f>L233/'סכום נכסי הקרן'!$C$42</f>
        <v>9.2663458209098616E-4</v>
      </c>
    </row>
    <row r="234" spans="2:15">
      <c r="B234" s="86" t="s">
        <v>1730</v>
      </c>
      <c r="C234" s="87" t="s">
        <v>1731</v>
      </c>
      <c r="D234" s="88" t="s">
        <v>1615</v>
      </c>
      <c r="E234" s="88" t="s">
        <v>28</v>
      </c>
      <c r="F234" s="87"/>
      <c r="G234" s="88" t="s">
        <v>978</v>
      </c>
      <c r="H234" s="88" t="s">
        <v>132</v>
      </c>
      <c r="I234" s="90">
        <v>901.80800000000022</v>
      </c>
      <c r="J234" s="102">
        <v>1066.6199999999999</v>
      </c>
      <c r="K234" s="90"/>
      <c r="L234" s="90">
        <v>36.782537808000008</v>
      </c>
      <c r="M234" s="91">
        <v>7.851688167633538E-5</v>
      </c>
      <c r="N234" s="91">
        <f t="shared" si="7"/>
        <v>9.2487924673880515E-4</v>
      </c>
      <c r="O234" s="91">
        <f>L234/'סכום נכסי הקרן'!$C$42</f>
        <v>1.4473574128138624E-4</v>
      </c>
    </row>
    <row r="235" spans="2:15">
      <c r="B235" s="86" t="s">
        <v>1732</v>
      </c>
      <c r="C235" s="87" t="s">
        <v>1733</v>
      </c>
      <c r="D235" s="88" t="s">
        <v>125</v>
      </c>
      <c r="E235" s="88" t="s">
        <v>28</v>
      </c>
      <c r="F235" s="87"/>
      <c r="G235" s="88" t="s">
        <v>1014</v>
      </c>
      <c r="H235" s="88" t="s">
        <v>1734</v>
      </c>
      <c r="I235" s="90">
        <v>116.91912600000002</v>
      </c>
      <c r="J235" s="102">
        <v>11200</v>
      </c>
      <c r="K235" s="90"/>
      <c r="L235" s="90">
        <v>54.998756870000015</v>
      </c>
      <c r="M235" s="91">
        <v>2.2398300000000003E-7</v>
      </c>
      <c r="N235" s="91">
        <f t="shared" si="7"/>
        <v>1.3829173259065596E-3</v>
      </c>
      <c r="O235" s="91">
        <f>L235/'סכום נכסי הקרן'!$C$42</f>
        <v>2.1641480766459965E-4</v>
      </c>
    </row>
    <row r="236" spans="2:15">
      <c r="B236" s="86" t="s">
        <v>1735</v>
      </c>
      <c r="C236" s="87" t="s">
        <v>1736</v>
      </c>
      <c r="D236" s="88" t="s">
        <v>1615</v>
      </c>
      <c r="E236" s="88" t="s">
        <v>28</v>
      </c>
      <c r="F236" s="87"/>
      <c r="G236" s="88" t="s">
        <v>1737</v>
      </c>
      <c r="H236" s="88" t="s">
        <v>132</v>
      </c>
      <c r="I236" s="90">
        <v>64.638216000000014</v>
      </c>
      <c r="J236" s="102">
        <v>56496</v>
      </c>
      <c r="K236" s="90"/>
      <c r="L236" s="90">
        <v>139.64485689900005</v>
      </c>
      <c r="M236" s="91">
        <v>1.4597840525934243E-7</v>
      </c>
      <c r="N236" s="91">
        <f t="shared" si="7"/>
        <v>3.5113028560961592E-3</v>
      </c>
      <c r="O236" s="91">
        <f>L236/'סכום נכסי הקרן'!$C$42</f>
        <v>5.4948905333590005E-4</v>
      </c>
    </row>
    <row r="237" spans="2:15">
      <c r="B237" s="86" t="s">
        <v>1738</v>
      </c>
      <c r="C237" s="87" t="s">
        <v>1739</v>
      </c>
      <c r="D237" s="88" t="s">
        <v>1615</v>
      </c>
      <c r="E237" s="88" t="s">
        <v>28</v>
      </c>
      <c r="F237" s="87"/>
      <c r="G237" s="88" t="s">
        <v>1011</v>
      </c>
      <c r="H237" s="88" t="s">
        <v>132</v>
      </c>
      <c r="I237" s="90">
        <v>61.95421000000001</v>
      </c>
      <c r="J237" s="102">
        <v>16738</v>
      </c>
      <c r="K237" s="90"/>
      <c r="L237" s="90">
        <v>39.654480782000007</v>
      </c>
      <c r="M237" s="91">
        <v>2.740653235850978E-7</v>
      </c>
      <c r="N237" s="91">
        <f t="shared" si="7"/>
        <v>9.970928734421864E-4</v>
      </c>
      <c r="O237" s="91">
        <f>L237/'סכום נכסי הקרן'!$C$42</f>
        <v>1.5603656009463714E-4</v>
      </c>
    </row>
    <row r="238" spans="2:15">
      <c r="B238" s="86" t="s">
        <v>1740</v>
      </c>
      <c r="C238" s="87" t="s">
        <v>1741</v>
      </c>
      <c r="D238" s="88" t="s">
        <v>1637</v>
      </c>
      <c r="E238" s="88" t="s">
        <v>28</v>
      </c>
      <c r="F238" s="87"/>
      <c r="G238" s="88" t="s">
        <v>1014</v>
      </c>
      <c r="H238" s="88" t="s">
        <v>132</v>
      </c>
      <c r="I238" s="90">
        <v>147.33711000000002</v>
      </c>
      <c r="J238" s="102">
        <v>10747</v>
      </c>
      <c r="K238" s="90"/>
      <c r="L238" s="90">
        <v>60.55043666600001</v>
      </c>
      <c r="M238" s="91">
        <v>4.3552647493044007E-7</v>
      </c>
      <c r="N238" s="91">
        <f t="shared" si="7"/>
        <v>1.5225116479368019E-3</v>
      </c>
      <c r="O238" s="91">
        <f>L238/'סכום נכסי הקרן'!$C$42</f>
        <v>2.3826013260724651E-4</v>
      </c>
    </row>
    <row r="239" spans="2:15">
      <c r="B239" s="86" t="s">
        <v>1742</v>
      </c>
      <c r="C239" s="87" t="s">
        <v>1743</v>
      </c>
      <c r="D239" s="88" t="s">
        <v>1615</v>
      </c>
      <c r="E239" s="88" t="s">
        <v>28</v>
      </c>
      <c r="F239" s="87"/>
      <c r="G239" s="88" t="s">
        <v>1011</v>
      </c>
      <c r="H239" s="88" t="s">
        <v>132</v>
      </c>
      <c r="I239" s="90">
        <v>176.80453200000002</v>
      </c>
      <c r="J239" s="102">
        <v>9109</v>
      </c>
      <c r="K239" s="90"/>
      <c r="L239" s="90">
        <v>61.585997311000007</v>
      </c>
      <c r="M239" s="91">
        <v>5.9118754958299646E-7</v>
      </c>
      <c r="N239" s="91">
        <f t="shared" si="7"/>
        <v>1.5485503229814488E-3</v>
      </c>
      <c r="O239" s="91">
        <f>L239/'סכום נכסי הקרן'!$C$42</f>
        <v>2.4233496394102431E-4</v>
      </c>
    </row>
    <row r="240" spans="2:15">
      <c r="B240" s="86" t="s">
        <v>1744</v>
      </c>
      <c r="C240" s="87" t="s">
        <v>1745</v>
      </c>
      <c r="D240" s="88" t="s">
        <v>1637</v>
      </c>
      <c r="E240" s="88" t="s">
        <v>28</v>
      </c>
      <c r="F240" s="87"/>
      <c r="G240" s="88" t="s">
        <v>1011</v>
      </c>
      <c r="H240" s="88" t="s">
        <v>132</v>
      </c>
      <c r="I240" s="90">
        <v>318.43827000000005</v>
      </c>
      <c r="J240" s="102">
        <v>4673</v>
      </c>
      <c r="K240" s="90"/>
      <c r="L240" s="90">
        <v>56.903492246000006</v>
      </c>
      <c r="M240" s="91">
        <v>1.0857452204737258E-6</v>
      </c>
      <c r="N240" s="91">
        <f t="shared" si="7"/>
        <v>1.4308109821025298E-3</v>
      </c>
      <c r="O240" s="91">
        <f>L240/'סכום נכסי הקרן'!$C$42</f>
        <v>2.2390975779635152E-4</v>
      </c>
    </row>
    <row r="241" spans="2:15">
      <c r="B241" s="86" t="s">
        <v>1746</v>
      </c>
      <c r="C241" s="87" t="s">
        <v>1747</v>
      </c>
      <c r="D241" s="88" t="s">
        <v>28</v>
      </c>
      <c r="E241" s="88" t="s">
        <v>28</v>
      </c>
      <c r="F241" s="87"/>
      <c r="G241" s="88" t="s">
        <v>965</v>
      </c>
      <c r="H241" s="88" t="s">
        <v>134</v>
      </c>
      <c r="I241" s="90">
        <v>289.92141000000004</v>
      </c>
      <c r="J241" s="102">
        <v>9004</v>
      </c>
      <c r="K241" s="90"/>
      <c r="L241" s="90">
        <v>105.804245237</v>
      </c>
      <c r="M241" s="91">
        <v>2.9583817346938779E-6</v>
      </c>
      <c r="N241" s="91">
        <f t="shared" si="7"/>
        <v>2.6603969293081558E-3</v>
      </c>
      <c r="O241" s="91">
        <f>L241/'סכום נכסי הקרן'!$C$42</f>
        <v>4.1632950790481169E-4</v>
      </c>
    </row>
    <row r="242" spans="2:15">
      <c r="B242" s="86" t="s">
        <v>1631</v>
      </c>
      <c r="C242" s="87" t="s">
        <v>1632</v>
      </c>
      <c r="D242" s="88" t="s">
        <v>121</v>
      </c>
      <c r="E242" s="88" t="s">
        <v>28</v>
      </c>
      <c r="F242" s="87"/>
      <c r="G242" s="88" t="s">
        <v>127</v>
      </c>
      <c r="H242" s="88" t="s">
        <v>135</v>
      </c>
      <c r="I242" s="90">
        <v>3578.6383740000006</v>
      </c>
      <c r="J242" s="102">
        <v>1143</v>
      </c>
      <c r="K242" s="90"/>
      <c r="L242" s="90">
        <v>191.34405729000002</v>
      </c>
      <c r="M242" s="91">
        <v>1.9985811677904104E-5</v>
      </c>
      <c r="N242" s="91">
        <f t="shared" si="7"/>
        <v>4.8112544190964416E-3</v>
      </c>
      <c r="O242" s="91">
        <f>L242/'סכום נכסי הקרן'!$C$42</f>
        <v>7.5292042425720881E-4</v>
      </c>
    </row>
    <row r="243" spans="2:15">
      <c r="B243" s="86" t="s">
        <v>1748</v>
      </c>
      <c r="C243" s="87" t="s">
        <v>1749</v>
      </c>
      <c r="D243" s="88" t="s">
        <v>1615</v>
      </c>
      <c r="E243" s="88" t="s">
        <v>28</v>
      </c>
      <c r="F243" s="87"/>
      <c r="G243" s="88" t="s">
        <v>1011</v>
      </c>
      <c r="H243" s="88" t="s">
        <v>132</v>
      </c>
      <c r="I243" s="90">
        <v>194.11417200000002</v>
      </c>
      <c r="J243" s="102">
        <v>5868</v>
      </c>
      <c r="K243" s="90"/>
      <c r="L243" s="90">
        <v>43.557729400000007</v>
      </c>
      <c r="M243" s="91">
        <v>2.4717310857874501E-7</v>
      </c>
      <c r="N243" s="91">
        <f t="shared" si="7"/>
        <v>1.0952381852337224E-3</v>
      </c>
      <c r="O243" s="91">
        <f>L243/'סכום נכסי הקרן'!$C$42</f>
        <v>1.7139546722281536E-4</v>
      </c>
    </row>
    <row r="244" spans="2:15">
      <c r="B244" s="86" t="s">
        <v>1750</v>
      </c>
      <c r="C244" s="87" t="s">
        <v>1751</v>
      </c>
      <c r="D244" s="88" t="s">
        <v>1637</v>
      </c>
      <c r="E244" s="88" t="s">
        <v>28</v>
      </c>
      <c r="F244" s="87"/>
      <c r="G244" s="88" t="s">
        <v>978</v>
      </c>
      <c r="H244" s="88" t="s">
        <v>132</v>
      </c>
      <c r="I244" s="90">
        <v>138.78205200000002</v>
      </c>
      <c r="J244" s="102">
        <v>32357</v>
      </c>
      <c r="K244" s="90"/>
      <c r="L244" s="90">
        <v>171.71942955500003</v>
      </c>
      <c r="M244" s="91">
        <v>4.2097126243856826E-7</v>
      </c>
      <c r="N244" s="91">
        <f t="shared" si="7"/>
        <v>4.3178025802967646E-3</v>
      </c>
      <c r="O244" s="91">
        <f>L244/'סכום נכסי הקרן'!$C$42</f>
        <v>6.7569940548403685E-4</v>
      </c>
    </row>
    <row r="245" spans="2:15">
      <c r="B245" s="86" t="s">
        <v>1752</v>
      </c>
      <c r="C245" s="87" t="s">
        <v>1753</v>
      </c>
      <c r="D245" s="88" t="s">
        <v>1637</v>
      </c>
      <c r="E245" s="88" t="s">
        <v>28</v>
      </c>
      <c r="F245" s="87"/>
      <c r="G245" s="88" t="s">
        <v>953</v>
      </c>
      <c r="H245" s="88" t="s">
        <v>132</v>
      </c>
      <c r="I245" s="90">
        <v>284.21803800000004</v>
      </c>
      <c r="J245" s="102">
        <v>14502</v>
      </c>
      <c r="K245" s="90"/>
      <c r="L245" s="90">
        <v>157.61495470600002</v>
      </c>
      <c r="M245" s="91">
        <v>9.7800997321251015E-8</v>
      </c>
      <c r="N245" s="91">
        <f t="shared" si="7"/>
        <v>3.9631523345175744E-3</v>
      </c>
      <c r="O245" s="91">
        <f>L245/'סכום נכסי הקרן'!$C$42</f>
        <v>6.2019965630113289E-4</v>
      </c>
    </row>
    <row r="246" spans="2:15">
      <c r="B246" s="86" t="s">
        <v>1754</v>
      </c>
      <c r="C246" s="87" t="s">
        <v>1755</v>
      </c>
      <c r="D246" s="88" t="s">
        <v>1637</v>
      </c>
      <c r="E246" s="88" t="s">
        <v>28</v>
      </c>
      <c r="F246" s="87"/>
      <c r="G246" s="88" t="s">
        <v>1014</v>
      </c>
      <c r="H246" s="88" t="s">
        <v>132</v>
      </c>
      <c r="I246" s="90">
        <v>142.58430000000004</v>
      </c>
      <c r="J246" s="102">
        <v>11223</v>
      </c>
      <c r="K246" s="90"/>
      <c r="L246" s="90">
        <v>61.192550422000011</v>
      </c>
      <c r="M246" s="91">
        <v>5.6998982995794926E-7</v>
      </c>
      <c r="N246" s="91">
        <f t="shared" si="7"/>
        <v>1.5386572899278432E-3</v>
      </c>
      <c r="O246" s="91">
        <f>L246/'סכום נכסי הקרן'!$C$42</f>
        <v>2.4078678835206632E-4</v>
      </c>
    </row>
    <row r="247" spans="2:15">
      <c r="B247" s="86" t="s">
        <v>1756</v>
      </c>
      <c r="C247" s="87" t="s">
        <v>1757</v>
      </c>
      <c r="D247" s="88" t="s">
        <v>28</v>
      </c>
      <c r="E247" s="88" t="s">
        <v>28</v>
      </c>
      <c r="F247" s="87"/>
      <c r="G247" s="88" t="s">
        <v>1014</v>
      </c>
      <c r="H247" s="88" t="s">
        <v>134</v>
      </c>
      <c r="I247" s="90">
        <v>38.973042000000007</v>
      </c>
      <c r="J247" s="102">
        <v>71640</v>
      </c>
      <c r="K247" s="90"/>
      <c r="L247" s="90">
        <v>113.16371641000001</v>
      </c>
      <c r="M247" s="91">
        <v>7.7628057374547971E-8</v>
      </c>
      <c r="N247" s="91">
        <f t="shared" si="7"/>
        <v>2.8454472972411645E-3</v>
      </c>
      <c r="O247" s="91">
        <f>L247/'סכום נכסי הקרן'!$C$42</f>
        <v>4.4528831768632376E-4</v>
      </c>
    </row>
    <row r="248" spans="2:15">
      <c r="B248" s="86" t="s">
        <v>1758</v>
      </c>
      <c r="C248" s="87" t="s">
        <v>1759</v>
      </c>
      <c r="D248" s="88" t="s">
        <v>1637</v>
      </c>
      <c r="E248" s="88" t="s">
        <v>28</v>
      </c>
      <c r="F248" s="87"/>
      <c r="G248" s="88" t="s">
        <v>1011</v>
      </c>
      <c r="H248" s="88" t="s">
        <v>132</v>
      </c>
      <c r="I248" s="90">
        <v>90.303389999999993</v>
      </c>
      <c r="J248" s="102">
        <v>39591</v>
      </c>
      <c r="K248" s="90"/>
      <c r="L248" s="90">
        <v>136.71570587600002</v>
      </c>
      <c r="M248" s="91">
        <v>9.6596879659885715E-8</v>
      </c>
      <c r="N248" s="91">
        <f t="shared" si="7"/>
        <v>3.4376507604773725E-3</v>
      </c>
      <c r="O248" s="91">
        <f>L248/'סכום נכסי הקרן'!$C$42</f>
        <v>5.379631263633779E-4</v>
      </c>
    </row>
    <row r="249" spans="2:15">
      <c r="B249" s="86" t="s">
        <v>1760</v>
      </c>
      <c r="C249" s="87" t="s">
        <v>1761</v>
      </c>
      <c r="D249" s="88" t="s">
        <v>1615</v>
      </c>
      <c r="E249" s="88" t="s">
        <v>28</v>
      </c>
      <c r="F249" s="87"/>
      <c r="G249" s="88" t="s">
        <v>1045</v>
      </c>
      <c r="H249" s="88" t="s">
        <v>132</v>
      </c>
      <c r="I249" s="90">
        <v>269.00904600000007</v>
      </c>
      <c r="J249" s="102">
        <v>30021</v>
      </c>
      <c r="K249" s="90"/>
      <c r="L249" s="90">
        <v>308.823202595</v>
      </c>
      <c r="M249" s="91">
        <v>1.2103444570293943E-7</v>
      </c>
      <c r="N249" s="91">
        <f t="shared" si="7"/>
        <v>7.7652111032264675E-3</v>
      </c>
      <c r="O249" s="91">
        <f>L249/'סכום נכסי הקרן'!$C$42</f>
        <v>1.2151895387369797E-3</v>
      </c>
    </row>
    <row r="250" spans="2:15">
      <c r="B250" s="86" t="s">
        <v>1762</v>
      </c>
      <c r="C250" s="87" t="s">
        <v>1763</v>
      </c>
      <c r="D250" s="88" t="s">
        <v>1615</v>
      </c>
      <c r="E250" s="88" t="s">
        <v>28</v>
      </c>
      <c r="F250" s="87"/>
      <c r="G250" s="88" t="s">
        <v>1011</v>
      </c>
      <c r="H250" s="88" t="s">
        <v>132</v>
      </c>
      <c r="I250" s="90">
        <v>211.02476400000003</v>
      </c>
      <c r="J250" s="102">
        <v>31575</v>
      </c>
      <c r="K250" s="90"/>
      <c r="L250" s="90">
        <v>254.79720874700001</v>
      </c>
      <c r="M250" s="91">
        <v>2.8402621119046138E-8</v>
      </c>
      <c r="N250" s="91">
        <f t="shared" si="7"/>
        <v>6.4067534362955616E-3</v>
      </c>
      <c r="O250" s="91">
        <f>L250/'סכום נכסי הקרן'!$C$42</f>
        <v>1.0026024598119036E-3</v>
      </c>
    </row>
    <row r="251" spans="2:15">
      <c r="B251" s="86" t="s">
        <v>1764</v>
      </c>
      <c r="C251" s="87" t="s">
        <v>1765</v>
      </c>
      <c r="D251" s="88" t="s">
        <v>1637</v>
      </c>
      <c r="E251" s="88" t="s">
        <v>28</v>
      </c>
      <c r="F251" s="87"/>
      <c r="G251" s="88" t="s">
        <v>978</v>
      </c>
      <c r="H251" s="88" t="s">
        <v>132</v>
      </c>
      <c r="I251" s="90">
        <v>433.61786800000004</v>
      </c>
      <c r="J251" s="102">
        <v>8167</v>
      </c>
      <c r="K251" s="90"/>
      <c r="L251" s="90">
        <v>135.42149642600003</v>
      </c>
      <c r="M251" s="91">
        <v>2.6169379227914183E-7</v>
      </c>
      <c r="N251" s="91">
        <f t="shared" si="7"/>
        <v>3.4051084854585484E-3</v>
      </c>
      <c r="O251" s="91">
        <f>L251/'סכום נכסי הקרן'!$C$42</f>
        <v>5.3287053690973831E-4</v>
      </c>
    </row>
    <row r="252" spans="2:15">
      <c r="B252" s="86" t="s">
        <v>1766</v>
      </c>
      <c r="C252" s="87" t="s">
        <v>1767</v>
      </c>
      <c r="D252" s="88" t="s">
        <v>1615</v>
      </c>
      <c r="E252" s="88" t="s">
        <v>28</v>
      </c>
      <c r="F252" s="87"/>
      <c r="G252" s="88" t="s">
        <v>1617</v>
      </c>
      <c r="H252" s="88" t="s">
        <v>132</v>
      </c>
      <c r="I252" s="90">
        <v>104.56182000000001</v>
      </c>
      <c r="J252" s="102">
        <v>7588</v>
      </c>
      <c r="K252" s="90"/>
      <c r="L252" s="90">
        <v>30.340193048000003</v>
      </c>
      <c r="M252" s="91">
        <v>5.0079621428407734E-7</v>
      </c>
      <c r="N252" s="91">
        <f t="shared" si="7"/>
        <v>7.6288958197009049E-4</v>
      </c>
      <c r="O252" s="91">
        <f>L252/'סכום נכסי הקרן'!$C$42</f>
        <v>1.1938573554507583E-4</v>
      </c>
    </row>
    <row r="253" spans="2:15">
      <c r="B253" s="86" t="s">
        <v>1768</v>
      </c>
      <c r="C253" s="87" t="s">
        <v>1769</v>
      </c>
      <c r="D253" s="88" t="s">
        <v>1615</v>
      </c>
      <c r="E253" s="88" t="s">
        <v>28</v>
      </c>
      <c r="F253" s="87"/>
      <c r="G253" s="88" t="s">
        <v>1045</v>
      </c>
      <c r="H253" s="88" t="s">
        <v>132</v>
      </c>
      <c r="I253" s="90">
        <v>55.132596000000007</v>
      </c>
      <c r="J253" s="102">
        <v>37760</v>
      </c>
      <c r="K253" s="90"/>
      <c r="L253" s="90">
        <v>79.608292986000009</v>
      </c>
      <c r="M253" s="91">
        <v>1.2441159926274628E-7</v>
      </c>
      <c r="N253" s="91">
        <f t="shared" si="7"/>
        <v>2.001712291723386E-3</v>
      </c>
      <c r="O253" s="91">
        <f>L253/'סכום נכסי הקרן'!$C$42</f>
        <v>3.132509604861599E-4</v>
      </c>
    </row>
    <row r="254" spans="2:15">
      <c r="B254" s="86" t="s">
        <v>1770</v>
      </c>
      <c r="C254" s="87" t="s">
        <v>1771</v>
      </c>
      <c r="D254" s="88" t="s">
        <v>1615</v>
      </c>
      <c r="E254" s="88" t="s">
        <v>28</v>
      </c>
      <c r="F254" s="87"/>
      <c r="G254" s="88" t="s">
        <v>1681</v>
      </c>
      <c r="H254" s="88" t="s">
        <v>132</v>
      </c>
      <c r="I254" s="90">
        <v>253.80005400000002</v>
      </c>
      <c r="J254" s="102">
        <v>43499</v>
      </c>
      <c r="K254" s="90"/>
      <c r="L254" s="90">
        <v>422.17145651200008</v>
      </c>
      <c r="M254" s="91">
        <v>1.0275305829959515E-7</v>
      </c>
      <c r="N254" s="91">
        <f t="shared" si="7"/>
        <v>1.0615298507448835E-2</v>
      </c>
      <c r="O254" s="91">
        <f>L254/'סכום נכסי הקרן'!$C$42</f>
        <v>1.6612039937281653E-3</v>
      </c>
    </row>
    <row r="255" spans="2:15">
      <c r="B255" s="86" t="s">
        <v>1665</v>
      </c>
      <c r="C255" s="87" t="s">
        <v>1666</v>
      </c>
      <c r="D255" s="88" t="s">
        <v>1637</v>
      </c>
      <c r="E255" s="88" t="s">
        <v>28</v>
      </c>
      <c r="F255" s="87"/>
      <c r="G255" s="88" t="s">
        <v>692</v>
      </c>
      <c r="H255" s="88" t="s">
        <v>132</v>
      </c>
      <c r="I255" s="90">
        <v>954.58721500000013</v>
      </c>
      <c r="J255" s="102">
        <v>6992</v>
      </c>
      <c r="K255" s="90"/>
      <c r="L255" s="90">
        <v>255.23187839600001</v>
      </c>
      <c r="M255" s="91">
        <v>1.584105416674259E-5</v>
      </c>
      <c r="N255" s="91">
        <f t="shared" si="7"/>
        <v>6.4176829958503103E-3</v>
      </c>
      <c r="O255" s="91">
        <f>L255/'סכום נכסי הקרן'!$C$42</f>
        <v>1.004312842988533E-3</v>
      </c>
    </row>
    <row r="256" spans="2:15">
      <c r="B256" s="86" t="s">
        <v>1772</v>
      </c>
      <c r="C256" s="87" t="s">
        <v>1773</v>
      </c>
      <c r="D256" s="88" t="s">
        <v>1615</v>
      </c>
      <c r="E256" s="88" t="s">
        <v>28</v>
      </c>
      <c r="F256" s="87"/>
      <c r="G256" s="88" t="s">
        <v>1011</v>
      </c>
      <c r="H256" s="88" t="s">
        <v>132</v>
      </c>
      <c r="I256" s="90">
        <v>266.48426400000005</v>
      </c>
      <c r="J256" s="102">
        <v>23444</v>
      </c>
      <c r="K256" s="90"/>
      <c r="L256" s="90">
        <v>238.90275893900002</v>
      </c>
      <c r="M256" s="91">
        <v>8.6354155434292705E-7</v>
      </c>
      <c r="N256" s="91">
        <f t="shared" si="7"/>
        <v>6.007095129887092E-3</v>
      </c>
      <c r="O256" s="91">
        <f>L256/'סכום נכסי הקרן'!$C$42</f>
        <v>9.4005933167787053E-4</v>
      </c>
    </row>
    <row r="257" spans="2:15">
      <c r="B257" s="86" t="s">
        <v>1774</v>
      </c>
      <c r="C257" s="87" t="s">
        <v>1775</v>
      </c>
      <c r="D257" s="88" t="s">
        <v>1615</v>
      </c>
      <c r="E257" s="88" t="s">
        <v>28</v>
      </c>
      <c r="F257" s="87"/>
      <c r="G257" s="88" t="s">
        <v>978</v>
      </c>
      <c r="H257" s="88" t="s">
        <v>132</v>
      </c>
      <c r="I257" s="90">
        <v>2380.7731199999998</v>
      </c>
      <c r="J257" s="102">
        <v>612</v>
      </c>
      <c r="K257" s="90"/>
      <c r="L257" s="90">
        <v>55.716947635000004</v>
      </c>
      <c r="M257" s="91">
        <v>6.6285154101108613E-6</v>
      </c>
      <c r="N257" s="91">
        <f t="shared" si="7"/>
        <v>1.4009758877495514E-3</v>
      </c>
      <c r="O257" s="91">
        <f>L257/'סכום נכסי הקרן'!$C$42</f>
        <v>2.1924081910775544E-4</v>
      </c>
    </row>
    <row r="258" spans="2:15">
      <c r="B258" s="86" t="s">
        <v>1776</v>
      </c>
      <c r="C258" s="87" t="s">
        <v>1777</v>
      </c>
      <c r="D258" s="88" t="s">
        <v>1637</v>
      </c>
      <c r="E258" s="88" t="s">
        <v>28</v>
      </c>
      <c r="F258" s="87"/>
      <c r="G258" s="88" t="s">
        <v>1053</v>
      </c>
      <c r="H258" s="88" t="s">
        <v>132</v>
      </c>
      <c r="I258" s="90">
        <v>1698.6542940000002</v>
      </c>
      <c r="J258" s="102">
        <v>3317</v>
      </c>
      <c r="K258" s="90"/>
      <c r="L258" s="90">
        <v>215.46084385200001</v>
      </c>
      <c r="M258" s="91">
        <v>3.0086193018913173E-7</v>
      </c>
      <c r="N258" s="91">
        <f t="shared" si="7"/>
        <v>5.4176594340427419E-3</v>
      </c>
      <c r="O258" s="91">
        <f>L258/'סכום נכסי הקרן'!$C$42</f>
        <v>8.4781765507353562E-4</v>
      </c>
    </row>
    <row r="259" spans="2:15">
      <c r="B259" s="86" t="s">
        <v>1778</v>
      </c>
      <c r="C259" s="87" t="s">
        <v>1779</v>
      </c>
      <c r="D259" s="88" t="s">
        <v>1637</v>
      </c>
      <c r="E259" s="88" t="s">
        <v>28</v>
      </c>
      <c r="F259" s="87"/>
      <c r="G259" s="88" t="s">
        <v>1617</v>
      </c>
      <c r="H259" s="88" t="s">
        <v>132</v>
      </c>
      <c r="I259" s="90">
        <v>442.01133000000004</v>
      </c>
      <c r="J259" s="102">
        <v>3562</v>
      </c>
      <c r="K259" s="90"/>
      <c r="L259" s="90">
        <v>60.206752229000003</v>
      </c>
      <c r="M259" s="91">
        <v>1.4169026595930759E-6</v>
      </c>
      <c r="N259" s="91">
        <f t="shared" si="7"/>
        <v>1.5138698678381138E-3</v>
      </c>
      <c r="O259" s="91">
        <f>L259/'סכום נכסי הקרן'!$C$42</f>
        <v>2.3690776747094935E-4</v>
      </c>
    </row>
    <row r="260" spans="2:15">
      <c r="B260" s="86" t="s">
        <v>1780</v>
      </c>
      <c r="C260" s="87" t="s">
        <v>1781</v>
      </c>
      <c r="D260" s="88" t="s">
        <v>28</v>
      </c>
      <c r="E260" s="88" t="s">
        <v>28</v>
      </c>
      <c r="F260" s="87"/>
      <c r="G260" s="88" t="s">
        <v>1617</v>
      </c>
      <c r="H260" s="88" t="s">
        <v>132</v>
      </c>
      <c r="I260" s="90">
        <v>34.790569000000005</v>
      </c>
      <c r="J260" s="102">
        <v>126000</v>
      </c>
      <c r="K260" s="90"/>
      <c r="L260" s="90">
        <v>167.62931214200003</v>
      </c>
      <c r="M260" s="91">
        <v>1.4569445665989965E-7</v>
      </c>
      <c r="N260" s="91">
        <f t="shared" si="7"/>
        <v>4.2149585424069713E-3</v>
      </c>
      <c r="O260" s="91">
        <f>L260/'סכום נכסי הקרן'!$C$42</f>
        <v>6.5960518765739988E-4</v>
      </c>
    </row>
    <row r="261" spans="2:15">
      <c r="B261" s="86" t="s">
        <v>1782</v>
      </c>
      <c r="C261" s="87" t="s">
        <v>1783</v>
      </c>
      <c r="D261" s="88" t="s">
        <v>1637</v>
      </c>
      <c r="E261" s="88" t="s">
        <v>28</v>
      </c>
      <c r="F261" s="87"/>
      <c r="G261" s="88" t="s">
        <v>1011</v>
      </c>
      <c r="H261" s="88" t="s">
        <v>132</v>
      </c>
      <c r="I261" s="90">
        <v>631.26560000000006</v>
      </c>
      <c r="J261" s="102">
        <v>1686</v>
      </c>
      <c r="K261" s="90"/>
      <c r="L261" s="90">
        <v>40.699359773000005</v>
      </c>
      <c r="M261" s="91">
        <v>2.6065991571484484E-6</v>
      </c>
      <c r="N261" s="91">
        <f t="shared" si="7"/>
        <v>1.0233658538214548E-3</v>
      </c>
      <c r="O261" s="91">
        <f>L261/'סכום נכסי הקרן'!$C$42</f>
        <v>1.601480582218501E-4</v>
      </c>
    </row>
    <row r="262" spans="2:15">
      <c r="B262" s="86" t="s">
        <v>1784</v>
      </c>
      <c r="C262" s="87" t="s">
        <v>1785</v>
      </c>
      <c r="D262" s="88" t="s">
        <v>1615</v>
      </c>
      <c r="E262" s="88" t="s">
        <v>28</v>
      </c>
      <c r="F262" s="87"/>
      <c r="G262" s="88" t="s">
        <v>1045</v>
      </c>
      <c r="H262" s="88" t="s">
        <v>132</v>
      </c>
      <c r="I262" s="90">
        <v>3014.9560690000003</v>
      </c>
      <c r="J262" s="102">
        <v>379</v>
      </c>
      <c r="K262" s="90"/>
      <c r="L262" s="90">
        <v>43.695637712000014</v>
      </c>
      <c r="M262" s="91">
        <v>1.0014845801879561E-5</v>
      </c>
      <c r="N262" s="91">
        <f t="shared" si="7"/>
        <v>1.098705823502386E-3</v>
      </c>
      <c r="O262" s="91">
        <f>L262/'סכום נכסי הקרן'!$C$42</f>
        <v>1.7193812313933681E-4</v>
      </c>
    </row>
    <row r="263" spans="2:15">
      <c r="B263" s="86" t="s">
        <v>1786</v>
      </c>
      <c r="C263" s="87" t="s">
        <v>1787</v>
      </c>
      <c r="D263" s="88" t="s">
        <v>1637</v>
      </c>
      <c r="E263" s="88" t="s">
        <v>28</v>
      </c>
      <c r="F263" s="87"/>
      <c r="G263" s="88" t="s">
        <v>1681</v>
      </c>
      <c r="H263" s="88" t="s">
        <v>132</v>
      </c>
      <c r="I263" s="90">
        <v>679.65183000000002</v>
      </c>
      <c r="J263" s="102">
        <v>8690</v>
      </c>
      <c r="K263" s="90">
        <v>1.2243965450000003</v>
      </c>
      <c r="L263" s="90">
        <v>227.07650570500002</v>
      </c>
      <c r="M263" s="91">
        <v>1.310446493575637E-7</v>
      </c>
      <c r="N263" s="91">
        <f t="shared" si="7"/>
        <v>5.7097296724002147E-3</v>
      </c>
      <c r="O263" s="91">
        <f>L263/'סכום נכסי הקרן'!$C$42</f>
        <v>8.9352416498167527E-4</v>
      </c>
    </row>
    <row r="264" spans="2:15">
      <c r="B264" s="86" t="s">
        <v>1788</v>
      </c>
      <c r="C264" s="87" t="s">
        <v>1789</v>
      </c>
      <c r="D264" s="88" t="s">
        <v>1615</v>
      </c>
      <c r="E264" s="88" t="s">
        <v>28</v>
      </c>
      <c r="F264" s="87"/>
      <c r="G264" s="88" t="s">
        <v>1056</v>
      </c>
      <c r="H264" s="88" t="s">
        <v>132</v>
      </c>
      <c r="I264" s="90">
        <v>1803.6160000000004</v>
      </c>
      <c r="J264" s="102">
        <v>195</v>
      </c>
      <c r="K264" s="90"/>
      <c r="L264" s="90">
        <v>13.449203789</v>
      </c>
      <c r="M264" s="91">
        <v>1.0831476151413208E-5</v>
      </c>
      <c r="N264" s="91">
        <f t="shared" si="7"/>
        <v>3.3817376969844673E-4</v>
      </c>
      <c r="O264" s="91">
        <f>L264/'סכום נכסי הקרן'!$C$42</f>
        <v>5.2921320714906533E-5</v>
      </c>
    </row>
    <row r="265" spans="2:15">
      <c r="B265" s="86" t="s">
        <v>1790</v>
      </c>
      <c r="C265" s="87" t="s">
        <v>1791</v>
      </c>
      <c r="D265" s="88" t="s">
        <v>1615</v>
      </c>
      <c r="E265" s="88" t="s">
        <v>28</v>
      </c>
      <c r="F265" s="87"/>
      <c r="G265" s="88" t="s">
        <v>973</v>
      </c>
      <c r="H265" s="88" t="s">
        <v>132</v>
      </c>
      <c r="I265" s="90">
        <v>83.17417500000002</v>
      </c>
      <c r="J265" s="102">
        <v>25022</v>
      </c>
      <c r="K265" s="90"/>
      <c r="L265" s="90">
        <v>79.584484070000016</v>
      </c>
      <c r="M265" s="91">
        <v>2.6204889726419307E-8</v>
      </c>
      <c r="N265" s="91">
        <f t="shared" si="7"/>
        <v>2.001113627965853E-3</v>
      </c>
      <c r="O265" s="91">
        <f>L265/'סכום נכסי הקרן'!$C$42</f>
        <v>3.1315727469633339E-4</v>
      </c>
    </row>
    <row r="266" spans="2:15">
      <c r="B266" s="86" t="s">
        <v>1695</v>
      </c>
      <c r="C266" s="87" t="s">
        <v>1696</v>
      </c>
      <c r="D266" s="88" t="s">
        <v>1615</v>
      </c>
      <c r="E266" s="88" t="s">
        <v>28</v>
      </c>
      <c r="F266" s="87"/>
      <c r="G266" s="88" t="s">
        <v>1011</v>
      </c>
      <c r="H266" s="88" t="s">
        <v>132</v>
      </c>
      <c r="I266" s="90">
        <v>195.69233600000004</v>
      </c>
      <c r="J266" s="102">
        <v>2299</v>
      </c>
      <c r="K266" s="90"/>
      <c r="L266" s="90">
        <v>17.204049061000006</v>
      </c>
      <c r="M266" s="91">
        <v>3.0447938614053892E-6</v>
      </c>
      <c r="N266" s="91">
        <f t="shared" si="7"/>
        <v>4.3258755063209451E-4</v>
      </c>
      <c r="O266" s="91">
        <f>L266/'סכום נכסי הקרן'!$C$42</f>
        <v>6.7696274979253936E-5</v>
      </c>
    </row>
    <row r="267" spans="2:15">
      <c r="B267" s="86" t="s">
        <v>1792</v>
      </c>
      <c r="C267" s="87" t="s">
        <v>1793</v>
      </c>
      <c r="D267" s="88" t="s">
        <v>28</v>
      </c>
      <c r="E267" s="88" t="s">
        <v>28</v>
      </c>
      <c r="F267" s="87"/>
      <c r="G267" s="88" t="s">
        <v>965</v>
      </c>
      <c r="H267" s="88" t="s">
        <v>134</v>
      </c>
      <c r="I267" s="90">
        <v>565.5843900000001</v>
      </c>
      <c r="J267" s="102">
        <v>10502</v>
      </c>
      <c r="K267" s="90"/>
      <c r="L267" s="90">
        <v>240.74470696800003</v>
      </c>
      <c r="M267" s="91">
        <v>9.4693709297826108E-7</v>
      </c>
      <c r="N267" s="91">
        <f t="shared" si="7"/>
        <v>6.0534100283991523E-3</v>
      </c>
      <c r="O267" s="91">
        <f>L267/'סכום נכסי הקרן'!$C$42</f>
        <v>9.473072196504378E-4</v>
      </c>
    </row>
    <row r="268" spans="2:15">
      <c r="B268" s="86" t="s">
        <v>1794</v>
      </c>
      <c r="C268" s="87" t="s">
        <v>1795</v>
      </c>
      <c r="D268" s="88" t="s">
        <v>1637</v>
      </c>
      <c r="E268" s="88" t="s">
        <v>28</v>
      </c>
      <c r="F268" s="87"/>
      <c r="G268" s="88" t="s">
        <v>1011</v>
      </c>
      <c r="H268" s="88" t="s">
        <v>132</v>
      </c>
      <c r="I268" s="90">
        <v>147.33711000000002</v>
      </c>
      <c r="J268" s="102">
        <v>23001</v>
      </c>
      <c r="K268" s="90"/>
      <c r="L268" s="90">
        <v>129.59156915800003</v>
      </c>
      <c r="M268" s="91">
        <v>9.1696693280997398E-8</v>
      </c>
      <c r="N268" s="91">
        <f t="shared" si="7"/>
        <v>3.2585177643855412E-3</v>
      </c>
      <c r="O268" s="91">
        <f>L268/'סכום נכסי הקרן'!$C$42</f>
        <v>5.0993033498144646E-4</v>
      </c>
    </row>
    <row r="269" spans="2:15">
      <c r="B269" s="93"/>
      <c r="C269" s="93"/>
      <c r="D269" s="93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111" t="s">
        <v>223</v>
      </c>
      <c r="C270" s="93"/>
      <c r="D270" s="93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111" t="s">
        <v>112</v>
      </c>
      <c r="C271" s="93"/>
      <c r="D271" s="93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111" t="s">
        <v>206</v>
      </c>
      <c r="C272" s="93"/>
      <c r="D272" s="93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111" t="s">
        <v>214</v>
      </c>
      <c r="C273" s="93"/>
      <c r="D273" s="93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111" t="s">
        <v>220</v>
      </c>
      <c r="C274" s="93"/>
      <c r="D274" s="93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93"/>
      <c r="C275" s="93"/>
      <c r="D275" s="93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93"/>
      <c r="C276" s="93"/>
      <c r="D276" s="93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3"/>
      <c r="C277" s="93"/>
      <c r="D277" s="93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3"/>
      <c r="C278" s="93"/>
      <c r="D278" s="93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3"/>
      <c r="C279" s="93"/>
      <c r="D279" s="93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3"/>
      <c r="C280" s="93"/>
      <c r="D280" s="93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3"/>
      <c r="C281" s="93"/>
      <c r="D281" s="93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3"/>
      <c r="C282" s="93"/>
      <c r="D282" s="93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3"/>
      <c r="C283" s="93"/>
      <c r="D283" s="93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3"/>
      <c r="C284" s="93"/>
      <c r="D284" s="93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3"/>
      <c r="C285" s="93"/>
      <c r="D285" s="93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3"/>
      <c r="C286" s="93"/>
      <c r="D286" s="93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3"/>
      <c r="C287" s="93"/>
      <c r="D287" s="93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3"/>
      <c r="C288" s="93"/>
      <c r="D288" s="93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3"/>
      <c r="C289" s="93"/>
      <c r="D289" s="93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113"/>
      <c r="C290" s="93"/>
      <c r="D290" s="93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113"/>
      <c r="C291" s="93"/>
      <c r="D291" s="93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114"/>
      <c r="C292" s="93"/>
      <c r="D292" s="93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93"/>
      <c r="C293" s="93"/>
      <c r="D293" s="93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93"/>
      <c r="C294" s="93"/>
      <c r="D294" s="93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93"/>
      <c r="C295" s="93"/>
      <c r="D295" s="93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93"/>
      <c r="C296" s="93"/>
      <c r="D296" s="93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3"/>
      <c r="C297" s="93"/>
      <c r="D297" s="93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3"/>
      <c r="C298" s="93"/>
      <c r="D298" s="93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3"/>
      <c r="C299" s="93"/>
      <c r="D299" s="93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3"/>
      <c r="C300" s="93"/>
      <c r="D300" s="93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  <row r="301" spans="2:15">
      <c r="B301" s="93"/>
      <c r="C301" s="93"/>
      <c r="D301" s="93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</row>
    <row r="302" spans="2:15">
      <c r="B302" s="93"/>
      <c r="C302" s="93"/>
      <c r="D302" s="93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</row>
    <row r="303" spans="2:15">
      <c r="B303" s="93"/>
      <c r="C303" s="93"/>
      <c r="D303" s="93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</row>
    <row r="304" spans="2:15">
      <c r="B304" s="93"/>
      <c r="C304" s="93"/>
      <c r="D304" s="93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</row>
    <row r="305" spans="2:15">
      <c r="B305" s="93"/>
      <c r="C305" s="93"/>
      <c r="D305" s="93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</row>
    <row r="306" spans="2:15">
      <c r="B306" s="93"/>
      <c r="C306" s="93"/>
      <c r="D306" s="93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</row>
    <row r="307" spans="2:15">
      <c r="B307" s="93"/>
      <c r="C307" s="93"/>
      <c r="D307" s="93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</row>
    <row r="308" spans="2:15">
      <c r="B308" s="93"/>
      <c r="C308" s="93"/>
      <c r="D308" s="93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</row>
    <row r="309" spans="2:15">
      <c r="B309" s="93"/>
      <c r="C309" s="93"/>
      <c r="D309" s="93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</row>
    <row r="310" spans="2:15">
      <c r="B310" s="93"/>
      <c r="C310" s="93"/>
      <c r="D310" s="93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</row>
    <row r="311" spans="2:15">
      <c r="B311" s="93"/>
      <c r="C311" s="93"/>
      <c r="D311" s="93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</row>
    <row r="312" spans="2:15">
      <c r="B312" s="93"/>
      <c r="C312" s="93"/>
      <c r="D312" s="93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</row>
    <row r="313" spans="2:15">
      <c r="B313" s="93"/>
      <c r="C313" s="93"/>
      <c r="D313" s="93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</row>
    <row r="314" spans="2:15">
      <c r="B314" s="93"/>
      <c r="C314" s="93"/>
      <c r="D314" s="93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</row>
    <row r="315" spans="2:15">
      <c r="B315" s="93"/>
      <c r="C315" s="93"/>
      <c r="D315" s="93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</row>
    <row r="316" spans="2:15">
      <c r="B316" s="93"/>
      <c r="C316" s="93"/>
      <c r="D316" s="93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</row>
    <row r="317" spans="2:15">
      <c r="B317" s="93"/>
      <c r="C317" s="93"/>
      <c r="D317" s="93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</row>
    <row r="318" spans="2:15">
      <c r="B318" s="93"/>
      <c r="C318" s="93"/>
      <c r="D318" s="93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</row>
    <row r="319" spans="2:15">
      <c r="B319" s="93"/>
      <c r="C319" s="93"/>
      <c r="D319" s="93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</row>
    <row r="320" spans="2:15">
      <c r="B320" s="93"/>
      <c r="C320" s="93"/>
      <c r="D320" s="93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</row>
    <row r="321" spans="2:15">
      <c r="B321" s="93"/>
      <c r="C321" s="93"/>
      <c r="D321" s="93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</row>
    <row r="322" spans="2:15">
      <c r="B322" s="93"/>
      <c r="C322" s="93"/>
      <c r="D322" s="93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</row>
    <row r="323" spans="2:15">
      <c r="B323" s="93"/>
      <c r="C323" s="93"/>
      <c r="D323" s="93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</row>
    <row r="324" spans="2:15">
      <c r="B324" s="93"/>
      <c r="C324" s="93"/>
      <c r="D324" s="93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</row>
    <row r="325" spans="2:15">
      <c r="B325" s="93"/>
      <c r="C325" s="93"/>
      <c r="D325" s="93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</row>
    <row r="326" spans="2:15">
      <c r="B326" s="93"/>
      <c r="C326" s="93"/>
      <c r="D326" s="93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</row>
    <row r="327" spans="2:15">
      <c r="B327" s="93"/>
      <c r="C327" s="93"/>
      <c r="D327" s="93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</row>
    <row r="328" spans="2:15">
      <c r="B328" s="93"/>
      <c r="C328" s="93"/>
      <c r="D328" s="93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</row>
    <row r="329" spans="2:15">
      <c r="B329" s="93"/>
      <c r="C329" s="93"/>
      <c r="D329" s="93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</row>
    <row r="330" spans="2:15">
      <c r="B330" s="93"/>
      <c r="C330" s="93"/>
      <c r="D330" s="93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</row>
    <row r="331" spans="2:15">
      <c r="B331" s="93"/>
      <c r="C331" s="93"/>
      <c r="D331" s="93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</row>
    <row r="332" spans="2:15">
      <c r="B332" s="93"/>
      <c r="C332" s="93"/>
      <c r="D332" s="93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</row>
    <row r="333" spans="2:15">
      <c r="B333" s="93"/>
      <c r="C333" s="93"/>
      <c r="D333" s="93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</row>
    <row r="334" spans="2:15">
      <c r="B334" s="93"/>
      <c r="C334" s="93"/>
      <c r="D334" s="93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</row>
    <row r="335" spans="2:15">
      <c r="B335" s="93"/>
      <c r="C335" s="93"/>
      <c r="D335" s="93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</row>
    <row r="336" spans="2:15">
      <c r="B336" s="93"/>
      <c r="C336" s="93"/>
      <c r="D336" s="93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</row>
    <row r="337" spans="2:15">
      <c r="B337" s="93"/>
      <c r="C337" s="93"/>
      <c r="D337" s="93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</row>
    <row r="338" spans="2:15">
      <c r="B338" s="93"/>
      <c r="C338" s="93"/>
      <c r="D338" s="93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</row>
    <row r="339" spans="2:15">
      <c r="B339" s="93"/>
      <c r="C339" s="93"/>
      <c r="D339" s="93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</row>
    <row r="340" spans="2:15">
      <c r="B340" s="93"/>
      <c r="C340" s="93"/>
      <c r="D340" s="93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</row>
    <row r="341" spans="2:15">
      <c r="B341" s="93"/>
      <c r="C341" s="93"/>
      <c r="D341" s="93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</row>
    <row r="342" spans="2:15">
      <c r="B342" s="93"/>
      <c r="C342" s="93"/>
      <c r="D342" s="93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</row>
    <row r="343" spans="2:15">
      <c r="B343" s="93"/>
      <c r="C343" s="93"/>
      <c r="D343" s="93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</row>
    <row r="344" spans="2:15">
      <c r="B344" s="93"/>
      <c r="C344" s="93"/>
      <c r="D344" s="93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</row>
    <row r="345" spans="2:15">
      <c r="B345" s="93"/>
      <c r="C345" s="93"/>
      <c r="D345" s="93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</row>
    <row r="346" spans="2:15">
      <c r="B346" s="93"/>
      <c r="C346" s="93"/>
      <c r="D346" s="93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</row>
    <row r="347" spans="2:15">
      <c r="B347" s="93"/>
      <c r="C347" s="93"/>
      <c r="D347" s="93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</row>
    <row r="348" spans="2:15">
      <c r="B348" s="93"/>
      <c r="C348" s="93"/>
      <c r="D348" s="93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</row>
    <row r="349" spans="2:15">
      <c r="B349" s="93"/>
      <c r="C349" s="93"/>
      <c r="D349" s="93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</row>
    <row r="350" spans="2:15">
      <c r="B350" s="93"/>
      <c r="C350" s="93"/>
      <c r="D350" s="93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</row>
    <row r="351" spans="2:15">
      <c r="B351" s="93"/>
      <c r="C351" s="93"/>
      <c r="D351" s="93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</row>
    <row r="352" spans="2:15">
      <c r="B352" s="93"/>
      <c r="C352" s="93"/>
      <c r="D352" s="93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</row>
    <row r="353" spans="2:15">
      <c r="B353" s="93"/>
      <c r="C353" s="93"/>
      <c r="D353" s="93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</row>
    <row r="354" spans="2:15">
      <c r="B354" s="93"/>
      <c r="C354" s="93"/>
      <c r="D354" s="93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</row>
    <row r="355" spans="2:15">
      <c r="B355" s="93"/>
      <c r="C355" s="93"/>
      <c r="D355" s="93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</row>
    <row r="356" spans="2:15">
      <c r="B356" s="93"/>
      <c r="C356" s="93"/>
      <c r="D356" s="93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</row>
    <row r="357" spans="2:15">
      <c r="B357" s="113"/>
      <c r="C357" s="93"/>
      <c r="D357" s="93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</row>
    <row r="358" spans="2:15">
      <c r="B358" s="113"/>
      <c r="C358" s="93"/>
      <c r="D358" s="93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</row>
    <row r="359" spans="2:15">
      <c r="B359" s="114"/>
      <c r="C359" s="93"/>
      <c r="D359" s="93"/>
      <c r="E359" s="93"/>
      <c r="F359" s="93"/>
      <c r="G359" s="93"/>
      <c r="H359" s="94"/>
      <c r="I359" s="94"/>
      <c r="J359" s="94"/>
      <c r="K359" s="94"/>
      <c r="L359" s="94"/>
      <c r="M359" s="94"/>
      <c r="N359" s="94"/>
      <c r="O359" s="94"/>
    </row>
    <row r="360" spans="2:15">
      <c r="B360" s="93"/>
      <c r="C360" s="93"/>
      <c r="D360" s="93"/>
      <c r="E360" s="93"/>
      <c r="F360" s="93"/>
      <c r="G360" s="93"/>
      <c r="H360" s="94"/>
      <c r="I360" s="94"/>
      <c r="J360" s="94"/>
      <c r="K360" s="94"/>
      <c r="L360" s="94"/>
      <c r="M360" s="94"/>
      <c r="N360" s="94"/>
      <c r="O360" s="94"/>
    </row>
    <row r="361" spans="2:15">
      <c r="B361" s="93"/>
      <c r="C361" s="93"/>
      <c r="D361" s="93"/>
      <c r="E361" s="93"/>
      <c r="F361" s="93"/>
      <c r="G361" s="93"/>
      <c r="H361" s="94"/>
      <c r="I361" s="94"/>
      <c r="J361" s="94"/>
      <c r="K361" s="94"/>
      <c r="L361" s="94"/>
      <c r="M361" s="94"/>
      <c r="N361" s="94"/>
      <c r="O361" s="94"/>
    </row>
    <row r="362" spans="2:15">
      <c r="B362" s="93"/>
      <c r="C362" s="93"/>
      <c r="D362" s="93"/>
      <c r="E362" s="93"/>
      <c r="F362" s="93"/>
      <c r="G362" s="93"/>
      <c r="H362" s="94"/>
      <c r="I362" s="94"/>
      <c r="J362" s="94"/>
      <c r="K362" s="94"/>
      <c r="L362" s="94"/>
      <c r="M362" s="94"/>
      <c r="N362" s="94"/>
      <c r="O362" s="94"/>
    </row>
    <row r="363" spans="2:15">
      <c r="B363" s="93"/>
      <c r="C363" s="93"/>
      <c r="D363" s="93"/>
      <c r="E363" s="93"/>
      <c r="F363" s="93"/>
      <c r="G363" s="93"/>
      <c r="H363" s="94"/>
      <c r="I363" s="94"/>
      <c r="J363" s="94"/>
      <c r="K363" s="94"/>
      <c r="L363" s="94"/>
      <c r="M363" s="94"/>
      <c r="N363" s="94"/>
      <c r="O363" s="94"/>
    </row>
    <row r="364" spans="2:15">
      <c r="B364" s="93"/>
      <c r="C364" s="93"/>
      <c r="D364" s="93"/>
      <c r="E364" s="93"/>
      <c r="F364" s="93"/>
      <c r="G364" s="93"/>
      <c r="H364" s="94"/>
      <c r="I364" s="94"/>
      <c r="J364" s="94"/>
      <c r="K364" s="94"/>
      <c r="L364" s="94"/>
      <c r="M364" s="94"/>
      <c r="N364" s="94"/>
      <c r="O364" s="94"/>
    </row>
    <row r="365" spans="2:15">
      <c r="B365" s="93"/>
      <c r="C365" s="93"/>
      <c r="D365" s="93"/>
      <c r="E365" s="93"/>
      <c r="F365" s="93"/>
      <c r="G365" s="93"/>
      <c r="H365" s="94"/>
      <c r="I365" s="94"/>
      <c r="J365" s="94"/>
      <c r="K365" s="94"/>
      <c r="L365" s="94"/>
      <c r="M365" s="94"/>
      <c r="N365" s="94"/>
      <c r="O365" s="94"/>
    </row>
    <row r="366" spans="2:15">
      <c r="B366" s="93"/>
      <c r="C366" s="93"/>
      <c r="D366" s="93"/>
      <c r="E366" s="93"/>
      <c r="F366" s="93"/>
      <c r="G366" s="93"/>
      <c r="H366" s="94"/>
      <c r="I366" s="94"/>
      <c r="J366" s="94"/>
      <c r="K366" s="94"/>
      <c r="L366" s="94"/>
      <c r="M366" s="94"/>
      <c r="N366" s="94"/>
      <c r="O366" s="94"/>
    </row>
    <row r="367" spans="2:15">
      <c r="B367" s="93"/>
      <c r="C367" s="93"/>
      <c r="D367" s="93"/>
      <c r="E367" s="93"/>
      <c r="F367" s="93"/>
      <c r="G367" s="93"/>
      <c r="H367" s="94"/>
      <c r="I367" s="94"/>
      <c r="J367" s="94"/>
      <c r="K367" s="94"/>
      <c r="L367" s="94"/>
      <c r="M367" s="94"/>
      <c r="N367" s="94"/>
      <c r="O367" s="94"/>
    </row>
    <row r="368" spans="2:15">
      <c r="B368" s="93"/>
      <c r="C368" s="93"/>
      <c r="D368" s="93"/>
      <c r="E368" s="93"/>
      <c r="F368" s="93"/>
      <c r="G368" s="93"/>
      <c r="H368" s="94"/>
      <c r="I368" s="94"/>
      <c r="J368" s="94"/>
      <c r="K368" s="94"/>
      <c r="L368" s="94"/>
      <c r="M368" s="94"/>
      <c r="N368" s="94"/>
      <c r="O368" s="94"/>
    </row>
    <row r="369" spans="2:15">
      <c r="B369" s="93"/>
      <c r="C369" s="93"/>
      <c r="D369" s="93"/>
      <c r="E369" s="93"/>
      <c r="F369" s="93"/>
      <c r="G369" s="93"/>
      <c r="H369" s="94"/>
      <c r="I369" s="94"/>
      <c r="J369" s="94"/>
      <c r="K369" s="94"/>
      <c r="L369" s="94"/>
      <c r="M369" s="94"/>
      <c r="N369" s="94"/>
      <c r="O369" s="94"/>
    </row>
    <row r="370" spans="2:15">
      <c r="B370" s="93"/>
      <c r="C370" s="93"/>
      <c r="D370" s="93"/>
      <c r="E370" s="93"/>
      <c r="F370" s="93"/>
      <c r="G370" s="93"/>
      <c r="H370" s="94"/>
      <c r="I370" s="94"/>
      <c r="J370" s="94"/>
      <c r="K370" s="94"/>
      <c r="L370" s="94"/>
      <c r="M370" s="94"/>
      <c r="N370" s="94"/>
      <c r="O370" s="94"/>
    </row>
    <row r="371" spans="2:15">
      <c r="B371" s="93"/>
      <c r="C371" s="93"/>
      <c r="D371" s="93"/>
      <c r="E371" s="93"/>
      <c r="F371" s="93"/>
      <c r="G371" s="93"/>
      <c r="H371" s="94"/>
      <c r="I371" s="94"/>
      <c r="J371" s="94"/>
      <c r="K371" s="94"/>
      <c r="L371" s="94"/>
      <c r="M371" s="94"/>
      <c r="N371" s="94"/>
      <c r="O371" s="94"/>
    </row>
    <row r="372" spans="2:15">
      <c r="B372" s="93"/>
      <c r="C372" s="93"/>
      <c r="D372" s="93"/>
      <c r="E372" s="93"/>
      <c r="F372" s="93"/>
      <c r="G372" s="93"/>
      <c r="H372" s="94"/>
      <c r="I372" s="94"/>
      <c r="J372" s="94"/>
      <c r="K372" s="94"/>
      <c r="L372" s="94"/>
      <c r="M372" s="94"/>
      <c r="N372" s="94"/>
      <c r="O372" s="94"/>
    </row>
    <row r="373" spans="2:15">
      <c r="B373" s="93"/>
      <c r="C373" s="93"/>
      <c r="D373" s="93"/>
      <c r="E373" s="93"/>
      <c r="F373" s="93"/>
      <c r="G373" s="93"/>
      <c r="H373" s="94"/>
      <c r="I373" s="94"/>
      <c r="J373" s="94"/>
      <c r="K373" s="94"/>
      <c r="L373" s="94"/>
      <c r="M373" s="94"/>
      <c r="N373" s="94"/>
      <c r="O373" s="94"/>
    </row>
    <row r="374" spans="2:15">
      <c r="B374" s="93"/>
      <c r="C374" s="93"/>
      <c r="D374" s="93"/>
      <c r="E374" s="93"/>
      <c r="F374" s="93"/>
      <c r="G374" s="93"/>
      <c r="H374" s="94"/>
      <c r="I374" s="94"/>
      <c r="J374" s="94"/>
      <c r="K374" s="94"/>
      <c r="L374" s="94"/>
      <c r="M374" s="94"/>
      <c r="N374" s="94"/>
      <c r="O374" s="94"/>
    </row>
    <row r="375" spans="2:15">
      <c r="B375" s="93"/>
      <c r="C375" s="93"/>
      <c r="D375" s="93"/>
      <c r="E375" s="93"/>
      <c r="F375" s="93"/>
      <c r="G375" s="93"/>
      <c r="H375" s="94"/>
      <c r="I375" s="94"/>
      <c r="J375" s="94"/>
      <c r="K375" s="94"/>
      <c r="L375" s="94"/>
      <c r="M375" s="94"/>
      <c r="N375" s="94"/>
      <c r="O375" s="94"/>
    </row>
    <row r="376" spans="2:15">
      <c r="B376" s="93"/>
      <c r="C376" s="93"/>
      <c r="D376" s="93"/>
      <c r="E376" s="93"/>
      <c r="F376" s="93"/>
      <c r="G376" s="93"/>
      <c r="H376" s="94"/>
      <c r="I376" s="94"/>
      <c r="J376" s="94"/>
      <c r="K376" s="94"/>
      <c r="L376" s="94"/>
      <c r="M376" s="94"/>
      <c r="N376" s="94"/>
      <c r="O376" s="94"/>
    </row>
    <row r="377" spans="2:15">
      <c r="B377" s="93"/>
      <c r="C377" s="93"/>
      <c r="D377" s="93"/>
      <c r="E377" s="93"/>
      <c r="F377" s="93"/>
      <c r="G377" s="93"/>
      <c r="H377" s="94"/>
      <c r="I377" s="94"/>
      <c r="J377" s="94"/>
      <c r="K377" s="94"/>
      <c r="L377" s="94"/>
      <c r="M377" s="94"/>
      <c r="N377" s="94"/>
      <c r="O377" s="94"/>
    </row>
    <row r="378" spans="2:15">
      <c r="B378" s="93"/>
      <c r="C378" s="93"/>
      <c r="D378" s="93"/>
      <c r="E378" s="93"/>
      <c r="F378" s="93"/>
      <c r="G378" s="93"/>
      <c r="H378" s="94"/>
      <c r="I378" s="94"/>
      <c r="J378" s="94"/>
      <c r="K378" s="94"/>
      <c r="L378" s="94"/>
      <c r="M378" s="94"/>
      <c r="N378" s="94"/>
      <c r="O378" s="94"/>
    </row>
    <row r="379" spans="2:15">
      <c r="B379" s="93"/>
      <c r="C379" s="93"/>
      <c r="D379" s="93"/>
      <c r="E379" s="93"/>
      <c r="F379" s="93"/>
      <c r="G379" s="93"/>
      <c r="H379" s="94"/>
      <c r="I379" s="94"/>
      <c r="J379" s="94"/>
      <c r="K379" s="94"/>
      <c r="L379" s="94"/>
      <c r="M379" s="94"/>
      <c r="N379" s="94"/>
      <c r="O379" s="94"/>
    </row>
    <row r="380" spans="2:15">
      <c r="B380" s="93"/>
      <c r="C380" s="93"/>
      <c r="D380" s="93"/>
      <c r="E380" s="93"/>
      <c r="F380" s="93"/>
      <c r="G380" s="93"/>
      <c r="H380" s="94"/>
      <c r="I380" s="94"/>
      <c r="J380" s="94"/>
      <c r="K380" s="94"/>
      <c r="L380" s="94"/>
      <c r="M380" s="94"/>
      <c r="N380" s="94"/>
      <c r="O380" s="94"/>
    </row>
    <row r="381" spans="2:15">
      <c r="B381" s="93"/>
      <c r="C381" s="93"/>
      <c r="D381" s="93"/>
      <c r="E381" s="93"/>
      <c r="F381" s="93"/>
      <c r="G381" s="93"/>
      <c r="H381" s="94"/>
      <c r="I381" s="94"/>
      <c r="J381" s="94"/>
      <c r="K381" s="94"/>
      <c r="L381" s="94"/>
      <c r="M381" s="94"/>
      <c r="N381" s="94"/>
      <c r="O381" s="94"/>
    </row>
    <row r="382" spans="2:15">
      <c r="B382" s="93"/>
      <c r="C382" s="93"/>
      <c r="D382" s="93"/>
      <c r="E382" s="93"/>
      <c r="F382" s="93"/>
      <c r="G382" s="93"/>
      <c r="H382" s="94"/>
      <c r="I382" s="94"/>
      <c r="J382" s="94"/>
      <c r="K382" s="94"/>
      <c r="L382" s="94"/>
      <c r="M382" s="94"/>
      <c r="N382" s="94"/>
      <c r="O382" s="94"/>
    </row>
    <row r="383" spans="2:15">
      <c r="B383" s="93"/>
      <c r="C383" s="93"/>
      <c r="D383" s="93"/>
      <c r="E383" s="93"/>
      <c r="F383" s="93"/>
      <c r="G383" s="93"/>
      <c r="H383" s="94"/>
      <c r="I383" s="94"/>
      <c r="J383" s="94"/>
      <c r="K383" s="94"/>
      <c r="L383" s="94"/>
      <c r="M383" s="94"/>
      <c r="N383" s="94"/>
      <c r="O383" s="94"/>
    </row>
    <row r="384" spans="2:15">
      <c r="B384" s="93"/>
      <c r="C384" s="93"/>
      <c r="D384" s="93"/>
      <c r="E384" s="93"/>
      <c r="F384" s="93"/>
      <c r="G384" s="93"/>
      <c r="H384" s="94"/>
      <c r="I384" s="94"/>
      <c r="J384" s="94"/>
      <c r="K384" s="94"/>
      <c r="L384" s="94"/>
      <c r="M384" s="94"/>
      <c r="N384" s="94"/>
      <c r="O384" s="94"/>
    </row>
    <row r="385" spans="2:15">
      <c r="B385" s="93"/>
      <c r="C385" s="93"/>
      <c r="D385" s="93"/>
      <c r="E385" s="93"/>
      <c r="F385" s="93"/>
      <c r="G385" s="93"/>
      <c r="H385" s="94"/>
      <c r="I385" s="94"/>
      <c r="J385" s="94"/>
      <c r="K385" s="94"/>
      <c r="L385" s="94"/>
      <c r="M385" s="94"/>
      <c r="N385" s="94"/>
      <c r="O385" s="94"/>
    </row>
    <row r="386" spans="2:15">
      <c r="B386" s="93"/>
      <c r="C386" s="93"/>
      <c r="D386" s="93"/>
      <c r="E386" s="93"/>
      <c r="F386" s="93"/>
      <c r="G386" s="93"/>
      <c r="H386" s="94"/>
      <c r="I386" s="94"/>
      <c r="J386" s="94"/>
      <c r="K386" s="94"/>
      <c r="L386" s="94"/>
      <c r="M386" s="94"/>
      <c r="N386" s="94"/>
      <c r="O386" s="94"/>
    </row>
    <row r="387" spans="2:15">
      <c r="B387" s="93"/>
      <c r="C387" s="93"/>
      <c r="D387" s="93"/>
      <c r="E387" s="93"/>
      <c r="F387" s="93"/>
      <c r="G387" s="93"/>
      <c r="H387" s="94"/>
      <c r="I387" s="94"/>
      <c r="J387" s="94"/>
      <c r="K387" s="94"/>
      <c r="L387" s="94"/>
      <c r="M387" s="94"/>
      <c r="N387" s="94"/>
      <c r="O387" s="94"/>
    </row>
    <row r="388" spans="2:15">
      <c r="B388" s="93"/>
      <c r="C388" s="93"/>
      <c r="D388" s="93"/>
      <c r="E388" s="93"/>
      <c r="F388" s="93"/>
      <c r="G388" s="93"/>
      <c r="H388" s="94"/>
      <c r="I388" s="94"/>
      <c r="J388" s="94"/>
      <c r="K388" s="94"/>
      <c r="L388" s="94"/>
      <c r="M388" s="94"/>
      <c r="N388" s="94"/>
      <c r="O388" s="94"/>
    </row>
    <row r="389" spans="2:15">
      <c r="B389" s="93"/>
      <c r="C389" s="93"/>
      <c r="D389" s="93"/>
      <c r="E389" s="93"/>
      <c r="F389" s="93"/>
      <c r="G389" s="93"/>
      <c r="H389" s="94"/>
      <c r="I389" s="94"/>
      <c r="J389" s="94"/>
      <c r="K389" s="94"/>
      <c r="L389" s="94"/>
      <c r="M389" s="94"/>
      <c r="N389" s="94"/>
      <c r="O389" s="94"/>
    </row>
    <row r="390" spans="2:15">
      <c r="B390" s="93"/>
      <c r="C390" s="93"/>
      <c r="D390" s="93"/>
      <c r="E390" s="93"/>
      <c r="F390" s="93"/>
      <c r="G390" s="93"/>
      <c r="H390" s="94"/>
      <c r="I390" s="94"/>
      <c r="J390" s="94"/>
      <c r="K390" s="94"/>
      <c r="L390" s="94"/>
      <c r="M390" s="94"/>
      <c r="N390" s="94"/>
      <c r="O390" s="94"/>
    </row>
    <row r="391" spans="2:15">
      <c r="B391" s="93"/>
      <c r="C391" s="93"/>
      <c r="D391" s="93"/>
      <c r="E391" s="93"/>
      <c r="F391" s="93"/>
      <c r="G391" s="93"/>
      <c r="H391" s="94"/>
      <c r="I391" s="94"/>
      <c r="J391" s="94"/>
      <c r="K391" s="94"/>
      <c r="L391" s="94"/>
      <c r="M391" s="94"/>
      <c r="N391" s="94"/>
      <c r="O391" s="94"/>
    </row>
    <row r="392" spans="2:15">
      <c r="B392" s="93"/>
      <c r="C392" s="93"/>
      <c r="D392" s="93"/>
      <c r="E392" s="93"/>
      <c r="F392" s="93"/>
      <c r="G392" s="93"/>
      <c r="H392" s="94"/>
      <c r="I392" s="94"/>
      <c r="J392" s="94"/>
      <c r="K392" s="94"/>
      <c r="L392" s="94"/>
      <c r="M392" s="94"/>
      <c r="N392" s="94"/>
      <c r="O392" s="94"/>
    </row>
    <row r="393" spans="2:15">
      <c r="B393" s="93"/>
      <c r="C393" s="93"/>
      <c r="D393" s="93"/>
      <c r="E393" s="93"/>
      <c r="F393" s="93"/>
      <c r="G393" s="93"/>
      <c r="H393" s="94"/>
      <c r="I393" s="94"/>
      <c r="J393" s="94"/>
      <c r="K393" s="94"/>
      <c r="L393" s="94"/>
      <c r="M393" s="94"/>
      <c r="N393" s="94"/>
      <c r="O393" s="94"/>
    </row>
    <row r="394" spans="2:15">
      <c r="B394" s="93"/>
      <c r="C394" s="93"/>
      <c r="D394" s="93"/>
      <c r="E394" s="93"/>
      <c r="F394" s="93"/>
      <c r="G394" s="93"/>
      <c r="H394" s="94"/>
      <c r="I394" s="94"/>
      <c r="J394" s="94"/>
      <c r="K394" s="94"/>
      <c r="L394" s="94"/>
      <c r="M394" s="94"/>
      <c r="N394" s="94"/>
      <c r="O394" s="94"/>
    </row>
    <row r="395" spans="2:15">
      <c r="B395" s="93"/>
      <c r="C395" s="93"/>
      <c r="D395" s="93"/>
      <c r="E395" s="93"/>
      <c r="F395" s="93"/>
      <c r="G395" s="93"/>
      <c r="H395" s="94"/>
      <c r="I395" s="94"/>
      <c r="J395" s="94"/>
      <c r="K395" s="94"/>
      <c r="L395" s="94"/>
      <c r="M395" s="94"/>
      <c r="N395" s="94"/>
      <c r="O395" s="94"/>
    </row>
    <row r="396" spans="2:15">
      <c r="B396" s="93"/>
      <c r="C396" s="93"/>
      <c r="D396" s="93"/>
      <c r="E396" s="93"/>
      <c r="F396" s="93"/>
      <c r="G396" s="93"/>
      <c r="H396" s="94"/>
      <c r="I396" s="94"/>
      <c r="J396" s="94"/>
      <c r="K396" s="94"/>
      <c r="L396" s="94"/>
      <c r="M396" s="94"/>
      <c r="N396" s="94"/>
      <c r="O396" s="94"/>
    </row>
    <row r="397" spans="2:15">
      <c r="B397" s="93"/>
      <c r="C397" s="93"/>
      <c r="D397" s="93"/>
      <c r="E397" s="93"/>
      <c r="F397" s="93"/>
      <c r="G397" s="93"/>
      <c r="H397" s="94"/>
      <c r="I397" s="94"/>
      <c r="J397" s="94"/>
      <c r="K397" s="94"/>
      <c r="L397" s="94"/>
      <c r="M397" s="94"/>
      <c r="N397" s="94"/>
      <c r="O397" s="94"/>
    </row>
    <row r="398" spans="2:15">
      <c r="B398" s="93"/>
      <c r="C398" s="93"/>
      <c r="D398" s="93"/>
      <c r="E398" s="93"/>
      <c r="F398" s="93"/>
      <c r="G398" s="93"/>
      <c r="H398" s="94"/>
      <c r="I398" s="94"/>
      <c r="J398" s="94"/>
      <c r="K398" s="94"/>
      <c r="L398" s="94"/>
      <c r="M398" s="94"/>
      <c r="N398" s="94"/>
      <c r="O398" s="94"/>
    </row>
    <row r="399" spans="2:15">
      <c r="B399" s="93"/>
      <c r="C399" s="93"/>
      <c r="D399" s="93"/>
      <c r="E399" s="93"/>
      <c r="F399" s="93"/>
      <c r="G399" s="93"/>
      <c r="H399" s="94"/>
      <c r="I399" s="94"/>
      <c r="J399" s="94"/>
      <c r="K399" s="94"/>
      <c r="L399" s="94"/>
      <c r="M399" s="94"/>
      <c r="N399" s="94"/>
      <c r="O399" s="94"/>
    </row>
    <row r="400" spans="2:15">
      <c r="B400" s="93"/>
      <c r="C400" s="93"/>
      <c r="D400" s="93"/>
      <c r="E400" s="93"/>
      <c r="F400" s="93"/>
      <c r="G400" s="93"/>
      <c r="H400" s="94"/>
      <c r="I400" s="94"/>
      <c r="J400" s="94"/>
      <c r="K400" s="94"/>
      <c r="L400" s="94"/>
      <c r="M400" s="94"/>
      <c r="N400" s="94"/>
      <c r="O400" s="94"/>
    </row>
    <row r="401" spans="2:15">
      <c r="B401" s="93"/>
      <c r="C401" s="93"/>
      <c r="D401" s="93"/>
      <c r="E401" s="93"/>
      <c r="F401" s="93"/>
      <c r="G401" s="93"/>
      <c r="H401" s="94"/>
      <c r="I401" s="94"/>
      <c r="J401" s="94"/>
      <c r="K401" s="94"/>
      <c r="L401" s="94"/>
      <c r="M401" s="94"/>
      <c r="N401" s="94"/>
      <c r="O401" s="94"/>
    </row>
    <row r="402" spans="2:15">
      <c r="B402" s="93"/>
      <c r="C402" s="93"/>
      <c r="D402" s="93"/>
      <c r="E402" s="93"/>
      <c r="F402" s="93"/>
      <c r="G402" s="93"/>
      <c r="H402" s="94"/>
      <c r="I402" s="94"/>
      <c r="J402" s="94"/>
      <c r="K402" s="94"/>
      <c r="L402" s="94"/>
      <c r="M402" s="94"/>
      <c r="N402" s="94"/>
      <c r="O402" s="94"/>
    </row>
    <row r="403" spans="2:15">
      <c r="B403" s="93"/>
      <c r="C403" s="93"/>
      <c r="D403" s="93"/>
      <c r="E403" s="93"/>
      <c r="F403" s="93"/>
      <c r="G403" s="93"/>
      <c r="H403" s="94"/>
      <c r="I403" s="94"/>
      <c r="J403" s="94"/>
      <c r="K403" s="94"/>
      <c r="L403" s="94"/>
      <c r="M403" s="94"/>
      <c r="N403" s="94"/>
      <c r="O403" s="94"/>
    </row>
    <row r="404" spans="2:15">
      <c r="B404" s="93"/>
      <c r="C404" s="93"/>
      <c r="D404" s="93"/>
      <c r="E404" s="93"/>
      <c r="F404" s="93"/>
      <c r="G404" s="93"/>
      <c r="H404" s="94"/>
      <c r="I404" s="94"/>
      <c r="J404" s="94"/>
      <c r="K404" s="94"/>
      <c r="L404" s="94"/>
      <c r="M404" s="94"/>
      <c r="N404" s="94"/>
      <c r="O404" s="94"/>
    </row>
    <row r="405" spans="2:15">
      <c r="B405" s="93"/>
      <c r="C405" s="93"/>
      <c r="D405" s="93"/>
      <c r="E405" s="93"/>
      <c r="F405" s="93"/>
      <c r="G405" s="93"/>
      <c r="H405" s="94"/>
      <c r="I405" s="94"/>
      <c r="J405" s="94"/>
      <c r="K405" s="94"/>
      <c r="L405" s="94"/>
      <c r="M405" s="94"/>
      <c r="N405" s="94"/>
      <c r="O405" s="94"/>
    </row>
    <row r="406" spans="2:15">
      <c r="B406" s="93"/>
      <c r="C406" s="93"/>
      <c r="D406" s="93"/>
      <c r="E406" s="93"/>
      <c r="F406" s="93"/>
      <c r="G406" s="93"/>
      <c r="H406" s="94"/>
      <c r="I406" s="94"/>
      <c r="J406" s="94"/>
      <c r="K406" s="94"/>
      <c r="L406" s="94"/>
      <c r="M406" s="94"/>
      <c r="N406" s="94"/>
      <c r="O406" s="94"/>
    </row>
    <row r="407" spans="2:15">
      <c r="B407" s="93"/>
      <c r="C407" s="93"/>
      <c r="D407" s="93"/>
      <c r="E407" s="93"/>
      <c r="F407" s="93"/>
      <c r="G407" s="93"/>
      <c r="H407" s="94"/>
      <c r="I407" s="94"/>
      <c r="J407" s="94"/>
      <c r="K407" s="94"/>
      <c r="L407" s="94"/>
      <c r="M407" s="94"/>
      <c r="N407" s="94"/>
      <c r="O407" s="94"/>
    </row>
    <row r="408" spans="2:15">
      <c r="B408" s="93"/>
      <c r="C408" s="93"/>
      <c r="D408" s="93"/>
      <c r="E408" s="93"/>
      <c r="F408" s="93"/>
      <c r="G408" s="93"/>
      <c r="H408" s="94"/>
      <c r="I408" s="94"/>
      <c r="J408" s="94"/>
      <c r="K408" s="94"/>
      <c r="L408" s="94"/>
      <c r="M408" s="94"/>
      <c r="N408" s="94"/>
      <c r="O408" s="94"/>
    </row>
    <row r="409" spans="2:15">
      <c r="B409" s="93"/>
      <c r="C409" s="93"/>
      <c r="D409" s="93"/>
      <c r="E409" s="93"/>
      <c r="F409" s="93"/>
      <c r="G409" s="93"/>
      <c r="H409" s="94"/>
      <c r="I409" s="94"/>
      <c r="J409" s="94"/>
      <c r="K409" s="94"/>
      <c r="L409" s="94"/>
      <c r="M409" s="94"/>
      <c r="N409" s="94"/>
      <c r="O409" s="94"/>
    </row>
    <row r="410" spans="2:15">
      <c r="B410" s="93"/>
      <c r="C410" s="93"/>
      <c r="D410" s="93"/>
      <c r="E410" s="93"/>
      <c r="F410" s="93"/>
      <c r="G410" s="93"/>
      <c r="H410" s="94"/>
      <c r="I410" s="94"/>
      <c r="J410" s="94"/>
      <c r="K410" s="94"/>
      <c r="L410" s="94"/>
      <c r="M410" s="94"/>
      <c r="N410" s="94"/>
      <c r="O410" s="94"/>
    </row>
    <row r="411" spans="2:15">
      <c r="B411" s="93"/>
      <c r="C411" s="93"/>
      <c r="D411" s="93"/>
      <c r="E411" s="93"/>
      <c r="F411" s="93"/>
      <c r="G411" s="93"/>
      <c r="H411" s="94"/>
      <c r="I411" s="94"/>
      <c r="J411" s="94"/>
      <c r="K411" s="94"/>
      <c r="L411" s="94"/>
      <c r="M411" s="94"/>
      <c r="N411" s="94"/>
      <c r="O411" s="94"/>
    </row>
    <row r="412" spans="2:15">
      <c r="B412" s="93"/>
      <c r="C412" s="93"/>
      <c r="D412" s="93"/>
      <c r="E412" s="93"/>
      <c r="F412" s="93"/>
      <c r="G412" s="93"/>
      <c r="H412" s="94"/>
      <c r="I412" s="94"/>
      <c r="J412" s="94"/>
      <c r="K412" s="94"/>
      <c r="L412" s="94"/>
      <c r="M412" s="94"/>
      <c r="N412" s="94"/>
      <c r="O412" s="94"/>
    </row>
    <row r="413" spans="2:15">
      <c r="B413" s="93"/>
      <c r="C413" s="93"/>
      <c r="D413" s="93"/>
      <c r="E413" s="93"/>
      <c r="F413" s="93"/>
      <c r="G413" s="93"/>
      <c r="H413" s="94"/>
      <c r="I413" s="94"/>
      <c r="J413" s="94"/>
      <c r="K413" s="94"/>
      <c r="L413" s="94"/>
      <c r="M413" s="94"/>
      <c r="N413" s="94"/>
      <c r="O413" s="94"/>
    </row>
    <row r="414" spans="2:15">
      <c r="B414" s="93"/>
      <c r="C414" s="93"/>
      <c r="D414" s="93"/>
      <c r="E414" s="93"/>
      <c r="F414" s="93"/>
      <c r="G414" s="93"/>
      <c r="H414" s="94"/>
      <c r="I414" s="94"/>
      <c r="J414" s="94"/>
      <c r="K414" s="94"/>
      <c r="L414" s="94"/>
      <c r="M414" s="94"/>
      <c r="N414" s="94"/>
      <c r="O414" s="94"/>
    </row>
    <row r="415" spans="2:15">
      <c r="B415" s="93"/>
      <c r="C415" s="93"/>
      <c r="D415" s="93"/>
      <c r="E415" s="93"/>
      <c r="F415" s="93"/>
      <c r="G415" s="93"/>
      <c r="H415" s="94"/>
      <c r="I415" s="94"/>
      <c r="J415" s="94"/>
      <c r="K415" s="94"/>
      <c r="L415" s="94"/>
      <c r="M415" s="94"/>
      <c r="N415" s="94"/>
      <c r="O415" s="94"/>
    </row>
    <row r="416" spans="2:15">
      <c r="B416" s="93"/>
      <c r="C416" s="93"/>
      <c r="D416" s="93"/>
      <c r="E416" s="93"/>
      <c r="F416" s="93"/>
      <c r="G416" s="93"/>
      <c r="H416" s="94"/>
      <c r="I416" s="94"/>
      <c r="J416" s="94"/>
      <c r="K416" s="94"/>
      <c r="L416" s="94"/>
      <c r="M416" s="94"/>
      <c r="N416" s="94"/>
      <c r="O416" s="94"/>
    </row>
    <row r="417" spans="2:15">
      <c r="B417" s="93"/>
      <c r="C417" s="93"/>
      <c r="D417" s="93"/>
      <c r="E417" s="93"/>
      <c r="F417" s="93"/>
      <c r="G417" s="93"/>
      <c r="H417" s="94"/>
      <c r="I417" s="94"/>
      <c r="J417" s="94"/>
      <c r="K417" s="94"/>
      <c r="L417" s="94"/>
      <c r="M417" s="94"/>
      <c r="N417" s="94"/>
      <c r="O417" s="94"/>
    </row>
    <row r="418" spans="2:15">
      <c r="B418" s="93"/>
      <c r="C418" s="93"/>
      <c r="D418" s="93"/>
      <c r="E418" s="93"/>
      <c r="F418" s="93"/>
      <c r="G418" s="93"/>
      <c r="H418" s="94"/>
      <c r="I418" s="94"/>
      <c r="J418" s="94"/>
      <c r="K418" s="94"/>
      <c r="L418" s="94"/>
      <c r="M418" s="94"/>
      <c r="N418" s="94"/>
      <c r="O418" s="94"/>
    </row>
    <row r="419" spans="2:15">
      <c r="B419" s="93"/>
      <c r="C419" s="93"/>
      <c r="D419" s="93"/>
      <c r="E419" s="93"/>
      <c r="F419" s="93"/>
      <c r="G419" s="93"/>
      <c r="H419" s="94"/>
      <c r="I419" s="94"/>
      <c r="J419" s="94"/>
      <c r="K419" s="94"/>
      <c r="L419" s="94"/>
      <c r="M419" s="94"/>
      <c r="N419" s="94"/>
      <c r="O419" s="94"/>
    </row>
    <row r="420" spans="2:15">
      <c r="B420" s="93"/>
      <c r="C420" s="93"/>
      <c r="D420" s="93"/>
      <c r="E420" s="93"/>
      <c r="F420" s="93"/>
      <c r="G420" s="93"/>
      <c r="H420" s="94"/>
      <c r="I420" s="94"/>
      <c r="J420" s="94"/>
      <c r="K420" s="94"/>
      <c r="L420" s="94"/>
      <c r="M420" s="94"/>
      <c r="N420" s="94"/>
      <c r="O420" s="94"/>
    </row>
    <row r="421" spans="2:15">
      <c r="B421" s="93"/>
      <c r="C421" s="93"/>
      <c r="D421" s="93"/>
      <c r="E421" s="93"/>
      <c r="F421" s="93"/>
      <c r="G421" s="93"/>
      <c r="H421" s="94"/>
      <c r="I421" s="94"/>
      <c r="J421" s="94"/>
      <c r="K421" s="94"/>
      <c r="L421" s="94"/>
      <c r="M421" s="94"/>
      <c r="N421" s="94"/>
      <c r="O421" s="94"/>
    </row>
    <row r="422" spans="2:15">
      <c r="B422" s="93"/>
      <c r="C422" s="93"/>
      <c r="D422" s="93"/>
      <c r="E422" s="93"/>
      <c r="F422" s="93"/>
      <c r="G422" s="93"/>
      <c r="H422" s="94"/>
      <c r="I422" s="94"/>
      <c r="J422" s="94"/>
      <c r="K422" s="94"/>
      <c r="L422" s="94"/>
      <c r="M422" s="94"/>
      <c r="N422" s="94"/>
      <c r="O422" s="94"/>
    </row>
    <row r="423" spans="2:15">
      <c r="B423" s="93"/>
      <c r="C423" s="93"/>
      <c r="D423" s="93"/>
      <c r="E423" s="93"/>
      <c r="F423" s="93"/>
      <c r="G423" s="93"/>
      <c r="H423" s="94"/>
      <c r="I423" s="94"/>
      <c r="J423" s="94"/>
      <c r="K423" s="94"/>
      <c r="L423" s="94"/>
      <c r="M423" s="94"/>
      <c r="N423" s="94"/>
      <c r="O423" s="94"/>
    </row>
    <row r="424" spans="2:15">
      <c r="B424" s="93"/>
      <c r="C424" s="93"/>
      <c r="D424" s="93"/>
      <c r="E424" s="93"/>
      <c r="F424" s="93"/>
      <c r="G424" s="93"/>
      <c r="H424" s="94"/>
      <c r="I424" s="94"/>
      <c r="J424" s="94"/>
      <c r="K424" s="94"/>
      <c r="L424" s="94"/>
      <c r="M424" s="94"/>
      <c r="N424" s="94"/>
      <c r="O424" s="94"/>
    </row>
    <row r="425" spans="2:15">
      <c r="B425" s="93"/>
      <c r="C425" s="93"/>
      <c r="D425" s="93"/>
      <c r="E425" s="93"/>
      <c r="F425" s="93"/>
      <c r="G425" s="93"/>
      <c r="H425" s="94"/>
      <c r="I425" s="94"/>
      <c r="J425" s="94"/>
      <c r="K425" s="94"/>
      <c r="L425" s="94"/>
      <c r="M425" s="94"/>
      <c r="N425" s="94"/>
      <c r="O425" s="94"/>
    </row>
    <row r="426" spans="2:15">
      <c r="B426" s="93"/>
      <c r="C426" s="93"/>
      <c r="D426" s="93"/>
      <c r="E426" s="93"/>
      <c r="F426" s="93"/>
      <c r="G426" s="93"/>
      <c r="H426" s="94"/>
      <c r="I426" s="94"/>
      <c r="J426" s="94"/>
      <c r="K426" s="94"/>
      <c r="L426" s="94"/>
      <c r="M426" s="94"/>
      <c r="N426" s="94"/>
      <c r="O426" s="94"/>
    </row>
    <row r="427" spans="2:15">
      <c r="B427" s="93"/>
      <c r="C427" s="93"/>
      <c r="D427" s="93"/>
      <c r="E427" s="93"/>
      <c r="F427" s="93"/>
      <c r="G427" s="93"/>
      <c r="H427" s="94"/>
      <c r="I427" s="94"/>
      <c r="J427" s="94"/>
      <c r="K427" s="94"/>
      <c r="L427" s="94"/>
      <c r="M427" s="94"/>
      <c r="N427" s="94"/>
      <c r="O427" s="94"/>
    </row>
    <row r="428" spans="2:15">
      <c r="B428" s="93"/>
      <c r="C428" s="93"/>
      <c r="D428" s="93"/>
      <c r="E428" s="93"/>
      <c r="F428" s="93"/>
      <c r="G428" s="93"/>
      <c r="H428" s="94"/>
      <c r="I428" s="94"/>
      <c r="J428" s="94"/>
      <c r="K428" s="94"/>
      <c r="L428" s="94"/>
      <c r="M428" s="94"/>
      <c r="N428" s="94"/>
      <c r="O428" s="94"/>
    </row>
    <row r="429" spans="2:15">
      <c r="B429" s="93"/>
      <c r="C429" s="93"/>
      <c r="D429" s="93"/>
      <c r="E429" s="93"/>
      <c r="F429" s="93"/>
      <c r="G429" s="93"/>
      <c r="H429" s="94"/>
      <c r="I429" s="94"/>
      <c r="J429" s="94"/>
      <c r="K429" s="94"/>
      <c r="L429" s="94"/>
      <c r="M429" s="94"/>
      <c r="N429" s="94"/>
      <c r="O429" s="94"/>
    </row>
    <row r="430" spans="2:15">
      <c r="B430" s="93"/>
      <c r="C430" s="93"/>
      <c r="D430" s="93"/>
      <c r="E430" s="93"/>
      <c r="F430" s="93"/>
      <c r="G430" s="93"/>
      <c r="H430" s="94"/>
      <c r="I430" s="94"/>
      <c r="J430" s="94"/>
      <c r="K430" s="94"/>
      <c r="L430" s="94"/>
      <c r="M430" s="94"/>
      <c r="N430" s="94"/>
      <c r="O430" s="94"/>
    </row>
    <row r="431" spans="2:15">
      <c r="B431" s="93"/>
      <c r="C431" s="93"/>
      <c r="D431" s="93"/>
      <c r="E431" s="93"/>
      <c r="F431" s="93"/>
      <c r="G431" s="93"/>
      <c r="H431" s="94"/>
      <c r="I431" s="94"/>
      <c r="J431" s="94"/>
      <c r="K431" s="94"/>
      <c r="L431" s="94"/>
      <c r="M431" s="94"/>
      <c r="N431" s="94"/>
      <c r="O431" s="94"/>
    </row>
    <row r="432" spans="2:15">
      <c r="B432" s="93"/>
      <c r="C432" s="93"/>
      <c r="D432" s="93"/>
      <c r="E432" s="93"/>
      <c r="F432" s="93"/>
      <c r="G432" s="93"/>
      <c r="H432" s="94"/>
      <c r="I432" s="94"/>
      <c r="J432" s="94"/>
      <c r="K432" s="94"/>
      <c r="L432" s="94"/>
      <c r="M432" s="94"/>
      <c r="N432" s="94"/>
      <c r="O432" s="94"/>
    </row>
    <row r="433" spans="2:15">
      <c r="B433" s="93"/>
      <c r="C433" s="93"/>
      <c r="D433" s="93"/>
      <c r="E433" s="93"/>
      <c r="F433" s="93"/>
      <c r="G433" s="93"/>
      <c r="H433" s="94"/>
      <c r="I433" s="94"/>
      <c r="J433" s="94"/>
      <c r="K433" s="94"/>
      <c r="L433" s="94"/>
      <c r="M433" s="94"/>
      <c r="N433" s="94"/>
      <c r="O433" s="94"/>
    </row>
    <row r="434" spans="2:15">
      <c r="B434" s="93"/>
      <c r="C434" s="93"/>
      <c r="D434" s="93"/>
      <c r="E434" s="93"/>
      <c r="F434" s="93"/>
      <c r="G434" s="93"/>
      <c r="H434" s="94"/>
      <c r="I434" s="94"/>
      <c r="J434" s="94"/>
      <c r="K434" s="94"/>
      <c r="L434" s="94"/>
      <c r="M434" s="94"/>
      <c r="N434" s="94"/>
      <c r="O434" s="94"/>
    </row>
    <row r="435" spans="2:15">
      <c r="B435" s="93"/>
      <c r="C435" s="93"/>
      <c r="D435" s="93"/>
      <c r="E435" s="93"/>
      <c r="F435" s="93"/>
      <c r="G435" s="93"/>
      <c r="H435" s="94"/>
      <c r="I435" s="94"/>
      <c r="J435" s="94"/>
      <c r="K435" s="94"/>
      <c r="L435" s="94"/>
      <c r="M435" s="94"/>
      <c r="N435" s="94"/>
      <c r="O435" s="94"/>
    </row>
    <row r="436" spans="2:15">
      <c r="B436" s="93"/>
      <c r="C436" s="93"/>
      <c r="D436" s="93"/>
      <c r="E436" s="93"/>
      <c r="F436" s="93"/>
      <c r="G436" s="93"/>
      <c r="H436" s="94"/>
      <c r="I436" s="94"/>
      <c r="J436" s="94"/>
      <c r="K436" s="94"/>
      <c r="L436" s="94"/>
      <c r="M436" s="94"/>
      <c r="N436" s="94"/>
      <c r="O436" s="94"/>
    </row>
    <row r="437" spans="2:15">
      <c r="B437" s="93"/>
      <c r="C437" s="93"/>
      <c r="D437" s="93"/>
      <c r="E437" s="93"/>
      <c r="F437" s="93"/>
      <c r="G437" s="93"/>
      <c r="H437" s="94"/>
      <c r="I437" s="94"/>
      <c r="J437" s="94"/>
      <c r="K437" s="94"/>
      <c r="L437" s="94"/>
      <c r="M437" s="94"/>
      <c r="N437" s="94"/>
      <c r="O437" s="94"/>
    </row>
    <row r="438" spans="2:15">
      <c r="B438" s="93"/>
      <c r="C438" s="93"/>
      <c r="D438" s="93"/>
      <c r="E438" s="93"/>
      <c r="F438" s="93"/>
      <c r="G438" s="93"/>
      <c r="H438" s="94"/>
      <c r="I438" s="94"/>
      <c r="J438" s="94"/>
      <c r="K438" s="94"/>
      <c r="L438" s="94"/>
      <c r="M438" s="94"/>
      <c r="N438" s="94"/>
      <c r="O438" s="94"/>
    </row>
    <row r="439" spans="2:15">
      <c r="B439" s="93"/>
      <c r="C439" s="93"/>
      <c r="D439" s="93"/>
      <c r="E439" s="93"/>
      <c r="F439" s="93"/>
      <c r="G439" s="93"/>
      <c r="H439" s="94"/>
      <c r="I439" s="94"/>
      <c r="J439" s="94"/>
      <c r="K439" s="94"/>
      <c r="L439" s="94"/>
      <c r="M439" s="94"/>
      <c r="N439" s="94"/>
      <c r="O439" s="94"/>
    </row>
    <row r="440" spans="2:15">
      <c r="B440" s="93"/>
      <c r="C440" s="93"/>
      <c r="D440" s="93"/>
      <c r="E440" s="93"/>
      <c r="F440" s="93"/>
      <c r="G440" s="93"/>
      <c r="H440" s="94"/>
      <c r="I440" s="94"/>
      <c r="J440" s="94"/>
      <c r="K440" s="94"/>
      <c r="L440" s="94"/>
      <c r="M440" s="94"/>
      <c r="N440" s="94"/>
      <c r="O440" s="94"/>
    </row>
    <row r="441" spans="2:15">
      <c r="B441" s="93"/>
      <c r="C441" s="93"/>
      <c r="D441" s="93"/>
      <c r="E441" s="93"/>
      <c r="F441" s="93"/>
      <c r="G441" s="93"/>
      <c r="H441" s="94"/>
      <c r="I441" s="94"/>
      <c r="J441" s="94"/>
      <c r="K441" s="94"/>
      <c r="L441" s="94"/>
      <c r="M441" s="94"/>
      <c r="N441" s="94"/>
      <c r="O441" s="94"/>
    </row>
    <row r="442" spans="2:15">
      <c r="B442" s="93"/>
      <c r="C442" s="93"/>
      <c r="D442" s="93"/>
      <c r="E442" s="93"/>
      <c r="F442" s="93"/>
      <c r="G442" s="93"/>
      <c r="H442" s="94"/>
      <c r="I442" s="94"/>
      <c r="J442" s="94"/>
      <c r="K442" s="94"/>
      <c r="L442" s="94"/>
      <c r="M442" s="94"/>
      <c r="N442" s="94"/>
      <c r="O442" s="94"/>
    </row>
    <row r="443" spans="2:15">
      <c r="B443" s="93"/>
      <c r="C443" s="93"/>
      <c r="D443" s="93"/>
      <c r="E443" s="93"/>
      <c r="F443" s="93"/>
      <c r="G443" s="93"/>
      <c r="H443" s="94"/>
      <c r="I443" s="94"/>
      <c r="J443" s="94"/>
      <c r="K443" s="94"/>
      <c r="L443" s="94"/>
      <c r="M443" s="94"/>
      <c r="N443" s="94"/>
      <c r="O443" s="94"/>
    </row>
    <row r="444" spans="2:15">
      <c r="B444" s="93"/>
      <c r="C444" s="93"/>
      <c r="D444" s="93"/>
      <c r="E444" s="93"/>
      <c r="F444" s="93"/>
      <c r="G444" s="93"/>
      <c r="H444" s="94"/>
      <c r="I444" s="94"/>
      <c r="J444" s="94"/>
      <c r="K444" s="94"/>
      <c r="L444" s="94"/>
      <c r="M444" s="94"/>
      <c r="N444" s="94"/>
      <c r="O444" s="94"/>
    </row>
    <row r="445" spans="2:15">
      <c r="B445" s="93"/>
      <c r="C445" s="93"/>
      <c r="D445" s="93"/>
      <c r="E445" s="93"/>
      <c r="F445" s="93"/>
      <c r="G445" s="93"/>
      <c r="H445" s="94"/>
      <c r="I445" s="94"/>
      <c r="J445" s="94"/>
      <c r="K445" s="94"/>
      <c r="L445" s="94"/>
      <c r="M445" s="94"/>
      <c r="N445" s="94"/>
      <c r="O445" s="94"/>
    </row>
    <row r="446" spans="2:15">
      <c r="B446" s="93"/>
      <c r="C446" s="93"/>
      <c r="D446" s="93"/>
      <c r="E446" s="93"/>
      <c r="F446" s="93"/>
      <c r="G446" s="93"/>
      <c r="H446" s="94"/>
      <c r="I446" s="94"/>
      <c r="J446" s="94"/>
      <c r="K446" s="94"/>
      <c r="L446" s="94"/>
      <c r="M446" s="94"/>
      <c r="N446" s="94"/>
      <c r="O446" s="94"/>
    </row>
    <row r="447" spans="2:15">
      <c r="B447" s="93"/>
      <c r="C447" s="93"/>
      <c r="D447" s="93"/>
      <c r="E447" s="93"/>
      <c r="F447" s="93"/>
      <c r="G447" s="93"/>
      <c r="H447" s="94"/>
      <c r="I447" s="94"/>
      <c r="J447" s="94"/>
      <c r="K447" s="94"/>
      <c r="L447" s="94"/>
      <c r="M447" s="94"/>
      <c r="N447" s="94"/>
      <c r="O447" s="94"/>
    </row>
    <row r="448" spans="2:15">
      <c r="B448" s="93"/>
      <c r="C448" s="93"/>
      <c r="D448" s="93"/>
      <c r="E448" s="93"/>
      <c r="F448" s="93"/>
      <c r="G448" s="93"/>
      <c r="H448" s="94"/>
      <c r="I448" s="94"/>
      <c r="J448" s="94"/>
      <c r="K448" s="94"/>
      <c r="L448" s="94"/>
      <c r="M448" s="94"/>
      <c r="N448" s="94"/>
      <c r="O448" s="94"/>
    </row>
    <row r="449" spans="2:15">
      <c r="B449" s="93"/>
      <c r="C449" s="93"/>
      <c r="D449" s="93"/>
      <c r="E449" s="93"/>
      <c r="F449" s="93"/>
      <c r="G449" s="93"/>
      <c r="H449" s="94"/>
      <c r="I449" s="94"/>
      <c r="J449" s="94"/>
      <c r="K449" s="94"/>
      <c r="L449" s="94"/>
      <c r="M449" s="94"/>
      <c r="N449" s="94"/>
      <c r="O449" s="94"/>
    </row>
    <row r="450" spans="2:15">
      <c r="B450" s="93"/>
      <c r="C450" s="93"/>
      <c r="D450" s="93"/>
      <c r="E450" s="93"/>
      <c r="F450" s="93"/>
      <c r="G450" s="93"/>
      <c r="H450" s="94"/>
      <c r="I450" s="94"/>
      <c r="J450" s="94"/>
      <c r="K450" s="94"/>
      <c r="L450" s="94"/>
      <c r="M450" s="94"/>
      <c r="N450" s="94"/>
      <c r="O450" s="94"/>
    </row>
    <row r="451" spans="2:15">
      <c r="B451" s="93"/>
      <c r="C451" s="93"/>
      <c r="D451" s="93"/>
      <c r="E451" s="93"/>
      <c r="F451" s="93"/>
      <c r="G451" s="93"/>
      <c r="H451" s="94"/>
      <c r="I451" s="94"/>
      <c r="J451" s="94"/>
      <c r="K451" s="94"/>
      <c r="L451" s="94"/>
      <c r="M451" s="94"/>
      <c r="N451" s="94"/>
      <c r="O451" s="94"/>
    </row>
    <row r="452" spans="2:15">
      <c r="B452" s="93"/>
      <c r="C452" s="93"/>
      <c r="D452" s="93"/>
      <c r="E452" s="93"/>
      <c r="F452" s="93"/>
      <c r="G452" s="93"/>
      <c r="H452" s="94"/>
      <c r="I452" s="94"/>
      <c r="J452" s="94"/>
      <c r="K452" s="94"/>
      <c r="L452" s="94"/>
      <c r="M452" s="94"/>
      <c r="N452" s="94"/>
      <c r="O452" s="94"/>
    </row>
    <row r="453" spans="2:15">
      <c r="B453" s="93"/>
      <c r="C453" s="93"/>
      <c r="D453" s="93"/>
      <c r="E453" s="93"/>
      <c r="F453" s="93"/>
      <c r="G453" s="93"/>
      <c r="H453" s="94"/>
      <c r="I453" s="94"/>
      <c r="J453" s="94"/>
      <c r="K453" s="94"/>
      <c r="L453" s="94"/>
      <c r="M453" s="94"/>
      <c r="N453" s="94"/>
      <c r="O453" s="94"/>
    </row>
    <row r="454" spans="2:15">
      <c r="B454" s="93"/>
      <c r="C454" s="93"/>
      <c r="D454" s="93"/>
      <c r="E454" s="93"/>
      <c r="F454" s="93"/>
      <c r="G454" s="93"/>
      <c r="H454" s="94"/>
      <c r="I454" s="94"/>
      <c r="J454" s="94"/>
      <c r="K454" s="94"/>
      <c r="L454" s="94"/>
      <c r="M454" s="94"/>
      <c r="N454" s="94"/>
      <c r="O454" s="94"/>
    </row>
    <row r="455" spans="2:15">
      <c r="B455" s="93"/>
      <c r="C455" s="93"/>
      <c r="D455" s="93"/>
      <c r="E455" s="93"/>
      <c r="F455" s="93"/>
      <c r="G455" s="93"/>
      <c r="H455" s="94"/>
      <c r="I455" s="94"/>
      <c r="J455" s="94"/>
      <c r="K455" s="94"/>
      <c r="L455" s="94"/>
      <c r="M455" s="94"/>
      <c r="N455" s="94"/>
      <c r="O455" s="94"/>
    </row>
    <row r="456" spans="2:15">
      <c r="B456" s="93"/>
      <c r="C456" s="93"/>
      <c r="D456" s="93"/>
      <c r="E456" s="93"/>
      <c r="F456" s="93"/>
      <c r="G456" s="93"/>
      <c r="H456" s="94"/>
      <c r="I456" s="94"/>
      <c r="J456" s="94"/>
      <c r="K456" s="94"/>
      <c r="L456" s="94"/>
      <c r="M456" s="94"/>
      <c r="N456" s="94"/>
      <c r="O456" s="94"/>
    </row>
    <row r="457" spans="2:15">
      <c r="B457" s="93"/>
      <c r="C457" s="93"/>
      <c r="D457" s="93"/>
      <c r="E457" s="93"/>
      <c r="F457" s="93"/>
      <c r="G457" s="93"/>
      <c r="H457" s="94"/>
      <c r="I457" s="94"/>
      <c r="J457" s="94"/>
      <c r="K457" s="94"/>
      <c r="L457" s="94"/>
      <c r="M457" s="94"/>
      <c r="N457" s="94"/>
      <c r="O457" s="94"/>
    </row>
    <row r="458" spans="2:15">
      <c r="B458" s="93"/>
      <c r="C458" s="93"/>
      <c r="D458" s="93"/>
      <c r="E458" s="93"/>
      <c r="F458" s="93"/>
      <c r="G458" s="93"/>
      <c r="H458" s="94"/>
      <c r="I458" s="94"/>
      <c r="J458" s="94"/>
      <c r="K458" s="94"/>
      <c r="L458" s="94"/>
      <c r="M458" s="94"/>
      <c r="N458" s="94"/>
      <c r="O458" s="94"/>
    </row>
    <row r="459" spans="2:15">
      <c r="B459" s="93"/>
      <c r="C459" s="93"/>
      <c r="D459" s="93"/>
      <c r="E459" s="93"/>
      <c r="F459" s="93"/>
      <c r="G459" s="93"/>
      <c r="H459" s="94"/>
      <c r="I459" s="94"/>
      <c r="J459" s="94"/>
      <c r="K459" s="94"/>
      <c r="L459" s="94"/>
      <c r="M459" s="94"/>
      <c r="N459" s="94"/>
      <c r="O459" s="94"/>
    </row>
    <row r="460" spans="2:15">
      <c r="B460" s="93"/>
      <c r="C460" s="93"/>
      <c r="D460" s="93"/>
      <c r="E460" s="93"/>
      <c r="F460" s="93"/>
      <c r="G460" s="93"/>
      <c r="H460" s="94"/>
      <c r="I460" s="94"/>
      <c r="J460" s="94"/>
      <c r="K460" s="94"/>
      <c r="L460" s="94"/>
      <c r="M460" s="94"/>
      <c r="N460" s="94"/>
      <c r="O460" s="94"/>
    </row>
    <row r="461" spans="2:15">
      <c r="B461" s="93"/>
      <c r="C461" s="93"/>
      <c r="D461" s="93"/>
      <c r="E461" s="93"/>
      <c r="F461" s="93"/>
      <c r="G461" s="93"/>
      <c r="H461" s="94"/>
      <c r="I461" s="94"/>
      <c r="J461" s="94"/>
      <c r="K461" s="94"/>
      <c r="L461" s="94"/>
      <c r="M461" s="94"/>
      <c r="N461" s="94"/>
      <c r="O461" s="94"/>
    </row>
    <row r="462" spans="2:15">
      <c r="B462" s="93"/>
      <c r="C462" s="93"/>
      <c r="D462" s="93"/>
      <c r="E462" s="93"/>
      <c r="F462" s="93"/>
      <c r="G462" s="93"/>
      <c r="H462" s="94"/>
      <c r="I462" s="94"/>
      <c r="J462" s="94"/>
      <c r="K462" s="94"/>
      <c r="L462" s="94"/>
      <c r="M462" s="94"/>
      <c r="N462" s="94"/>
      <c r="O462" s="94"/>
    </row>
    <row r="463" spans="2:15">
      <c r="B463" s="93"/>
      <c r="C463" s="93"/>
      <c r="D463" s="93"/>
      <c r="E463" s="93"/>
      <c r="F463" s="93"/>
      <c r="G463" s="93"/>
      <c r="H463" s="94"/>
      <c r="I463" s="94"/>
      <c r="J463" s="94"/>
      <c r="K463" s="94"/>
      <c r="L463" s="94"/>
      <c r="M463" s="94"/>
      <c r="N463" s="94"/>
      <c r="O463" s="94"/>
    </row>
    <row r="464" spans="2:15">
      <c r="B464" s="93"/>
      <c r="C464" s="93"/>
      <c r="D464" s="93"/>
      <c r="E464" s="93"/>
      <c r="F464" s="93"/>
      <c r="G464" s="93"/>
      <c r="H464" s="94"/>
      <c r="I464" s="94"/>
      <c r="J464" s="94"/>
      <c r="K464" s="94"/>
      <c r="L464" s="94"/>
      <c r="M464" s="94"/>
      <c r="N464" s="94"/>
      <c r="O464" s="94"/>
    </row>
    <row r="465" spans="2:15">
      <c r="B465" s="93"/>
      <c r="C465" s="93"/>
      <c r="D465" s="93"/>
      <c r="E465" s="93"/>
      <c r="F465" s="93"/>
      <c r="G465" s="93"/>
      <c r="H465" s="94"/>
      <c r="I465" s="94"/>
      <c r="J465" s="94"/>
      <c r="K465" s="94"/>
      <c r="L465" s="94"/>
      <c r="M465" s="94"/>
      <c r="N465" s="94"/>
      <c r="O465" s="94"/>
    </row>
    <row r="466" spans="2:15">
      <c r="B466" s="93"/>
      <c r="C466" s="93"/>
      <c r="D466" s="93"/>
      <c r="E466" s="93"/>
      <c r="F466" s="93"/>
      <c r="G466" s="93"/>
      <c r="H466" s="94"/>
      <c r="I466" s="94"/>
      <c r="J466" s="94"/>
      <c r="K466" s="94"/>
      <c r="L466" s="94"/>
      <c r="M466" s="94"/>
      <c r="N466" s="94"/>
      <c r="O466" s="94"/>
    </row>
    <row r="467" spans="2:15">
      <c r="B467" s="93"/>
      <c r="C467" s="93"/>
      <c r="D467" s="93"/>
      <c r="E467" s="93"/>
      <c r="F467" s="93"/>
      <c r="G467" s="93"/>
      <c r="H467" s="94"/>
      <c r="I467" s="94"/>
      <c r="J467" s="94"/>
      <c r="K467" s="94"/>
      <c r="L467" s="94"/>
      <c r="M467" s="94"/>
      <c r="N467" s="94"/>
      <c r="O467" s="94"/>
    </row>
    <row r="468" spans="2:15">
      <c r="B468" s="93"/>
      <c r="C468" s="93"/>
      <c r="D468" s="93"/>
      <c r="E468" s="93"/>
      <c r="F468" s="93"/>
      <c r="G468" s="93"/>
      <c r="H468" s="94"/>
      <c r="I468" s="94"/>
      <c r="J468" s="94"/>
      <c r="K468" s="94"/>
      <c r="L468" s="94"/>
      <c r="M468" s="94"/>
      <c r="N468" s="94"/>
      <c r="O468" s="94"/>
    </row>
    <row r="469" spans="2:15">
      <c r="B469" s="93"/>
      <c r="C469" s="93"/>
      <c r="D469" s="93"/>
      <c r="E469" s="93"/>
      <c r="F469" s="93"/>
      <c r="G469" s="93"/>
      <c r="H469" s="94"/>
      <c r="I469" s="94"/>
      <c r="J469" s="94"/>
      <c r="K469" s="94"/>
      <c r="L469" s="94"/>
      <c r="M469" s="94"/>
      <c r="N469" s="94"/>
      <c r="O469" s="94"/>
    </row>
    <row r="470" spans="2:15">
      <c r="B470" s="93"/>
      <c r="C470" s="93"/>
      <c r="D470" s="93"/>
      <c r="E470" s="93"/>
      <c r="F470" s="93"/>
      <c r="G470" s="93"/>
      <c r="H470" s="94"/>
      <c r="I470" s="94"/>
      <c r="J470" s="94"/>
      <c r="K470" s="94"/>
      <c r="L470" s="94"/>
      <c r="M470" s="94"/>
      <c r="N470" s="94"/>
      <c r="O470" s="94"/>
    </row>
    <row r="471" spans="2:15">
      <c r="B471" s="93"/>
      <c r="C471" s="93"/>
      <c r="D471" s="93"/>
      <c r="E471" s="93"/>
      <c r="F471" s="93"/>
      <c r="G471" s="93"/>
      <c r="H471" s="94"/>
      <c r="I471" s="94"/>
      <c r="J471" s="94"/>
      <c r="K471" s="94"/>
      <c r="L471" s="94"/>
      <c r="M471" s="94"/>
      <c r="N471" s="94"/>
      <c r="O471" s="94"/>
    </row>
    <row r="472" spans="2:15">
      <c r="B472" s="93"/>
      <c r="C472" s="93"/>
      <c r="D472" s="93"/>
      <c r="E472" s="93"/>
      <c r="F472" s="93"/>
      <c r="G472" s="93"/>
      <c r="H472" s="94"/>
      <c r="I472" s="94"/>
      <c r="J472" s="94"/>
      <c r="K472" s="94"/>
      <c r="L472" s="94"/>
      <c r="M472" s="94"/>
      <c r="N472" s="94"/>
      <c r="O472" s="94"/>
    </row>
    <row r="473" spans="2:15">
      <c r="B473" s="93"/>
      <c r="C473" s="93"/>
      <c r="D473" s="93"/>
      <c r="E473" s="93"/>
      <c r="F473" s="93"/>
      <c r="G473" s="93"/>
      <c r="H473" s="94"/>
      <c r="I473" s="94"/>
      <c r="J473" s="94"/>
      <c r="K473" s="94"/>
      <c r="L473" s="94"/>
      <c r="M473" s="94"/>
      <c r="N473" s="94"/>
      <c r="O473" s="94"/>
    </row>
    <row r="474" spans="2:15">
      <c r="B474" s="93"/>
      <c r="C474" s="93"/>
      <c r="D474" s="93"/>
      <c r="E474" s="93"/>
      <c r="F474" s="93"/>
      <c r="G474" s="93"/>
      <c r="H474" s="94"/>
      <c r="I474" s="94"/>
      <c r="J474" s="94"/>
      <c r="K474" s="94"/>
      <c r="L474" s="94"/>
      <c r="M474" s="94"/>
      <c r="N474" s="94"/>
      <c r="O474" s="94"/>
    </row>
    <row r="475" spans="2:15">
      <c r="B475" s="93"/>
      <c r="C475" s="93"/>
      <c r="D475" s="93"/>
      <c r="E475" s="93"/>
      <c r="F475" s="93"/>
      <c r="G475" s="93"/>
      <c r="H475" s="94"/>
      <c r="I475" s="94"/>
      <c r="J475" s="94"/>
      <c r="K475" s="94"/>
      <c r="L475" s="94"/>
      <c r="M475" s="94"/>
      <c r="N475" s="94"/>
      <c r="O475" s="94"/>
    </row>
    <row r="476" spans="2:15">
      <c r="B476" s="93"/>
      <c r="C476" s="93"/>
      <c r="D476" s="93"/>
      <c r="E476" s="93"/>
      <c r="F476" s="93"/>
      <c r="G476" s="93"/>
      <c r="H476" s="94"/>
      <c r="I476" s="94"/>
      <c r="J476" s="94"/>
      <c r="K476" s="94"/>
      <c r="L476" s="94"/>
      <c r="M476" s="94"/>
      <c r="N476" s="94"/>
      <c r="O476" s="94"/>
    </row>
    <row r="477" spans="2:15">
      <c r="B477" s="93"/>
      <c r="C477" s="93"/>
      <c r="D477" s="93"/>
      <c r="E477" s="93"/>
      <c r="F477" s="93"/>
      <c r="G477" s="93"/>
      <c r="H477" s="94"/>
      <c r="I477" s="94"/>
      <c r="J477" s="94"/>
      <c r="K477" s="94"/>
      <c r="L477" s="94"/>
      <c r="M477" s="94"/>
      <c r="N477" s="94"/>
      <c r="O477" s="94"/>
    </row>
    <row r="478" spans="2:15">
      <c r="B478" s="93"/>
      <c r="C478" s="93"/>
      <c r="D478" s="93"/>
      <c r="E478" s="93"/>
      <c r="F478" s="93"/>
      <c r="G478" s="93"/>
      <c r="H478" s="94"/>
      <c r="I478" s="94"/>
      <c r="J478" s="94"/>
      <c r="K478" s="94"/>
      <c r="L478" s="94"/>
      <c r="M478" s="94"/>
      <c r="N478" s="94"/>
      <c r="O478" s="94"/>
    </row>
    <row r="479" spans="2:15">
      <c r="B479" s="93"/>
      <c r="C479" s="93"/>
      <c r="D479" s="93"/>
      <c r="E479" s="93"/>
      <c r="F479" s="93"/>
      <c r="G479" s="93"/>
      <c r="H479" s="94"/>
      <c r="I479" s="94"/>
      <c r="J479" s="94"/>
      <c r="K479" s="94"/>
      <c r="L479" s="94"/>
      <c r="M479" s="94"/>
      <c r="N479" s="94"/>
      <c r="O479" s="94"/>
    </row>
    <row r="480" spans="2:15">
      <c r="B480" s="93"/>
      <c r="C480" s="93"/>
      <c r="D480" s="93"/>
      <c r="E480" s="93"/>
      <c r="F480" s="93"/>
      <c r="G480" s="93"/>
      <c r="H480" s="94"/>
      <c r="I480" s="94"/>
      <c r="J480" s="94"/>
      <c r="K480" s="94"/>
      <c r="L480" s="94"/>
      <c r="M480" s="94"/>
      <c r="N480" s="94"/>
      <c r="O480" s="94"/>
    </row>
    <row r="481" spans="2:15">
      <c r="B481" s="93"/>
      <c r="C481" s="93"/>
      <c r="D481" s="93"/>
      <c r="E481" s="93"/>
      <c r="F481" s="93"/>
      <c r="G481" s="93"/>
      <c r="H481" s="94"/>
      <c r="I481" s="94"/>
      <c r="J481" s="94"/>
      <c r="K481" s="94"/>
      <c r="L481" s="94"/>
      <c r="M481" s="94"/>
      <c r="N481" s="94"/>
      <c r="O481" s="94"/>
    </row>
    <row r="482" spans="2:15">
      <c r="B482" s="93"/>
      <c r="C482" s="93"/>
      <c r="D482" s="93"/>
      <c r="E482" s="93"/>
      <c r="F482" s="93"/>
      <c r="G482" s="93"/>
      <c r="H482" s="94"/>
      <c r="I482" s="94"/>
      <c r="J482" s="94"/>
      <c r="K482" s="94"/>
      <c r="L482" s="94"/>
      <c r="M482" s="94"/>
      <c r="N482" s="94"/>
      <c r="O482" s="94"/>
    </row>
    <row r="483" spans="2:15">
      <c r="B483" s="93"/>
      <c r="C483" s="93"/>
      <c r="D483" s="93"/>
      <c r="E483" s="93"/>
      <c r="F483" s="93"/>
      <c r="G483" s="93"/>
      <c r="H483" s="94"/>
      <c r="I483" s="94"/>
      <c r="J483" s="94"/>
      <c r="K483" s="94"/>
      <c r="L483" s="94"/>
      <c r="M483" s="94"/>
      <c r="N483" s="94"/>
      <c r="O483" s="94"/>
    </row>
    <row r="484" spans="2:15">
      <c r="B484" s="93"/>
      <c r="C484" s="93"/>
      <c r="D484" s="93"/>
      <c r="E484" s="93"/>
      <c r="F484" s="93"/>
      <c r="G484" s="93"/>
      <c r="H484" s="94"/>
      <c r="I484" s="94"/>
      <c r="J484" s="94"/>
      <c r="K484" s="94"/>
      <c r="L484" s="94"/>
      <c r="M484" s="94"/>
      <c r="N484" s="94"/>
      <c r="O484" s="94"/>
    </row>
    <row r="485" spans="2:15">
      <c r="B485" s="93"/>
      <c r="C485" s="93"/>
      <c r="D485" s="93"/>
      <c r="E485" s="93"/>
      <c r="F485" s="93"/>
      <c r="G485" s="93"/>
      <c r="H485" s="94"/>
      <c r="I485" s="94"/>
      <c r="J485" s="94"/>
      <c r="K485" s="94"/>
      <c r="L485" s="94"/>
      <c r="M485" s="94"/>
      <c r="N485" s="94"/>
      <c r="O485" s="94"/>
    </row>
    <row r="486" spans="2:15">
      <c r="B486" s="93"/>
      <c r="C486" s="93"/>
      <c r="D486" s="93"/>
      <c r="E486" s="93"/>
      <c r="F486" s="93"/>
      <c r="G486" s="93"/>
      <c r="H486" s="94"/>
      <c r="I486" s="94"/>
      <c r="J486" s="94"/>
      <c r="K486" s="94"/>
      <c r="L486" s="94"/>
      <c r="M486" s="94"/>
      <c r="N486" s="94"/>
      <c r="O486" s="94"/>
    </row>
    <row r="487" spans="2:15">
      <c r="B487" s="93"/>
      <c r="C487" s="93"/>
      <c r="D487" s="93"/>
      <c r="E487" s="93"/>
      <c r="F487" s="93"/>
      <c r="G487" s="93"/>
      <c r="H487" s="94"/>
      <c r="I487" s="94"/>
      <c r="J487" s="94"/>
      <c r="K487" s="94"/>
      <c r="L487" s="94"/>
      <c r="M487" s="94"/>
      <c r="N487" s="94"/>
      <c r="O487" s="94"/>
    </row>
    <row r="488" spans="2:15">
      <c r="B488" s="93"/>
      <c r="C488" s="93"/>
      <c r="D488" s="93"/>
      <c r="E488" s="93"/>
      <c r="F488" s="93"/>
      <c r="G488" s="93"/>
      <c r="H488" s="94"/>
      <c r="I488" s="94"/>
      <c r="J488" s="94"/>
      <c r="K488" s="94"/>
      <c r="L488" s="94"/>
      <c r="M488" s="94"/>
      <c r="N488" s="94"/>
      <c r="O488" s="94"/>
    </row>
    <row r="489" spans="2:15">
      <c r="B489" s="93"/>
      <c r="C489" s="93"/>
      <c r="D489" s="93"/>
      <c r="E489" s="93"/>
      <c r="F489" s="93"/>
      <c r="G489" s="93"/>
      <c r="H489" s="94"/>
      <c r="I489" s="94"/>
      <c r="J489" s="94"/>
      <c r="K489" s="94"/>
      <c r="L489" s="94"/>
      <c r="M489" s="94"/>
      <c r="N489" s="94"/>
      <c r="O489" s="94"/>
    </row>
    <row r="490" spans="2:15">
      <c r="B490" s="93"/>
      <c r="C490" s="93"/>
      <c r="D490" s="93"/>
      <c r="E490" s="93"/>
      <c r="F490" s="93"/>
      <c r="G490" s="93"/>
      <c r="H490" s="94"/>
      <c r="I490" s="94"/>
      <c r="J490" s="94"/>
      <c r="K490" s="94"/>
      <c r="L490" s="94"/>
      <c r="M490" s="94"/>
      <c r="N490" s="94"/>
      <c r="O490" s="94"/>
    </row>
    <row r="491" spans="2:15">
      <c r="B491" s="93"/>
      <c r="C491" s="93"/>
      <c r="D491" s="93"/>
      <c r="E491" s="93"/>
      <c r="F491" s="93"/>
      <c r="G491" s="93"/>
      <c r="H491" s="94"/>
      <c r="I491" s="94"/>
      <c r="J491" s="94"/>
      <c r="K491" s="94"/>
      <c r="L491" s="94"/>
      <c r="M491" s="94"/>
      <c r="N491" s="94"/>
      <c r="O491" s="94"/>
    </row>
    <row r="492" spans="2:15">
      <c r="B492" s="93"/>
      <c r="C492" s="93"/>
      <c r="D492" s="93"/>
      <c r="E492" s="93"/>
      <c r="F492" s="93"/>
      <c r="G492" s="93"/>
      <c r="H492" s="94"/>
      <c r="I492" s="94"/>
      <c r="J492" s="94"/>
      <c r="K492" s="94"/>
      <c r="L492" s="94"/>
      <c r="M492" s="94"/>
      <c r="N492" s="94"/>
      <c r="O492" s="94"/>
    </row>
    <row r="493" spans="2:15">
      <c r="B493" s="93"/>
      <c r="C493" s="93"/>
      <c r="D493" s="93"/>
      <c r="E493" s="93"/>
      <c r="F493" s="93"/>
      <c r="G493" s="93"/>
      <c r="H493" s="94"/>
      <c r="I493" s="94"/>
      <c r="J493" s="94"/>
      <c r="K493" s="94"/>
      <c r="L493" s="94"/>
      <c r="M493" s="94"/>
      <c r="N493" s="94"/>
      <c r="O493" s="94"/>
    </row>
    <row r="494" spans="2:15">
      <c r="B494" s="93"/>
      <c r="C494" s="93"/>
      <c r="D494" s="93"/>
      <c r="E494" s="93"/>
      <c r="F494" s="93"/>
      <c r="G494" s="93"/>
      <c r="H494" s="94"/>
      <c r="I494" s="94"/>
      <c r="J494" s="94"/>
      <c r="K494" s="94"/>
      <c r="L494" s="94"/>
      <c r="M494" s="94"/>
      <c r="N494" s="94"/>
      <c r="O494" s="94"/>
    </row>
    <row r="495" spans="2:15">
      <c r="B495" s="93"/>
      <c r="C495" s="93"/>
      <c r="D495" s="93"/>
      <c r="E495" s="93"/>
      <c r="F495" s="93"/>
      <c r="G495" s="93"/>
      <c r="H495" s="94"/>
      <c r="I495" s="94"/>
      <c r="J495" s="94"/>
      <c r="K495" s="94"/>
      <c r="L495" s="94"/>
      <c r="M495" s="94"/>
      <c r="N495" s="94"/>
      <c r="O495" s="94"/>
    </row>
    <row r="496" spans="2:15">
      <c r="B496" s="93"/>
      <c r="C496" s="93"/>
      <c r="D496" s="93"/>
      <c r="E496" s="93"/>
      <c r="F496" s="93"/>
      <c r="G496" s="93"/>
      <c r="H496" s="94"/>
      <c r="I496" s="94"/>
      <c r="J496" s="94"/>
      <c r="K496" s="94"/>
      <c r="L496" s="94"/>
      <c r="M496" s="94"/>
      <c r="N496" s="94"/>
      <c r="O496" s="94"/>
    </row>
    <row r="497" spans="2:15">
      <c r="B497" s="93"/>
      <c r="C497" s="93"/>
      <c r="D497" s="93"/>
      <c r="E497" s="93"/>
      <c r="F497" s="93"/>
      <c r="G497" s="93"/>
      <c r="H497" s="94"/>
      <c r="I497" s="94"/>
      <c r="J497" s="94"/>
      <c r="K497" s="94"/>
      <c r="L497" s="94"/>
      <c r="M497" s="94"/>
      <c r="N497" s="94"/>
      <c r="O497" s="94"/>
    </row>
    <row r="498" spans="2:15">
      <c r="B498" s="93"/>
      <c r="C498" s="93"/>
      <c r="D498" s="93"/>
      <c r="E498" s="93"/>
      <c r="F498" s="93"/>
      <c r="G498" s="93"/>
      <c r="H498" s="94"/>
      <c r="I498" s="94"/>
      <c r="J498" s="94"/>
      <c r="K498" s="94"/>
      <c r="L498" s="94"/>
      <c r="M498" s="94"/>
      <c r="N498" s="94"/>
      <c r="O498" s="94"/>
    </row>
    <row r="499" spans="2:15">
      <c r="B499" s="93"/>
      <c r="C499" s="93"/>
      <c r="D499" s="93"/>
      <c r="E499" s="93"/>
      <c r="F499" s="93"/>
      <c r="G499" s="93"/>
      <c r="H499" s="94"/>
      <c r="I499" s="94"/>
      <c r="J499" s="94"/>
      <c r="K499" s="94"/>
      <c r="L499" s="94"/>
      <c r="M499" s="94"/>
      <c r="N499" s="94"/>
      <c r="O499" s="94"/>
    </row>
    <row r="500" spans="2:15">
      <c r="B500" s="93"/>
      <c r="C500" s="93"/>
      <c r="D500" s="93"/>
      <c r="E500" s="93"/>
      <c r="F500" s="93"/>
      <c r="G500" s="93"/>
      <c r="H500" s="94"/>
      <c r="I500" s="94"/>
      <c r="J500" s="94"/>
      <c r="K500" s="94"/>
      <c r="L500" s="94"/>
      <c r="M500" s="94"/>
      <c r="N500" s="94"/>
      <c r="O500" s="94"/>
    </row>
  </sheetData>
  <sheetProtection sheet="1" objects="1" scenarios="1"/>
  <sortState xmlns:xlrd2="http://schemas.microsoft.com/office/spreadsheetml/2017/richdata2" ref="B190:O218">
    <sortCondition ref="B190:B218"/>
  </sortState>
  <mergeCells count="2">
    <mergeCell ref="B6:O6"/>
    <mergeCell ref="B7:O7"/>
  </mergeCells>
  <phoneticPr fontId="4" type="noConversion"/>
  <dataValidations count="3">
    <dataValidation allowBlank="1" showInputMessage="1" showErrorMessage="1" sqref="A1 B34 K9 B36:I36 B272 B274" xr:uid="{00000000-0002-0000-0500-000000000000}"/>
    <dataValidation type="list" allowBlank="1" showInputMessage="1" showErrorMessage="1" sqref="E12:E35 E209:E353 E197:E207 E37:E195" xr:uid="{00000000-0002-0000-0500-000001000000}">
      <formula1>#REF!</formula1>
    </dataValidation>
    <dataValidation type="list" allowBlank="1" showInputMessage="1" showErrorMessage="1" sqref="H209:H353 G12:H35 G209:G359 G197:H207 G37:H195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4.85546875" style="2" customWidth="1"/>
    <col min="4" max="4" width="6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10.140625" style="1" bestFit="1" customWidth="1"/>
    <col min="9" max="9" width="10.7109375" style="1" bestFit="1" customWidth="1"/>
    <col min="10" max="10" width="9.710937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16384" width="9.140625" style="1"/>
  </cols>
  <sheetData>
    <row r="1" spans="2:14">
      <c r="B1" s="46" t="s">
        <v>146</v>
      </c>
      <c r="C1" s="46" t="s" vm="1">
        <v>232</v>
      </c>
    </row>
    <row r="2" spans="2:14">
      <c r="B2" s="46" t="s">
        <v>145</v>
      </c>
      <c r="C2" s="46" t="s">
        <v>233</v>
      </c>
    </row>
    <row r="3" spans="2:14">
      <c r="B3" s="46" t="s">
        <v>147</v>
      </c>
      <c r="C3" s="46" t="s">
        <v>234</v>
      </c>
    </row>
    <row r="4" spans="2:14">
      <c r="B4" s="46" t="s">
        <v>148</v>
      </c>
      <c r="C4" s="46">
        <v>9454</v>
      </c>
    </row>
    <row r="6" spans="2:14" ht="26.25" customHeight="1">
      <c r="B6" s="149" t="s">
        <v>174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1"/>
    </row>
    <row r="7" spans="2:14" ht="26.25" customHeight="1">
      <c r="B7" s="149" t="s">
        <v>230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1"/>
    </row>
    <row r="8" spans="2:14" s="3" customFormat="1" ht="74.25" customHeight="1">
      <c r="B8" s="21" t="s">
        <v>115</v>
      </c>
      <c r="C8" s="29" t="s">
        <v>46</v>
      </c>
      <c r="D8" s="29" t="s">
        <v>119</v>
      </c>
      <c r="E8" s="29" t="s">
        <v>117</v>
      </c>
      <c r="F8" s="29" t="s">
        <v>67</v>
      </c>
      <c r="G8" s="29" t="s">
        <v>103</v>
      </c>
      <c r="H8" s="29" t="s">
        <v>208</v>
      </c>
      <c r="I8" s="29" t="s">
        <v>207</v>
      </c>
      <c r="J8" s="29" t="s">
        <v>222</v>
      </c>
      <c r="K8" s="29" t="s">
        <v>63</v>
      </c>
      <c r="L8" s="29" t="s">
        <v>60</v>
      </c>
      <c r="M8" s="29" t="s">
        <v>149</v>
      </c>
      <c r="N8" s="13" t="s">
        <v>151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215</v>
      </c>
      <c r="I9" s="31"/>
      <c r="J9" s="15" t="s">
        <v>211</v>
      </c>
      <c r="K9" s="15" t="s">
        <v>211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74" t="s">
        <v>225</v>
      </c>
      <c r="C11" s="74"/>
      <c r="D11" s="75"/>
      <c r="E11" s="74"/>
      <c r="F11" s="75"/>
      <c r="G11" s="75"/>
      <c r="H11" s="77"/>
      <c r="I11" s="98"/>
      <c r="J11" s="77"/>
      <c r="K11" s="77">
        <v>31213.830093266006</v>
      </c>
      <c r="L11" s="78"/>
      <c r="M11" s="78">
        <f>IFERROR(K11/$K$11,0)</f>
        <v>1</v>
      </c>
      <c r="N11" s="78">
        <f>K11/'סכום נכסי הקרן'!$C$42</f>
        <v>0.1228234131196219</v>
      </c>
    </row>
    <row r="12" spans="2:14">
      <c r="B12" s="79" t="s">
        <v>200</v>
      </c>
      <c r="C12" s="80"/>
      <c r="D12" s="81"/>
      <c r="E12" s="80"/>
      <c r="F12" s="81"/>
      <c r="G12" s="81"/>
      <c r="H12" s="83"/>
      <c r="I12" s="100"/>
      <c r="J12" s="83"/>
      <c r="K12" s="83">
        <v>6477.0460094910013</v>
      </c>
      <c r="L12" s="84"/>
      <c r="M12" s="84">
        <f t="shared" ref="M12:M75" si="0">IFERROR(K12/$K$11,0)</f>
        <v>0.20750564702049631</v>
      </c>
      <c r="N12" s="84">
        <f>K12/'סכום נכסי הקרן'!$C$42</f>
        <v>2.5486551808652856E-2</v>
      </c>
    </row>
    <row r="13" spans="2:14">
      <c r="B13" s="85" t="s">
        <v>226</v>
      </c>
      <c r="C13" s="80"/>
      <c r="D13" s="81"/>
      <c r="E13" s="80"/>
      <c r="F13" s="81"/>
      <c r="G13" s="81"/>
      <c r="H13" s="83"/>
      <c r="I13" s="100"/>
      <c r="J13" s="83"/>
      <c r="K13" s="83">
        <v>6137.1281049460013</v>
      </c>
      <c r="L13" s="84"/>
      <c r="M13" s="84">
        <f t="shared" si="0"/>
        <v>0.19661566961210603</v>
      </c>
      <c r="N13" s="84">
        <f>K13/'סכום נכסי הקרן'!$C$42</f>
        <v>2.4149007614558786E-2</v>
      </c>
    </row>
    <row r="14" spans="2:14">
      <c r="B14" s="86" t="s">
        <v>1796</v>
      </c>
      <c r="C14" s="87" t="s">
        <v>1797</v>
      </c>
      <c r="D14" s="88" t="s">
        <v>120</v>
      </c>
      <c r="E14" s="87" t="s">
        <v>1798</v>
      </c>
      <c r="F14" s="88" t="s">
        <v>1799</v>
      </c>
      <c r="G14" s="88" t="s">
        <v>133</v>
      </c>
      <c r="H14" s="90">
        <v>25780.887104000009</v>
      </c>
      <c r="I14" s="102">
        <v>1854</v>
      </c>
      <c r="J14" s="90"/>
      <c r="K14" s="90">
        <v>477.97764690800005</v>
      </c>
      <c r="L14" s="91">
        <v>2.7673512377159016E-4</v>
      </c>
      <c r="M14" s="91">
        <f t="shared" si="0"/>
        <v>1.5313008543963266E-2</v>
      </c>
      <c r="N14" s="91">
        <f>K14/'סכום נכסי הקרן'!$C$42</f>
        <v>1.8807959744995E-3</v>
      </c>
    </row>
    <row r="15" spans="2:14">
      <c r="B15" s="86" t="s">
        <v>1800</v>
      </c>
      <c r="C15" s="87" t="s">
        <v>1801</v>
      </c>
      <c r="D15" s="88" t="s">
        <v>120</v>
      </c>
      <c r="E15" s="87" t="s">
        <v>1798</v>
      </c>
      <c r="F15" s="88" t="s">
        <v>1799</v>
      </c>
      <c r="G15" s="88" t="s">
        <v>133</v>
      </c>
      <c r="H15" s="90">
        <v>35018.000000000007</v>
      </c>
      <c r="I15" s="102">
        <v>1874</v>
      </c>
      <c r="J15" s="90"/>
      <c r="K15" s="90">
        <v>656.23732000000007</v>
      </c>
      <c r="L15" s="91">
        <v>8.8289120573243447E-4</v>
      </c>
      <c r="M15" s="91">
        <f t="shared" si="0"/>
        <v>2.1023928112608489E-2</v>
      </c>
      <c r="N15" s="91">
        <f>K15/'סכום נכסי הקרן'!$C$42</f>
        <v>2.5822306079721453E-3</v>
      </c>
    </row>
    <row r="16" spans="2:14">
      <c r="B16" s="86" t="s">
        <v>1802</v>
      </c>
      <c r="C16" s="87" t="s">
        <v>1803</v>
      </c>
      <c r="D16" s="88" t="s">
        <v>120</v>
      </c>
      <c r="E16" s="87" t="s">
        <v>1798</v>
      </c>
      <c r="F16" s="88" t="s">
        <v>1799</v>
      </c>
      <c r="G16" s="88" t="s">
        <v>133</v>
      </c>
      <c r="H16" s="90">
        <v>15951.879707000002</v>
      </c>
      <c r="I16" s="102">
        <v>3597</v>
      </c>
      <c r="J16" s="90"/>
      <c r="K16" s="90">
        <v>573.78911306100008</v>
      </c>
      <c r="L16" s="91">
        <v>2.418216527758393E-4</v>
      </c>
      <c r="M16" s="91">
        <f t="shared" si="0"/>
        <v>1.8382528236571261E-2</v>
      </c>
      <c r="N16" s="91">
        <f>K16/'סכום נכסי הקרן'!$C$42</f>
        <v>2.2578048597835065E-3</v>
      </c>
    </row>
    <row r="17" spans="2:14">
      <c r="B17" s="86" t="s">
        <v>1804</v>
      </c>
      <c r="C17" s="87" t="s">
        <v>1805</v>
      </c>
      <c r="D17" s="88" t="s">
        <v>120</v>
      </c>
      <c r="E17" s="87" t="s">
        <v>1806</v>
      </c>
      <c r="F17" s="88" t="s">
        <v>1799</v>
      </c>
      <c r="G17" s="88" t="s">
        <v>133</v>
      </c>
      <c r="H17" s="90">
        <v>8111.4401130000015</v>
      </c>
      <c r="I17" s="102">
        <v>3560</v>
      </c>
      <c r="J17" s="90"/>
      <c r="K17" s="90">
        <v>288.76726801300009</v>
      </c>
      <c r="L17" s="91">
        <v>8.0507234087178359E-5</v>
      </c>
      <c r="M17" s="91">
        <f t="shared" si="0"/>
        <v>9.2512603275590344E-3</v>
      </c>
      <c r="N17" s="91">
        <f>K17/'סכום נכסי הקרן'!$C$42</f>
        <v>1.1362713690889518E-3</v>
      </c>
    </row>
    <row r="18" spans="2:14">
      <c r="B18" s="86" t="s">
        <v>1807</v>
      </c>
      <c r="C18" s="87" t="s">
        <v>1808</v>
      </c>
      <c r="D18" s="88" t="s">
        <v>120</v>
      </c>
      <c r="E18" s="87" t="s">
        <v>1809</v>
      </c>
      <c r="F18" s="88" t="s">
        <v>1799</v>
      </c>
      <c r="G18" s="88" t="s">
        <v>133</v>
      </c>
      <c r="H18" s="90">
        <v>5802.0000000000009</v>
      </c>
      <c r="I18" s="102">
        <v>17920</v>
      </c>
      <c r="J18" s="90"/>
      <c r="K18" s="90">
        <v>1039.7184000000002</v>
      </c>
      <c r="L18" s="91">
        <v>5.1987225586388498E-4</v>
      </c>
      <c r="M18" s="91">
        <f t="shared" si="0"/>
        <v>3.3309542497455526E-2</v>
      </c>
      <c r="N18" s="91">
        <f>K18/'סכום נכסי הקרן'!$C$42</f>
        <v>4.0911916989905825E-3</v>
      </c>
    </row>
    <row r="19" spans="2:14">
      <c r="B19" s="86" t="s">
        <v>1810</v>
      </c>
      <c r="C19" s="87" t="s">
        <v>1811</v>
      </c>
      <c r="D19" s="88" t="s">
        <v>120</v>
      </c>
      <c r="E19" s="87" t="s">
        <v>1809</v>
      </c>
      <c r="F19" s="88" t="s">
        <v>1799</v>
      </c>
      <c r="G19" s="88" t="s">
        <v>133</v>
      </c>
      <c r="H19" s="90">
        <v>800.17423800000006</v>
      </c>
      <c r="I19" s="102">
        <v>18200</v>
      </c>
      <c r="J19" s="90"/>
      <c r="K19" s="90">
        <v>145.63171138900003</v>
      </c>
      <c r="L19" s="91">
        <v>7.1502658426111668E-5</v>
      </c>
      <c r="M19" s="91">
        <f t="shared" si="0"/>
        <v>4.6656149198562548E-3</v>
      </c>
      <c r="N19" s="91">
        <f>K19/'סכום נכסי הקרן'!$C$42</f>
        <v>5.7304674875857642E-4</v>
      </c>
    </row>
    <row r="20" spans="2:14">
      <c r="B20" s="86" t="s">
        <v>1812</v>
      </c>
      <c r="C20" s="87" t="s">
        <v>1813</v>
      </c>
      <c r="D20" s="88" t="s">
        <v>120</v>
      </c>
      <c r="E20" s="87" t="s">
        <v>1809</v>
      </c>
      <c r="F20" s="88" t="s">
        <v>1799</v>
      </c>
      <c r="G20" s="88" t="s">
        <v>133</v>
      </c>
      <c r="H20" s="90">
        <v>1146.0446610000001</v>
      </c>
      <c r="I20" s="102">
        <v>34690</v>
      </c>
      <c r="J20" s="90"/>
      <c r="K20" s="90">
        <v>397.56289277600007</v>
      </c>
      <c r="L20" s="91">
        <v>1.4134585872772965E-4</v>
      </c>
      <c r="M20" s="91">
        <f t="shared" si="0"/>
        <v>1.2736754560016949E-2</v>
      </c>
      <c r="N20" s="91">
        <f>K20/'סכום נכסי הקרן'!$C$42</f>
        <v>1.5643716671281899E-3</v>
      </c>
    </row>
    <row r="21" spans="2:14">
      <c r="B21" s="86" t="s">
        <v>1814</v>
      </c>
      <c r="C21" s="87" t="s">
        <v>1815</v>
      </c>
      <c r="D21" s="88" t="s">
        <v>120</v>
      </c>
      <c r="E21" s="87" t="s">
        <v>1809</v>
      </c>
      <c r="F21" s="88" t="s">
        <v>1799</v>
      </c>
      <c r="G21" s="88" t="s">
        <v>133</v>
      </c>
      <c r="H21" s="90">
        <v>2745.5544560000003</v>
      </c>
      <c r="I21" s="102">
        <v>18410</v>
      </c>
      <c r="J21" s="90"/>
      <c r="K21" s="90">
        <v>505.45657535000004</v>
      </c>
      <c r="L21" s="91">
        <v>9.1725714716401615E-5</v>
      </c>
      <c r="M21" s="91">
        <f t="shared" si="0"/>
        <v>1.6193353197595767E-2</v>
      </c>
      <c r="N21" s="91">
        <f>K21/'סכום נכסי הקרן'!$C$42</f>
        <v>1.988922909580255E-3</v>
      </c>
    </row>
    <row r="22" spans="2:14">
      <c r="B22" s="86" t="s">
        <v>1816</v>
      </c>
      <c r="C22" s="87" t="s">
        <v>1817</v>
      </c>
      <c r="D22" s="88" t="s">
        <v>120</v>
      </c>
      <c r="E22" s="87" t="s">
        <v>1818</v>
      </c>
      <c r="F22" s="88" t="s">
        <v>1799</v>
      </c>
      <c r="G22" s="88" t="s">
        <v>133</v>
      </c>
      <c r="H22" s="90">
        <v>15892.000000000002</v>
      </c>
      <c r="I22" s="102">
        <v>1849</v>
      </c>
      <c r="J22" s="90"/>
      <c r="K22" s="90">
        <v>293.8430800000001</v>
      </c>
      <c r="L22" s="91">
        <v>2.5492928110632511E-4</v>
      </c>
      <c r="M22" s="91">
        <f t="shared" si="0"/>
        <v>9.4138745268365215E-3</v>
      </c>
      <c r="N22" s="91">
        <f>K22/'סכום נכסי הקרן'!$C$42</f>
        <v>1.1562442000659272E-3</v>
      </c>
    </row>
    <row r="23" spans="2:14">
      <c r="B23" s="86" t="s">
        <v>1819</v>
      </c>
      <c r="C23" s="87" t="s">
        <v>1820</v>
      </c>
      <c r="D23" s="88" t="s">
        <v>120</v>
      </c>
      <c r="E23" s="87" t="s">
        <v>1818</v>
      </c>
      <c r="F23" s="88" t="s">
        <v>1799</v>
      </c>
      <c r="G23" s="88" t="s">
        <v>133</v>
      </c>
      <c r="H23" s="90">
        <v>1862.2335200000002</v>
      </c>
      <c r="I23" s="102">
        <v>2858</v>
      </c>
      <c r="J23" s="90"/>
      <c r="K23" s="90">
        <v>53.222634002000007</v>
      </c>
      <c r="L23" s="91">
        <v>5.6152868623588978E-4</v>
      </c>
      <c r="M23" s="91">
        <f t="shared" si="0"/>
        <v>1.7050978314091011E-3</v>
      </c>
      <c r="N23" s="91">
        <f>K23/'סכום נכסי הקרן'!$C$42</f>
        <v>2.0942593535653144E-4</v>
      </c>
    </row>
    <row r="24" spans="2:14">
      <c r="B24" s="86" t="s">
        <v>1821</v>
      </c>
      <c r="C24" s="87" t="s">
        <v>1822</v>
      </c>
      <c r="D24" s="88" t="s">
        <v>120</v>
      </c>
      <c r="E24" s="87" t="s">
        <v>1818</v>
      </c>
      <c r="F24" s="88" t="s">
        <v>1799</v>
      </c>
      <c r="G24" s="88" t="s">
        <v>133</v>
      </c>
      <c r="H24" s="90">
        <v>27819.874992000005</v>
      </c>
      <c r="I24" s="102">
        <v>1852</v>
      </c>
      <c r="J24" s="90"/>
      <c r="K24" s="90">
        <v>515.22408485200015</v>
      </c>
      <c r="L24" s="91">
        <v>1.5271413314062212E-4</v>
      </c>
      <c r="M24" s="91">
        <f t="shared" si="0"/>
        <v>1.6506275689735152E-2</v>
      </c>
      <c r="N24" s="91">
        <f>K24/'סכום נכסי הקרן'!$C$42</f>
        <v>2.0273571181067124E-3</v>
      </c>
    </row>
    <row r="25" spans="2:14">
      <c r="B25" s="86" t="s">
        <v>1823</v>
      </c>
      <c r="C25" s="87" t="s">
        <v>1824</v>
      </c>
      <c r="D25" s="88" t="s">
        <v>120</v>
      </c>
      <c r="E25" s="87" t="s">
        <v>1818</v>
      </c>
      <c r="F25" s="88" t="s">
        <v>1799</v>
      </c>
      <c r="G25" s="88" t="s">
        <v>133</v>
      </c>
      <c r="H25" s="90">
        <v>7455.6997680000022</v>
      </c>
      <c r="I25" s="102">
        <v>1827</v>
      </c>
      <c r="J25" s="90"/>
      <c r="K25" s="90">
        <v>136.21563476900002</v>
      </c>
      <c r="L25" s="91">
        <v>9.0814284897321E-5</v>
      </c>
      <c r="M25" s="91">
        <f t="shared" si="0"/>
        <v>4.3639513113895899E-3</v>
      </c>
      <c r="N25" s="91">
        <f>K25/'סכום נכסי הקרן'!$C$42</f>
        <v>5.3599539475271928E-4</v>
      </c>
    </row>
    <row r="26" spans="2:14">
      <c r="B26" s="86" t="s">
        <v>1825</v>
      </c>
      <c r="C26" s="87" t="s">
        <v>1826</v>
      </c>
      <c r="D26" s="88" t="s">
        <v>120</v>
      </c>
      <c r="E26" s="87" t="s">
        <v>1818</v>
      </c>
      <c r="F26" s="88" t="s">
        <v>1799</v>
      </c>
      <c r="G26" s="88" t="s">
        <v>133</v>
      </c>
      <c r="H26" s="90">
        <v>29767.780272000004</v>
      </c>
      <c r="I26" s="102">
        <v>3539</v>
      </c>
      <c r="J26" s="90"/>
      <c r="K26" s="90">
        <v>1053.4817438260002</v>
      </c>
      <c r="L26" s="91">
        <v>2.0228274495470781E-4</v>
      </c>
      <c r="M26" s="91">
        <f t="shared" si="0"/>
        <v>3.3750479857109099E-2</v>
      </c>
      <c r="N26" s="91">
        <f>K26/'סכום נכסי הקרן'!$C$42</f>
        <v>4.1453491304751884E-3</v>
      </c>
    </row>
    <row r="27" spans="2:14">
      <c r="B27" s="92"/>
      <c r="C27" s="87"/>
      <c r="D27" s="87"/>
      <c r="E27" s="87"/>
      <c r="F27" s="87"/>
      <c r="G27" s="87"/>
      <c r="H27" s="90"/>
      <c r="I27" s="102"/>
      <c r="J27" s="87"/>
      <c r="K27" s="87"/>
      <c r="L27" s="87"/>
      <c r="M27" s="91"/>
      <c r="N27" s="87"/>
    </row>
    <row r="28" spans="2:14">
      <c r="B28" s="85" t="s">
        <v>227</v>
      </c>
      <c r="C28" s="80"/>
      <c r="D28" s="81"/>
      <c r="E28" s="80"/>
      <c r="F28" s="81"/>
      <c r="G28" s="81"/>
      <c r="H28" s="83"/>
      <c r="I28" s="100"/>
      <c r="J28" s="83"/>
      <c r="K28" s="83">
        <v>339.91790454500006</v>
      </c>
      <c r="L28" s="84"/>
      <c r="M28" s="84">
        <f t="shared" si="0"/>
        <v>1.0889977408390299E-2</v>
      </c>
      <c r="N28" s="84">
        <f>K28/'סכום נכסי הקרן'!$C$42</f>
        <v>1.3375441940940711E-3</v>
      </c>
    </row>
    <row r="29" spans="2:14">
      <c r="B29" s="86" t="s">
        <v>1827</v>
      </c>
      <c r="C29" s="87" t="s">
        <v>1828</v>
      </c>
      <c r="D29" s="88" t="s">
        <v>120</v>
      </c>
      <c r="E29" s="87" t="s">
        <v>1798</v>
      </c>
      <c r="F29" s="88" t="s">
        <v>1829</v>
      </c>
      <c r="G29" s="88" t="s">
        <v>133</v>
      </c>
      <c r="H29" s="90">
        <v>25426.76</v>
      </c>
      <c r="I29" s="102">
        <v>368.92</v>
      </c>
      <c r="J29" s="90"/>
      <c r="K29" s="90">
        <v>93.804402992000021</v>
      </c>
      <c r="L29" s="91">
        <v>3.0067804028816313E-4</v>
      </c>
      <c r="M29" s="91">
        <f t="shared" si="0"/>
        <v>3.0052192477409926E-3</v>
      </c>
      <c r="N29" s="91">
        <f>K29/'סכום נכסי הקרן'!$C$42</f>
        <v>3.6911128518033126E-4</v>
      </c>
    </row>
    <row r="30" spans="2:14">
      <c r="B30" s="86" t="s">
        <v>1830</v>
      </c>
      <c r="C30" s="87" t="s">
        <v>1831</v>
      </c>
      <c r="D30" s="88" t="s">
        <v>120</v>
      </c>
      <c r="E30" s="87" t="s">
        <v>1798</v>
      </c>
      <c r="F30" s="88" t="s">
        <v>1829</v>
      </c>
      <c r="G30" s="88" t="s">
        <v>133</v>
      </c>
      <c r="H30" s="90">
        <v>93.79296100000002</v>
      </c>
      <c r="I30" s="102">
        <v>344.75</v>
      </c>
      <c r="J30" s="90"/>
      <c r="K30" s="90">
        <v>0.32335124900000006</v>
      </c>
      <c r="L30" s="91">
        <v>6.5028060951479371E-7</v>
      </c>
      <c r="M30" s="91">
        <f t="shared" si="0"/>
        <v>1.0359230124397936E-5</v>
      </c>
      <c r="N30" s="91">
        <f>K30/'סכום נכסי הקרן'!$C$42</f>
        <v>1.2723560011701599E-6</v>
      </c>
    </row>
    <row r="31" spans="2:14">
      <c r="B31" s="86" t="s">
        <v>1832</v>
      </c>
      <c r="C31" s="87" t="s">
        <v>1833</v>
      </c>
      <c r="D31" s="88" t="s">
        <v>120</v>
      </c>
      <c r="E31" s="87" t="s">
        <v>1809</v>
      </c>
      <c r="F31" s="88" t="s">
        <v>1829</v>
      </c>
      <c r="G31" s="88" t="s">
        <v>133</v>
      </c>
      <c r="H31" s="90">
        <v>3976.0841680000008</v>
      </c>
      <c r="I31" s="102">
        <v>3694.17</v>
      </c>
      <c r="J31" s="90"/>
      <c r="K31" s="90">
        <v>146.88330852900003</v>
      </c>
      <c r="L31" s="91">
        <v>3.765194494788546E-4</v>
      </c>
      <c r="M31" s="91">
        <f t="shared" si="0"/>
        <v>4.7057124386887805E-3</v>
      </c>
      <c r="N31" s="91">
        <f>K31/'סכום נכסי הקרן'!$C$42</f>
        <v>5.7797166287921553E-4</v>
      </c>
    </row>
    <row r="32" spans="2:14">
      <c r="B32" s="86" t="s">
        <v>1834</v>
      </c>
      <c r="C32" s="87" t="s">
        <v>1835</v>
      </c>
      <c r="D32" s="88" t="s">
        <v>120</v>
      </c>
      <c r="E32" s="87" t="s">
        <v>1818</v>
      </c>
      <c r="F32" s="88" t="s">
        <v>1829</v>
      </c>
      <c r="G32" s="88" t="s">
        <v>133</v>
      </c>
      <c r="H32" s="90">
        <v>2669.8098000000005</v>
      </c>
      <c r="I32" s="102">
        <v>3704.64</v>
      </c>
      <c r="J32" s="90"/>
      <c r="K32" s="90">
        <v>98.906841775000004</v>
      </c>
      <c r="L32" s="91">
        <v>2.1114270744568327E-4</v>
      </c>
      <c r="M32" s="91">
        <f t="shared" si="0"/>
        <v>3.1686864918361274E-3</v>
      </c>
      <c r="N32" s="91">
        <f>K32/'סכום נכסי הקרן'!$C$42</f>
        <v>3.8918889003335409E-4</v>
      </c>
    </row>
    <row r="33" spans="2:14">
      <c r="B33" s="92"/>
      <c r="C33" s="87"/>
      <c r="D33" s="87"/>
      <c r="E33" s="87"/>
      <c r="F33" s="87"/>
      <c r="G33" s="87"/>
      <c r="H33" s="90"/>
      <c r="I33" s="102"/>
      <c r="J33" s="87"/>
      <c r="K33" s="87"/>
      <c r="L33" s="87"/>
      <c r="M33" s="91"/>
      <c r="N33" s="87"/>
    </row>
    <row r="34" spans="2:14">
      <c r="B34" s="79" t="s">
        <v>199</v>
      </c>
      <c r="C34" s="80"/>
      <c r="D34" s="81"/>
      <c r="E34" s="80"/>
      <c r="F34" s="81"/>
      <c r="G34" s="81"/>
      <c r="H34" s="83"/>
      <c r="I34" s="100"/>
      <c r="J34" s="83"/>
      <c r="K34" s="83">
        <v>24736.784083775008</v>
      </c>
      <c r="L34" s="84"/>
      <c r="M34" s="84">
        <f t="shared" si="0"/>
        <v>0.79249435297950377</v>
      </c>
      <c r="N34" s="84">
        <f>K34/'סכום נכסי הקרן'!$C$42</f>
        <v>9.7336861310969053E-2</v>
      </c>
    </row>
    <row r="35" spans="2:14">
      <c r="B35" s="85" t="s">
        <v>228</v>
      </c>
      <c r="C35" s="80"/>
      <c r="D35" s="81"/>
      <c r="E35" s="80"/>
      <c r="F35" s="81"/>
      <c r="G35" s="81"/>
      <c r="H35" s="83"/>
      <c r="I35" s="100"/>
      <c r="J35" s="83"/>
      <c r="K35" s="83">
        <v>24416.237254698008</v>
      </c>
      <c r="L35" s="84"/>
      <c r="M35" s="84">
        <f t="shared" si="0"/>
        <v>0.78222496828306587</v>
      </c>
      <c r="N35" s="84">
        <f>K35/'סכום נכסי הקרן'!$C$42</f>
        <v>9.607554043191413E-2</v>
      </c>
    </row>
    <row r="36" spans="2:14">
      <c r="B36" s="86" t="s">
        <v>1836</v>
      </c>
      <c r="C36" s="87" t="s">
        <v>1837</v>
      </c>
      <c r="D36" s="88" t="s">
        <v>28</v>
      </c>
      <c r="E36" s="87"/>
      <c r="F36" s="88" t="s">
        <v>1799</v>
      </c>
      <c r="G36" s="88" t="s">
        <v>132</v>
      </c>
      <c r="H36" s="90">
        <v>7555.3624010000003</v>
      </c>
      <c r="I36" s="102">
        <v>6110.2</v>
      </c>
      <c r="J36" s="90"/>
      <c r="K36" s="90">
        <v>1765.3410090499999</v>
      </c>
      <c r="L36" s="91">
        <v>1.7152621978862672E-4</v>
      </c>
      <c r="M36" s="91">
        <f t="shared" si="0"/>
        <v>5.6556372728858106E-2</v>
      </c>
      <c r="N36" s="91">
        <f>K36/'סכום נכסי הקרן'!$C$42</f>
        <v>6.9464467322238564E-3</v>
      </c>
    </row>
    <row r="37" spans="2:14">
      <c r="B37" s="86" t="s">
        <v>1838</v>
      </c>
      <c r="C37" s="87" t="s">
        <v>1839</v>
      </c>
      <c r="D37" s="88" t="s">
        <v>28</v>
      </c>
      <c r="E37" s="87"/>
      <c r="F37" s="88" t="s">
        <v>1799</v>
      </c>
      <c r="G37" s="88" t="s">
        <v>132</v>
      </c>
      <c r="H37" s="90">
        <v>817.48332000000005</v>
      </c>
      <c r="I37" s="102">
        <v>4497.5</v>
      </c>
      <c r="J37" s="90"/>
      <c r="K37" s="90">
        <v>140.59437830000005</v>
      </c>
      <c r="L37" s="91">
        <v>4.6260204615181943E-5</v>
      </c>
      <c r="M37" s="91">
        <f t="shared" si="0"/>
        <v>4.5042334721470635E-3</v>
      </c>
      <c r="N37" s="91">
        <f>K37/'סכום נכסי הקרן'!$C$42</f>
        <v>5.5322532853674779E-4</v>
      </c>
    </row>
    <row r="38" spans="2:14">
      <c r="B38" s="86" t="s">
        <v>1840</v>
      </c>
      <c r="C38" s="87" t="s">
        <v>1841</v>
      </c>
      <c r="D38" s="88" t="s">
        <v>1637</v>
      </c>
      <c r="E38" s="87"/>
      <c r="F38" s="88" t="s">
        <v>1799</v>
      </c>
      <c r="G38" s="88" t="s">
        <v>132</v>
      </c>
      <c r="H38" s="90">
        <v>2031.4203850000004</v>
      </c>
      <c r="I38" s="102">
        <v>6557</v>
      </c>
      <c r="J38" s="90"/>
      <c r="K38" s="90">
        <v>509.35769729000003</v>
      </c>
      <c r="L38" s="91">
        <v>1.0177456838677357E-5</v>
      </c>
      <c r="M38" s="91">
        <f t="shared" si="0"/>
        <v>1.6318333756801206E-2</v>
      </c>
      <c r="N38" s="91">
        <f>K38/'סכום נכסי הקרן'!$C$42</f>
        <v>2.0042734484354663E-3</v>
      </c>
    </row>
    <row r="39" spans="2:14">
      <c r="B39" s="86" t="s">
        <v>1842</v>
      </c>
      <c r="C39" s="87" t="s">
        <v>1843</v>
      </c>
      <c r="D39" s="88" t="s">
        <v>1637</v>
      </c>
      <c r="E39" s="87"/>
      <c r="F39" s="88" t="s">
        <v>1799</v>
      </c>
      <c r="G39" s="88" t="s">
        <v>132</v>
      </c>
      <c r="H39" s="90">
        <v>591.16781600000013</v>
      </c>
      <c r="I39" s="102">
        <v>16098</v>
      </c>
      <c r="J39" s="90"/>
      <c r="K39" s="90">
        <v>363.91552954800005</v>
      </c>
      <c r="L39" s="91">
        <v>5.4258850024963008E-6</v>
      </c>
      <c r="M39" s="91">
        <f t="shared" si="0"/>
        <v>1.16587912620986E-2</v>
      </c>
      <c r="N39" s="91">
        <f>K39/'סכום נכסי הקרן'!$C$42</f>
        <v>1.4319725356601743E-3</v>
      </c>
    </row>
    <row r="40" spans="2:14">
      <c r="B40" s="86" t="s">
        <v>1844</v>
      </c>
      <c r="C40" s="87" t="s">
        <v>1845</v>
      </c>
      <c r="D40" s="88" t="s">
        <v>1637</v>
      </c>
      <c r="E40" s="87"/>
      <c r="F40" s="88" t="s">
        <v>1799</v>
      </c>
      <c r="G40" s="88" t="s">
        <v>132</v>
      </c>
      <c r="H40" s="90">
        <v>1166.8737900000003</v>
      </c>
      <c r="I40" s="102">
        <v>6881</v>
      </c>
      <c r="J40" s="90"/>
      <c r="K40" s="90">
        <v>307.03884687700008</v>
      </c>
      <c r="L40" s="91">
        <v>4.9713053719690796E-6</v>
      </c>
      <c r="M40" s="91">
        <f t="shared" si="0"/>
        <v>9.8366283778561318E-3</v>
      </c>
      <c r="N40" s="91">
        <f>K40/'סכום נכסי הקרן'!$C$42</f>
        <v>1.2081682709576198E-3</v>
      </c>
    </row>
    <row r="41" spans="2:14">
      <c r="B41" s="86" t="s">
        <v>1846</v>
      </c>
      <c r="C41" s="87" t="s">
        <v>1847</v>
      </c>
      <c r="D41" s="88" t="s">
        <v>1637</v>
      </c>
      <c r="E41" s="87"/>
      <c r="F41" s="88" t="s">
        <v>1799</v>
      </c>
      <c r="G41" s="88" t="s">
        <v>132</v>
      </c>
      <c r="H41" s="90">
        <v>300.37759200000005</v>
      </c>
      <c r="I41" s="102">
        <v>9039</v>
      </c>
      <c r="J41" s="90"/>
      <c r="K41" s="90">
        <v>103.82592318800003</v>
      </c>
      <c r="L41" s="91">
        <v>6.9255437441581549E-7</v>
      </c>
      <c r="M41" s="91">
        <f t="shared" si="0"/>
        <v>3.3262795010343565E-3</v>
      </c>
      <c r="N41" s="91">
        <f>K41/'סכום נכסי הקרן'!$C$42</f>
        <v>4.0854500130687259E-4</v>
      </c>
    </row>
    <row r="42" spans="2:14">
      <c r="B42" s="86" t="s">
        <v>1848</v>
      </c>
      <c r="C42" s="87" t="s">
        <v>1849</v>
      </c>
      <c r="D42" s="88" t="s">
        <v>1637</v>
      </c>
      <c r="E42" s="87"/>
      <c r="F42" s="88" t="s">
        <v>1799</v>
      </c>
      <c r="G42" s="88" t="s">
        <v>132</v>
      </c>
      <c r="H42" s="90">
        <v>2820.8440650000002</v>
      </c>
      <c r="I42" s="102">
        <v>3317</v>
      </c>
      <c r="J42" s="90"/>
      <c r="K42" s="90">
        <v>357.80172860200003</v>
      </c>
      <c r="L42" s="91">
        <v>3.0901661788135358E-6</v>
      </c>
      <c r="M42" s="91">
        <f t="shared" si="0"/>
        <v>1.1462922926564891E-2</v>
      </c>
      <c r="N42" s="91">
        <f>K42/'סכום נכסי הקרן'!$C$42</f>
        <v>1.4079153181678649E-3</v>
      </c>
    </row>
    <row r="43" spans="2:14">
      <c r="B43" s="86" t="s">
        <v>1850</v>
      </c>
      <c r="C43" s="87" t="s">
        <v>1851</v>
      </c>
      <c r="D43" s="88" t="s">
        <v>28</v>
      </c>
      <c r="E43" s="87"/>
      <c r="F43" s="88" t="s">
        <v>1799</v>
      </c>
      <c r="G43" s="88" t="s">
        <v>140</v>
      </c>
      <c r="H43" s="90">
        <v>3672.4915340000002</v>
      </c>
      <c r="I43" s="102">
        <v>4911</v>
      </c>
      <c r="J43" s="90"/>
      <c r="K43" s="90">
        <v>512.66209840400006</v>
      </c>
      <c r="L43" s="91">
        <v>5.44713709828254E-5</v>
      </c>
      <c r="M43" s="91">
        <f t="shared" si="0"/>
        <v>1.6424197122627399E-2</v>
      </c>
      <c r="N43" s="91">
        <f>K43/'סכום נכסי הקרן'!$C$42</f>
        <v>2.0172759483505702E-3</v>
      </c>
    </row>
    <row r="44" spans="2:14">
      <c r="B44" s="86" t="s">
        <v>1852</v>
      </c>
      <c r="C44" s="87" t="s">
        <v>1853</v>
      </c>
      <c r="D44" s="88" t="s">
        <v>121</v>
      </c>
      <c r="E44" s="87"/>
      <c r="F44" s="88" t="s">
        <v>1799</v>
      </c>
      <c r="G44" s="88" t="s">
        <v>132</v>
      </c>
      <c r="H44" s="90">
        <v>8887.7813650000007</v>
      </c>
      <c r="I44" s="102">
        <v>959.38</v>
      </c>
      <c r="J44" s="90"/>
      <c r="K44" s="90">
        <v>326.06329033000003</v>
      </c>
      <c r="L44" s="91">
        <v>4.0256896614707138E-5</v>
      </c>
      <c r="M44" s="91">
        <f t="shared" si="0"/>
        <v>1.0446116011900253E-2</v>
      </c>
      <c r="N44" s="91">
        <f>K44/'סכום נכסי הקרן'!$C$42</f>
        <v>1.283027622425122E-3</v>
      </c>
    </row>
    <row r="45" spans="2:14">
      <c r="B45" s="86" t="s">
        <v>1854</v>
      </c>
      <c r="C45" s="87" t="s">
        <v>1855</v>
      </c>
      <c r="D45" s="88" t="s">
        <v>1637</v>
      </c>
      <c r="E45" s="87"/>
      <c r="F45" s="88" t="s">
        <v>1799</v>
      </c>
      <c r="G45" s="88" t="s">
        <v>132</v>
      </c>
      <c r="H45" s="90">
        <v>4165.3626840000006</v>
      </c>
      <c r="I45" s="102">
        <v>10138</v>
      </c>
      <c r="J45" s="90"/>
      <c r="K45" s="90">
        <v>1614.8158090890004</v>
      </c>
      <c r="L45" s="91">
        <v>2.9235539206603223E-5</v>
      </c>
      <c r="M45" s="91">
        <f t="shared" si="0"/>
        <v>5.17339847197213E-2</v>
      </c>
      <c r="N45" s="91">
        <f>K45/'סכום נכסי הקרן'!$C$42</f>
        <v>6.3541445775545354E-3</v>
      </c>
    </row>
    <row r="46" spans="2:14">
      <c r="B46" s="86" t="s">
        <v>1856</v>
      </c>
      <c r="C46" s="87" t="s">
        <v>1857</v>
      </c>
      <c r="D46" s="88" t="s">
        <v>28</v>
      </c>
      <c r="E46" s="87"/>
      <c r="F46" s="88" t="s">
        <v>1799</v>
      </c>
      <c r="G46" s="88" t="s">
        <v>132</v>
      </c>
      <c r="H46" s="90">
        <v>1259.4946490000004</v>
      </c>
      <c r="I46" s="102">
        <v>4475</v>
      </c>
      <c r="J46" s="90"/>
      <c r="K46" s="90">
        <v>215.52976248600001</v>
      </c>
      <c r="L46" s="91">
        <v>1.4735896961303574E-4</v>
      </c>
      <c r="M46" s="91">
        <f t="shared" si="0"/>
        <v>6.9049444378342364E-3</v>
      </c>
      <c r="N46" s="91">
        <f>K46/'סכום נכסי הקרן'!$C$42</f>
        <v>8.4808884325614979E-4</v>
      </c>
    </row>
    <row r="47" spans="2:14">
      <c r="B47" s="86" t="s">
        <v>1858</v>
      </c>
      <c r="C47" s="87" t="s">
        <v>1859</v>
      </c>
      <c r="D47" s="88" t="s">
        <v>1637</v>
      </c>
      <c r="E47" s="87"/>
      <c r="F47" s="88" t="s">
        <v>1799</v>
      </c>
      <c r="G47" s="88" t="s">
        <v>132</v>
      </c>
      <c r="H47" s="90">
        <v>3558.9041280000006</v>
      </c>
      <c r="I47" s="102">
        <v>5859</v>
      </c>
      <c r="J47" s="90"/>
      <c r="K47" s="90">
        <v>797.36592149500018</v>
      </c>
      <c r="L47" s="91">
        <v>9.7896519518558421E-5</v>
      </c>
      <c r="M47" s="91">
        <f t="shared" si="0"/>
        <v>2.5545276536474194E-2</v>
      </c>
      <c r="N47" s="91">
        <f>K47/'סכום נכסי הקרן'!$C$42</f>
        <v>3.1375580532943541E-3</v>
      </c>
    </row>
    <row r="48" spans="2:14">
      <c r="B48" s="86" t="s">
        <v>1860</v>
      </c>
      <c r="C48" s="87" t="s">
        <v>1861</v>
      </c>
      <c r="D48" s="88" t="s">
        <v>121</v>
      </c>
      <c r="E48" s="87"/>
      <c r="F48" s="88" t="s">
        <v>1799</v>
      </c>
      <c r="G48" s="88" t="s">
        <v>132</v>
      </c>
      <c r="H48" s="90">
        <v>48702.852048000001</v>
      </c>
      <c r="I48" s="102">
        <v>768.2</v>
      </c>
      <c r="J48" s="90"/>
      <c r="K48" s="90">
        <v>1430.6934232590004</v>
      </c>
      <c r="L48" s="91">
        <v>5.4758028394539595E-5</v>
      </c>
      <c r="M48" s="91">
        <f t="shared" si="0"/>
        <v>4.5835240948775925E-2</v>
      </c>
      <c r="N48" s="91">
        <f>K48/'סכום נכסי הקרן'!$C$42</f>
        <v>5.6296407344889159E-3</v>
      </c>
    </row>
    <row r="49" spans="2:14">
      <c r="B49" s="86" t="s">
        <v>1862</v>
      </c>
      <c r="C49" s="87" t="s">
        <v>1863</v>
      </c>
      <c r="D49" s="88" t="s">
        <v>1864</v>
      </c>
      <c r="E49" s="87"/>
      <c r="F49" s="88" t="s">
        <v>1799</v>
      </c>
      <c r="G49" s="88" t="s">
        <v>137</v>
      </c>
      <c r="H49" s="90">
        <v>29861.188506000006</v>
      </c>
      <c r="I49" s="102">
        <v>1892</v>
      </c>
      <c r="J49" s="90"/>
      <c r="K49" s="90">
        <v>275.89360034300006</v>
      </c>
      <c r="L49" s="91">
        <v>9.2679419869414205E-5</v>
      </c>
      <c r="M49" s="91">
        <f t="shared" si="0"/>
        <v>8.8388255948929715E-3</v>
      </c>
      <c r="N49" s="91">
        <f>K49/'סכום נכסי הקרן'!$C$42</f>
        <v>1.0856147275338274E-3</v>
      </c>
    </row>
    <row r="50" spans="2:14">
      <c r="B50" s="86" t="s">
        <v>1865</v>
      </c>
      <c r="C50" s="87" t="s">
        <v>1866</v>
      </c>
      <c r="D50" s="88" t="s">
        <v>28</v>
      </c>
      <c r="E50" s="87"/>
      <c r="F50" s="88" t="s">
        <v>1799</v>
      </c>
      <c r="G50" s="88" t="s">
        <v>134</v>
      </c>
      <c r="H50" s="90">
        <v>17917.560433999999</v>
      </c>
      <c r="I50" s="102">
        <v>2808.5</v>
      </c>
      <c r="J50" s="90"/>
      <c r="K50" s="90">
        <v>2039.5794390190006</v>
      </c>
      <c r="L50" s="91">
        <v>7.4003457984996975E-5</v>
      </c>
      <c r="M50" s="91">
        <f t="shared" si="0"/>
        <v>6.5342171496570498E-2</v>
      </c>
      <c r="N50" s="91">
        <f>K50/'סכום נכסי הקרן'!$C$42</f>
        <v>8.0255485238564621E-3</v>
      </c>
    </row>
    <row r="51" spans="2:14">
      <c r="B51" s="86" t="s">
        <v>1867</v>
      </c>
      <c r="C51" s="87" t="s">
        <v>1868</v>
      </c>
      <c r="D51" s="88" t="s">
        <v>28</v>
      </c>
      <c r="E51" s="87"/>
      <c r="F51" s="88" t="s">
        <v>1799</v>
      </c>
      <c r="G51" s="88" t="s">
        <v>132</v>
      </c>
      <c r="H51" s="90">
        <v>2484.5599440000005</v>
      </c>
      <c r="I51" s="102">
        <v>3647.5</v>
      </c>
      <c r="J51" s="90"/>
      <c r="K51" s="90">
        <v>346.54741486100011</v>
      </c>
      <c r="L51" s="91">
        <v>3.7038758855098395E-5</v>
      </c>
      <c r="M51" s="91">
        <f t="shared" si="0"/>
        <v>1.1102367566733292E-2</v>
      </c>
      <c r="N51" s="91">
        <f>K51/'סכום נכסי הקרן'!$C$42</f>
        <v>1.3636306782547744E-3</v>
      </c>
    </row>
    <row r="52" spans="2:14">
      <c r="B52" s="86" t="s">
        <v>1869</v>
      </c>
      <c r="C52" s="87" t="s">
        <v>1870</v>
      </c>
      <c r="D52" s="88" t="s">
        <v>121</v>
      </c>
      <c r="E52" s="87"/>
      <c r="F52" s="88" t="s">
        <v>1799</v>
      </c>
      <c r="G52" s="88" t="s">
        <v>132</v>
      </c>
      <c r="H52" s="90">
        <v>15508.689940999997</v>
      </c>
      <c r="I52" s="102">
        <v>462.75</v>
      </c>
      <c r="J52" s="90"/>
      <c r="K52" s="90">
        <v>274.43495336399997</v>
      </c>
      <c r="L52" s="91">
        <v>1.3146862306637801E-4</v>
      </c>
      <c r="M52" s="91">
        <f t="shared" si="0"/>
        <v>8.792094803617383E-3</v>
      </c>
      <c r="N52" s="91">
        <f>K52/'סכום נכסי הקרן'!$C$42</f>
        <v>1.0798750922515789E-3</v>
      </c>
    </row>
    <row r="53" spans="2:14">
      <c r="B53" s="86" t="s">
        <v>1871</v>
      </c>
      <c r="C53" s="87" t="s">
        <v>1872</v>
      </c>
      <c r="D53" s="88" t="s">
        <v>121</v>
      </c>
      <c r="E53" s="87"/>
      <c r="F53" s="88" t="s">
        <v>1799</v>
      </c>
      <c r="G53" s="88" t="s">
        <v>132</v>
      </c>
      <c r="H53" s="90">
        <v>1811.7711750000003</v>
      </c>
      <c r="I53" s="102">
        <v>3687.75</v>
      </c>
      <c r="J53" s="90"/>
      <c r="K53" s="90">
        <v>255.49517349500007</v>
      </c>
      <c r="L53" s="91">
        <v>1.7689080908651719E-5</v>
      </c>
      <c r="M53" s="91">
        <f t="shared" si="0"/>
        <v>8.1853195436634336E-3</v>
      </c>
      <c r="N53" s="91">
        <f>K53/'סכום נכסי הקרן'!$C$42</f>
        <v>1.0053488838274889E-3</v>
      </c>
    </row>
    <row r="54" spans="2:14">
      <c r="B54" s="86" t="s">
        <v>1873</v>
      </c>
      <c r="C54" s="87" t="s">
        <v>1874</v>
      </c>
      <c r="D54" s="88" t="s">
        <v>28</v>
      </c>
      <c r="E54" s="87"/>
      <c r="F54" s="88" t="s">
        <v>1799</v>
      </c>
      <c r="G54" s="88" t="s">
        <v>134</v>
      </c>
      <c r="H54" s="90">
        <v>13783.148999000001</v>
      </c>
      <c r="I54" s="102">
        <v>641.1</v>
      </c>
      <c r="J54" s="90"/>
      <c r="K54" s="90">
        <v>358.14718905000001</v>
      </c>
      <c r="L54" s="91">
        <v>6.725588882668572E-5</v>
      </c>
      <c r="M54" s="91">
        <f t="shared" si="0"/>
        <v>1.1473990470886359E-2</v>
      </c>
      <c r="N54" s="91">
        <f>K54/'סכום נכסי הקרן'!$C$42</f>
        <v>1.4092746717362802E-3</v>
      </c>
    </row>
    <row r="55" spans="2:14">
      <c r="B55" s="86" t="s">
        <v>1875</v>
      </c>
      <c r="C55" s="87" t="s">
        <v>1876</v>
      </c>
      <c r="D55" s="88" t="s">
        <v>121</v>
      </c>
      <c r="E55" s="87"/>
      <c r="F55" s="88" t="s">
        <v>1799</v>
      </c>
      <c r="G55" s="88" t="s">
        <v>132</v>
      </c>
      <c r="H55" s="90">
        <v>17190.916622000004</v>
      </c>
      <c r="I55" s="102">
        <v>1004</v>
      </c>
      <c r="J55" s="90"/>
      <c r="K55" s="90">
        <v>660.01017422100017</v>
      </c>
      <c r="L55" s="91">
        <v>7.393851299178792E-5</v>
      </c>
      <c r="M55" s="91">
        <f t="shared" si="0"/>
        <v>2.114479934852305E-2</v>
      </c>
      <c r="N55" s="91">
        <f>K55/'סכום נכסי הקרן'!$C$42</f>
        <v>2.5970764257151582E-3</v>
      </c>
    </row>
    <row r="56" spans="2:14">
      <c r="B56" s="86" t="s">
        <v>1877</v>
      </c>
      <c r="C56" s="87" t="s">
        <v>1878</v>
      </c>
      <c r="D56" s="88" t="s">
        <v>1637</v>
      </c>
      <c r="E56" s="87"/>
      <c r="F56" s="88" t="s">
        <v>1799</v>
      </c>
      <c r="G56" s="88" t="s">
        <v>132</v>
      </c>
      <c r="H56" s="90">
        <v>637.15125200000011</v>
      </c>
      <c r="I56" s="102">
        <v>34126</v>
      </c>
      <c r="J56" s="90"/>
      <c r="K56" s="90">
        <v>831.46851999300009</v>
      </c>
      <c r="L56" s="91">
        <v>3.4627785434782615E-5</v>
      </c>
      <c r="M56" s="91">
        <f t="shared" si="0"/>
        <v>2.6637824243567566E-2</v>
      </c>
      <c r="N56" s="91">
        <f>K56/'סכום נכסי הקרן'!$C$42</f>
        <v>3.2717484916755788E-3</v>
      </c>
    </row>
    <row r="57" spans="2:14">
      <c r="B57" s="86" t="s">
        <v>1879</v>
      </c>
      <c r="C57" s="87" t="s">
        <v>1880</v>
      </c>
      <c r="D57" s="88" t="s">
        <v>28</v>
      </c>
      <c r="E57" s="87"/>
      <c r="F57" s="88" t="s">
        <v>1799</v>
      </c>
      <c r="G57" s="88" t="s">
        <v>132</v>
      </c>
      <c r="H57" s="90">
        <v>14546.252569000002</v>
      </c>
      <c r="I57" s="102">
        <v>697.87</v>
      </c>
      <c r="J57" s="90"/>
      <c r="K57" s="90">
        <v>388.18927903800005</v>
      </c>
      <c r="L57" s="91">
        <v>4.0361636002122904E-5</v>
      </c>
      <c r="M57" s="91">
        <f t="shared" si="0"/>
        <v>1.2436451338336305E-2</v>
      </c>
      <c r="N57" s="91">
        <f>K57/'סכום נכסי הקרן'!$C$42</f>
        <v>1.5274874004705546E-3</v>
      </c>
    </row>
    <row r="58" spans="2:14">
      <c r="B58" s="86" t="s">
        <v>1881</v>
      </c>
      <c r="C58" s="87" t="s">
        <v>1882</v>
      </c>
      <c r="D58" s="88" t="s">
        <v>28</v>
      </c>
      <c r="E58" s="87"/>
      <c r="F58" s="88" t="s">
        <v>1799</v>
      </c>
      <c r="G58" s="88" t="s">
        <v>132</v>
      </c>
      <c r="H58" s="90">
        <v>9220.4514000000017</v>
      </c>
      <c r="I58" s="102">
        <v>517.01</v>
      </c>
      <c r="J58" s="90"/>
      <c r="K58" s="90">
        <v>182.29258771500002</v>
      </c>
      <c r="L58" s="91">
        <v>3.0734838000000004E-4</v>
      </c>
      <c r="M58" s="91">
        <f t="shared" si="0"/>
        <v>5.8401223806983996E-3</v>
      </c>
      <c r="N58" s="91">
        <f>K58/'סכום נכסי הקרן'!$C$42</f>
        <v>7.1730376383366936E-4</v>
      </c>
    </row>
    <row r="59" spans="2:14">
      <c r="B59" s="86" t="s">
        <v>1883</v>
      </c>
      <c r="C59" s="87" t="s">
        <v>1884</v>
      </c>
      <c r="D59" s="88" t="s">
        <v>28</v>
      </c>
      <c r="E59" s="87"/>
      <c r="F59" s="88" t="s">
        <v>1799</v>
      </c>
      <c r="G59" s="88" t="s">
        <v>134</v>
      </c>
      <c r="H59" s="90">
        <v>167.29891300000006</v>
      </c>
      <c r="I59" s="102">
        <v>6867</v>
      </c>
      <c r="J59" s="90"/>
      <c r="K59" s="90">
        <v>46.563700052000009</v>
      </c>
      <c r="L59" s="91">
        <v>7.9856283054892624E-5</v>
      </c>
      <c r="M59" s="91">
        <f t="shared" si="0"/>
        <v>1.4917650257231824E-3</v>
      </c>
      <c r="N59" s="91">
        <f>K59/'סכום נכסי הקרן'!$C$42</f>
        <v>1.8322367203180183E-4</v>
      </c>
    </row>
    <row r="60" spans="2:14">
      <c r="B60" s="86" t="s">
        <v>1885</v>
      </c>
      <c r="C60" s="87" t="s">
        <v>1886</v>
      </c>
      <c r="D60" s="88" t="s">
        <v>28</v>
      </c>
      <c r="E60" s="87"/>
      <c r="F60" s="88" t="s">
        <v>1799</v>
      </c>
      <c r="G60" s="88" t="s">
        <v>134</v>
      </c>
      <c r="H60" s="90">
        <v>3445.567672000001</v>
      </c>
      <c r="I60" s="102">
        <v>20418</v>
      </c>
      <c r="J60" s="90"/>
      <c r="K60" s="90">
        <v>2851.4207275560007</v>
      </c>
      <c r="L60" s="91">
        <v>1.211302636798135E-4</v>
      </c>
      <c r="M60" s="91">
        <f t="shared" si="0"/>
        <v>9.1351196538074289E-2</v>
      </c>
      <c r="N60" s="91">
        <f>K60/'סכום נכסי הקרן'!$C$42</f>
        <v>1.1220065751367672E-2</v>
      </c>
    </row>
    <row r="61" spans="2:14">
      <c r="B61" s="86" t="s">
        <v>1887</v>
      </c>
      <c r="C61" s="87" t="s">
        <v>1888</v>
      </c>
      <c r="D61" s="88" t="s">
        <v>28</v>
      </c>
      <c r="E61" s="87"/>
      <c r="F61" s="88" t="s">
        <v>1799</v>
      </c>
      <c r="G61" s="88" t="s">
        <v>134</v>
      </c>
      <c r="H61" s="90">
        <v>1896.371189</v>
      </c>
      <c r="I61" s="102">
        <v>8676.1</v>
      </c>
      <c r="J61" s="90"/>
      <c r="K61" s="90">
        <v>666.86084258699998</v>
      </c>
      <c r="L61" s="91">
        <v>3.6613956666905432E-4</v>
      </c>
      <c r="M61" s="91">
        <f t="shared" si="0"/>
        <v>2.13642747652063E-2</v>
      </c>
      <c r="N61" s="91">
        <f>K61/'סכום נכסי הקרן'!$C$42</f>
        <v>2.6240331454880465E-3</v>
      </c>
    </row>
    <row r="62" spans="2:14">
      <c r="B62" s="86" t="s">
        <v>1889</v>
      </c>
      <c r="C62" s="87" t="s">
        <v>1890</v>
      </c>
      <c r="D62" s="88" t="s">
        <v>28</v>
      </c>
      <c r="E62" s="87"/>
      <c r="F62" s="88" t="s">
        <v>1799</v>
      </c>
      <c r="G62" s="88" t="s">
        <v>134</v>
      </c>
      <c r="H62" s="90">
        <v>2962.5205800000003</v>
      </c>
      <c r="I62" s="102">
        <v>2427.8000000000002</v>
      </c>
      <c r="J62" s="90"/>
      <c r="K62" s="90">
        <v>291.51546679100005</v>
      </c>
      <c r="L62" s="91">
        <v>1.2528056646974884E-4</v>
      </c>
      <c r="M62" s="91">
        <f t="shared" si="0"/>
        <v>9.3393045941481834E-3</v>
      </c>
      <c r="N62" s="91">
        <f>K62/'סכום נכסי הקרן'!$C$42</f>
        <v>1.1470852664170451E-3</v>
      </c>
    </row>
    <row r="63" spans="2:14">
      <c r="B63" s="86" t="s">
        <v>1891</v>
      </c>
      <c r="C63" s="87" t="s">
        <v>1892</v>
      </c>
      <c r="D63" s="88" t="s">
        <v>122</v>
      </c>
      <c r="E63" s="87"/>
      <c r="F63" s="88" t="s">
        <v>1799</v>
      </c>
      <c r="G63" s="88" t="s">
        <v>141</v>
      </c>
      <c r="H63" s="90">
        <v>25004.399381000003</v>
      </c>
      <c r="I63" s="102">
        <v>242750</v>
      </c>
      <c r="J63" s="90"/>
      <c r="K63" s="90">
        <v>1557.5152858980002</v>
      </c>
      <c r="L63" s="91">
        <v>3.1038659997086367E-6</v>
      </c>
      <c r="M63" s="91">
        <f t="shared" si="0"/>
        <v>4.9898243222449484E-2</v>
      </c>
      <c r="N63" s="91">
        <f>K63/'סכום נכסי הקרן'!$C$42</f>
        <v>6.1286725412542861E-3</v>
      </c>
    </row>
    <row r="64" spans="2:14">
      <c r="B64" s="86" t="s">
        <v>1893</v>
      </c>
      <c r="C64" s="87" t="s">
        <v>1894</v>
      </c>
      <c r="D64" s="88" t="s">
        <v>121</v>
      </c>
      <c r="E64" s="87"/>
      <c r="F64" s="88" t="s">
        <v>1799</v>
      </c>
      <c r="G64" s="88" t="s">
        <v>132</v>
      </c>
      <c r="H64" s="90">
        <v>80.987882000000013</v>
      </c>
      <c r="I64" s="102">
        <v>83576</v>
      </c>
      <c r="J64" s="90"/>
      <c r="K64" s="90">
        <v>258.83291824400004</v>
      </c>
      <c r="L64" s="91">
        <v>4.5127811333066059E-6</v>
      </c>
      <c r="M64" s="91">
        <f t="shared" si="0"/>
        <v>8.2922511422217297E-3</v>
      </c>
      <c r="N64" s="91">
        <f>K64/'סכום נכסי הקרן'!$C$42</f>
        <v>1.0184825877327562E-3</v>
      </c>
    </row>
    <row r="65" spans="2:14">
      <c r="B65" s="86" t="s">
        <v>1895</v>
      </c>
      <c r="C65" s="87" t="s">
        <v>1896</v>
      </c>
      <c r="D65" s="88" t="s">
        <v>121</v>
      </c>
      <c r="E65" s="87"/>
      <c r="F65" s="88" t="s">
        <v>1799</v>
      </c>
      <c r="G65" s="88" t="s">
        <v>132</v>
      </c>
      <c r="H65" s="90">
        <v>1846.4666850000003</v>
      </c>
      <c r="I65" s="102">
        <v>5460</v>
      </c>
      <c r="J65" s="90"/>
      <c r="K65" s="90">
        <v>385.52451774800005</v>
      </c>
      <c r="L65" s="91">
        <v>2.9308995000000007E-4</v>
      </c>
      <c r="M65" s="91">
        <f t="shared" si="0"/>
        <v>1.2351080165300577E-2</v>
      </c>
      <c r="N65" s="91">
        <f>K65/'סכום נכסי הקרן'!$C$42</f>
        <v>1.5170018216162809E-3</v>
      </c>
    </row>
    <row r="66" spans="2:14">
      <c r="B66" s="86" t="s">
        <v>1897</v>
      </c>
      <c r="C66" s="87" t="s">
        <v>1898</v>
      </c>
      <c r="D66" s="88" t="s">
        <v>28</v>
      </c>
      <c r="E66" s="87"/>
      <c r="F66" s="88" t="s">
        <v>1799</v>
      </c>
      <c r="G66" s="88" t="s">
        <v>134</v>
      </c>
      <c r="H66" s="90">
        <v>363.68312000000003</v>
      </c>
      <c r="I66" s="102">
        <v>20350</v>
      </c>
      <c r="J66" s="90"/>
      <c r="K66" s="90">
        <v>299.96796498700002</v>
      </c>
      <c r="L66" s="91">
        <v>6.6154273760800369E-5</v>
      </c>
      <c r="M66" s="91">
        <f t="shared" si="0"/>
        <v>9.6100979626884808E-3</v>
      </c>
      <c r="N66" s="91">
        <f>K66/'סכום נכסי הקרן'!$C$42</f>
        <v>1.180345032191324E-3</v>
      </c>
    </row>
    <row r="67" spans="2:14">
      <c r="B67" s="86" t="s">
        <v>1899</v>
      </c>
      <c r="C67" s="87" t="s">
        <v>1900</v>
      </c>
      <c r="D67" s="88" t="s">
        <v>28</v>
      </c>
      <c r="E67" s="87"/>
      <c r="F67" s="88" t="s">
        <v>1799</v>
      </c>
      <c r="G67" s="88" t="s">
        <v>134</v>
      </c>
      <c r="H67" s="90">
        <v>296.65138800000005</v>
      </c>
      <c r="I67" s="102">
        <v>21675</v>
      </c>
      <c r="J67" s="90"/>
      <c r="K67" s="90">
        <v>260.61104113800002</v>
      </c>
      <c r="L67" s="91">
        <v>1.7951672496217854E-4</v>
      </c>
      <c r="M67" s="91">
        <f t="shared" si="0"/>
        <v>8.3492170092328271E-3</v>
      </c>
      <c r="N67" s="91">
        <f>K67/'סכום נכסי הקרן'!$C$42</f>
        <v>1.0254793299503775E-3</v>
      </c>
    </row>
    <row r="68" spans="2:14">
      <c r="B68" s="86" t="s">
        <v>1901</v>
      </c>
      <c r="C68" s="87" t="s">
        <v>1902</v>
      </c>
      <c r="D68" s="88" t="s">
        <v>28</v>
      </c>
      <c r="E68" s="87"/>
      <c r="F68" s="88" t="s">
        <v>1799</v>
      </c>
      <c r="G68" s="88" t="s">
        <v>134</v>
      </c>
      <c r="H68" s="90">
        <v>845.04961800000024</v>
      </c>
      <c r="I68" s="102">
        <v>20215</v>
      </c>
      <c r="J68" s="90"/>
      <c r="K68" s="90">
        <v>692.37802315100009</v>
      </c>
      <c r="L68" s="91">
        <v>3.0645498386219408E-4</v>
      </c>
      <c r="M68" s="91">
        <f t="shared" si="0"/>
        <v>2.2181770743359433E-2</v>
      </c>
      <c r="N68" s="91">
        <f>K68/'סכום נכסי הקרן'!$C$42</f>
        <v>2.7244407917363781E-3</v>
      </c>
    </row>
    <row r="69" spans="2:14">
      <c r="B69" s="86" t="s">
        <v>1903</v>
      </c>
      <c r="C69" s="87" t="s">
        <v>1904</v>
      </c>
      <c r="D69" s="88" t="s">
        <v>1637</v>
      </c>
      <c r="E69" s="87"/>
      <c r="F69" s="88" t="s">
        <v>1799</v>
      </c>
      <c r="G69" s="88" t="s">
        <v>132</v>
      </c>
      <c r="H69" s="90">
        <v>1339.5319700000002</v>
      </c>
      <c r="I69" s="102">
        <v>7302</v>
      </c>
      <c r="J69" s="90"/>
      <c r="K69" s="90">
        <v>374.03547601000002</v>
      </c>
      <c r="L69" s="91">
        <v>1.7807005250913928E-5</v>
      </c>
      <c r="M69" s="91">
        <f t="shared" si="0"/>
        <v>1.1983004805638816E-2</v>
      </c>
      <c r="N69" s="91">
        <f>K69/'סכום נכסי הקרן'!$C$42</f>
        <v>1.4717935496573907E-3</v>
      </c>
    </row>
    <row r="70" spans="2:14">
      <c r="B70" s="86" t="s">
        <v>1905</v>
      </c>
      <c r="C70" s="87" t="s">
        <v>1906</v>
      </c>
      <c r="D70" s="88" t="s">
        <v>121</v>
      </c>
      <c r="E70" s="87"/>
      <c r="F70" s="88" t="s">
        <v>1799</v>
      </c>
      <c r="G70" s="88" t="s">
        <v>132</v>
      </c>
      <c r="H70" s="90">
        <v>6074.0911800000013</v>
      </c>
      <c r="I70" s="102">
        <v>3381</v>
      </c>
      <c r="J70" s="90"/>
      <c r="K70" s="90">
        <v>785.31584717100009</v>
      </c>
      <c r="L70" s="91">
        <v>1.9785313289902285E-4</v>
      </c>
      <c r="M70" s="91">
        <f t="shared" si="0"/>
        <v>2.5159227330465356E-2</v>
      </c>
      <c r="N70" s="91">
        <f>K70/'סכום נכסי הקרן'!$C$42</f>
        <v>3.0901421721802286E-3</v>
      </c>
    </row>
    <row r="71" spans="2:14">
      <c r="B71" s="86" t="s">
        <v>1907</v>
      </c>
      <c r="C71" s="87" t="s">
        <v>1908</v>
      </c>
      <c r="D71" s="88" t="s">
        <v>1637</v>
      </c>
      <c r="E71" s="87"/>
      <c r="F71" s="88" t="s">
        <v>1799</v>
      </c>
      <c r="G71" s="88" t="s">
        <v>132</v>
      </c>
      <c r="H71" s="90">
        <v>1594.9974090000003</v>
      </c>
      <c r="I71" s="102">
        <v>16393</v>
      </c>
      <c r="J71" s="90"/>
      <c r="K71" s="90">
        <v>999.85334619900016</v>
      </c>
      <c r="L71" s="91">
        <v>5.4847491933769155E-6</v>
      </c>
      <c r="M71" s="91">
        <f t="shared" si="0"/>
        <v>3.2032382543618253E-2</v>
      </c>
      <c r="N71" s="91">
        <f>K71/'סכום נכסי הקרן'!$C$42</f>
        <v>3.9343265543605897E-3</v>
      </c>
    </row>
    <row r="72" spans="2:14">
      <c r="B72" s="86" t="s">
        <v>1909</v>
      </c>
      <c r="C72" s="87" t="s">
        <v>1910</v>
      </c>
      <c r="D72" s="88" t="s">
        <v>1637</v>
      </c>
      <c r="E72" s="87"/>
      <c r="F72" s="88" t="s">
        <v>1799</v>
      </c>
      <c r="G72" s="88" t="s">
        <v>132</v>
      </c>
      <c r="H72" s="90">
        <v>401.13716400000004</v>
      </c>
      <c r="I72" s="102">
        <v>14498</v>
      </c>
      <c r="J72" s="90"/>
      <c r="K72" s="90">
        <v>222.39185572400001</v>
      </c>
      <c r="L72" s="91">
        <v>6.1768646220464783E-6</v>
      </c>
      <c r="M72" s="91">
        <f t="shared" si="0"/>
        <v>7.1247858740660693E-3</v>
      </c>
      <c r="N72" s="91">
        <f>K72/'סכום נכסי הקרן'!$C$42</f>
        <v>8.7509051879926323E-4</v>
      </c>
    </row>
    <row r="73" spans="2:14">
      <c r="B73" s="86" t="s">
        <v>1911</v>
      </c>
      <c r="C73" s="87" t="s">
        <v>1912</v>
      </c>
      <c r="D73" s="88" t="s">
        <v>123</v>
      </c>
      <c r="E73" s="87"/>
      <c r="F73" s="88" t="s">
        <v>1799</v>
      </c>
      <c r="G73" s="88" t="s">
        <v>136</v>
      </c>
      <c r="H73" s="90">
        <v>3041.798400000001</v>
      </c>
      <c r="I73" s="102">
        <v>8843</v>
      </c>
      <c r="J73" s="90"/>
      <c r="K73" s="90">
        <v>666.38649242500003</v>
      </c>
      <c r="L73" s="91">
        <v>2.1469961924289236E-5</v>
      </c>
      <c r="M73" s="91">
        <f t="shared" si="0"/>
        <v>2.1349077970689814E-2</v>
      </c>
      <c r="N73" s="91">
        <f>K73/'סכום נכסי הקרן'!$C$42</f>
        <v>2.6221666233170542E-3</v>
      </c>
    </row>
    <row r="74" spans="2:14">
      <c r="B74" s="92"/>
      <c r="C74" s="87"/>
      <c r="D74" s="87"/>
      <c r="E74" s="87"/>
      <c r="F74" s="87"/>
      <c r="G74" s="87"/>
      <c r="H74" s="90"/>
      <c r="I74" s="102"/>
      <c r="J74" s="87"/>
      <c r="K74" s="87"/>
      <c r="L74" s="87"/>
      <c r="M74" s="91"/>
      <c r="N74" s="87"/>
    </row>
    <row r="75" spans="2:14">
      <c r="B75" s="85" t="s">
        <v>229</v>
      </c>
      <c r="C75" s="80"/>
      <c r="D75" s="81"/>
      <c r="E75" s="80"/>
      <c r="F75" s="81"/>
      <c r="G75" s="81"/>
      <c r="H75" s="83"/>
      <c r="I75" s="100"/>
      <c r="J75" s="83"/>
      <c r="K75" s="83">
        <v>320.54682907700004</v>
      </c>
      <c r="L75" s="84"/>
      <c r="M75" s="84">
        <f t="shared" si="0"/>
        <v>1.0269384696437943E-2</v>
      </c>
      <c r="N75" s="84">
        <f>K75/'סכום נכסי הקרן'!$C$42</f>
        <v>1.2613208790549205E-3</v>
      </c>
    </row>
    <row r="76" spans="2:14">
      <c r="B76" s="86" t="s">
        <v>1913</v>
      </c>
      <c r="C76" s="87" t="s">
        <v>1914</v>
      </c>
      <c r="D76" s="88" t="s">
        <v>121</v>
      </c>
      <c r="E76" s="87"/>
      <c r="F76" s="88" t="s">
        <v>1829</v>
      </c>
      <c r="G76" s="88" t="s">
        <v>132</v>
      </c>
      <c r="H76" s="90">
        <v>930.0455740000001</v>
      </c>
      <c r="I76" s="102">
        <v>9013</v>
      </c>
      <c r="J76" s="90"/>
      <c r="K76" s="90">
        <v>320.54682907700004</v>
      </c>
      <c r="L76" s="91">
        <v>2.6428562124224869E-5</v>
      </c>
      <c r="M76" s="91">
        <f t="shared" ref="M76" si="1">IFERROR(K76/$K$11,0)</f>
        <v>1.0269384696437943E-2</v>
      </c>
      <c r="N76" s="91">
        <f>K76/'סכום נכסי הקרן'!$C$42</f>
        <v>1.2613208790549205E-3</v>
      </c>
    </row>
    <row r="77" spans="2:14">
      <c r="B77" s="93"/>
      <c r="C77" s="93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</row>
    <row r="78" spans="2:14">
      <c r="B78" s="93"/>
      <c r="C78" s="93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</row>
    <row r="79" spans="2:14">
      <c r="B79" s="93"/>
      <c r="C79" s="93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</row>
    <row r="80" spans="2:14">
      <c r="B80" s="111" t="s">
        <v>223</v>
      </c>
      <c r="C80" s="93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</row>
    <row r="81" spans="2:14">
      <c r="B81" s="111" t="s">
        <v>112</v>
      </c>
      <c r="C81" s="93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</row>
    <row r="82" spans="2:14">
      <c r="B82" s="111" t="s">
        <v>206</v>
      </c>
      <c r="C82" s="93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</row>
    <row r="83" spans="2:14">
      <c r="B83" s="111" t="s">
        <v>214</v>
      </c>
      <c r="C83" s="93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</row>
    <row r="84" spans="2:14">
      <c r="B84" s="111" t="s">
        <v>221</v>
      </c>
      <c r="C84" s="93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</row>
    <row r="85" spans="2:14">
      <c r="B85" s="93"/>
      <c r="C85" s="93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</row>
    <row r="86" spans="2:14">
      <c r="B86" s="93"/>
      <c r="C86" s="93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</row>
    <row r="87" spans="2:14">
      <c r="B87" s="93"/>
      <c r="C87" s="93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</row>
    <row r="88" spans="2:14">
      <c r="B88" s="93"/>
      <c r="C88" s="93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</row>
    <row r="89" spans="2:14">
      <c r="B89" s="93"/>
      <c r="C89" s="93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</row>
    <row r="90" spans="2:14">
      <c r="B90" s="93"/>
      <c r="C90" s="93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</row>
    <row r="91" spans="2:14">
      <c r="B91" s="93"/>
      <c r="C91" s="93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</row>
    <row r="92" spans="2:14">
      <c r="B92" s="93"/>
      <c r="C92" s="93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</row>
    <row r="93" spans="2:14">
      <c r="B93" s="93"/>
      <c r="C93" s="93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</row>
    <row r="94" spans="2:14">
      <c r="B94" s="93"/>
      <c r="C94" s="93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</row>
    <row r="95" spans="2:14">
      <c r="B95" s="93"/>
      <c r="C95" s="93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</row>
    <row r="96" spans="2:14">
      <c r="B96" s="93"/>
      <c r="C96" s="93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</row>
    <row r="97" spans="2:14">
      <c r="B97" s="93"/>
      <c r="C97" s="93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</row>
    <row r="98" spans="2:14">
      <c r="B98" s="93"/>
      <c r="C98" s="93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</row>
    <row r="99" spans="2:14">
      <c r="B99" s="93"/>
      <c r="C99" s="93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</row>
    <row r="100" spans="2:14">
      <c r="B100" s="93"/>
      <c r="C100" s="93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</row>
    <row r="101" spans="2:14">
      <c r="B101" s="93"/>
      <c r="C101" s="93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</row>
    <row r="102" spans="2:14">
      <c r="B102" s="93"/>
      <c r="C102" s="93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</row>
    <row r="103" spans="2:14">
      <c r="B103" s="93"/>
      <c r="C103" s="93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</row>
    <row r="104" spans="2:14">
      <c r="B104" s="93"/>
      <c r="C104" s="93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</row>
    <row r="105" spans="2:14">
      <c r="B105" s="93"/>
      <c r="C105" s="93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</row>
    <row r="106" spans="2:14">
      <c r="B106" s="93"/>
      <c r="C106" s="93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</row>
    <row r="107" spans="2:14">
      <c r="B107" s="93"/>
      <c r="C107" s="93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</row>
    <row r="108" spans="2:14">
      <c r="B108" s="93"/>
      <c r="C108" s="93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</row>
    <row r="109" spans="2:14">
      <c r="B109" s="93"/>
      <c r="C109" s="93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</row>
    <row r="110" spans="2:14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</row>
    <row r="111" spans="2:14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</row>
    <row r="112" spans="2:14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</row>
    <row r="113" spans="2:14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</row>
    <row r="114" spans="2:14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</row>
    <row r="115" spans="2:14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</row>
    <row r="116" spans="2:14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</row>
    <row r="117" spans="2:14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</row>
    <row r="118" spans="2:14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</row>
    <row r="119" spans="2:14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</row>
    <row r="120" spans="2:14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</row>
    <row r="121" spans="2:14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</row>
    <row r="122" spans="2:14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</row>
    <row r="123" spans="2:14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</row>
    <row r="124" spans="2:14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</row>
    <row r="125" spans="2:14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</row>
    <row r="126" spans="2:14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</row>
    <row r="127" spans="2:14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</row>
    <row r="128" spans="2:14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</row>
    <row r="129" spans="2:14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</row>
    <row r="130" spans="2:14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</row>
    <row r="131" spans="2:14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</row>
    <row r="132" spans="2:14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</row>
    <row r="133" spans="2:14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</row>
    <row r="134" spans="2:14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</row>
    <row r="135" spans="2:14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</row>
    <row r="136" spans="2:14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</row>
    <row r="137" spans="2:14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</row>
    <row r="138" spans="2:14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</row>
    <row r="139" spans="2:14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</row>
    <row r="140" spans="2:14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</row>
    <row r="141" spans="2:14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</row>
    <row r="142" spans="2:14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</row>
    <row r="143" spans="2:14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</row>
    <row r="144" spans="2:14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</row>
    <row r="145" spans="2:14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</row>
    <row r="146" spans="2:14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</row>
    <row r="147" spans="2:14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</row>
    <row r="148" spans="2:14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</row>
    <row r="149" spans="2:14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</row>
    <row r="150" spans="2:14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</row>
    <row r="151" spans="2:14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</row>
    <row r="152" spans="2:14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</row>
    <row r="153" spans="2:14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</row>
    <row r="154" spans="2:14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</row>
    <row r="155" spans="2:14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</row>
    <row r="156" spans="2:14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</row>
    <row r="157" spans="2:14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</row>
    <row r="158" spans="2:14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</row>
    <row r="159" spans="2:14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</row>
    <row r="160" spans="2:14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</row>
    <row r="161" spans="2:14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</row>
    <row r="162" spans="2:14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</row>
    <row r="163" spans="2:14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</row>
    <row r="164" spans="2:14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</row>
    <row r="165" spans="2:14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</row>
    <row r="166" spans="2:14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</row>
    <row r="167" spans="2:14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</row>
    <row r="168" spans="2:14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</row>
    <row r="169" spans="2:14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</row>
    <row r="170" spans="2:14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</row>
    <row r="171" spans="2:14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</row>
    <row r="172" spans="2:14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</row>
    <row r="173" spans="2:14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</row>
    <row r="174" spans="2:14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</row>
    <row r="175" spans="2:14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</row>
    <row r="176" spans="2:14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</row>
    <row r="177" spans="2:14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</row>
    <row r="178" spans="2:14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</row>
    <row r="179" spans="2:14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</row>
    <row r="180" spans="2:14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</row>
    <row r="181" spans="2:14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</row>
    <row r="182" spans="2:14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</row>
    <row r="183" spans="2:14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</row>
    <row r="184" spans="2:14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</row>
    <row r="185" spans="2:14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</row>
    <row r="186" spans="2:14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</row>
    <row r="187" spans="2:14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</row>
    <row r="188" spans="2:14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</row>
    <row r="189" spans="2:14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</row>
    <row r="190" spans="2:14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</row>
    <row r="191" spans="2:14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</row>
    <row r="192" spans="2:14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</row>
    <row r="193" spans="2:14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</row>
    <row r="194" spans="2:14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</row>
    <row r="195" spans="2:14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</row>
    <row r="196" spans="2:14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</row>
    <row r="197" spans="2:14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</row>
    <row r="198" spans="2:14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</row>
    <row r="199" spans="2:14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</row>
    <row r="200" spans="2:14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</row>
    <row r="201" spans="2:14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</row>
    <row r="202" spans="2:14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</row>
    <row r="203" spans="2:14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</row>
    <row r="204" spans="2:14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</row>
    <row r="205" spans="2:14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</row>
    <row r="206" spans="2:14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</row>
    <row r="207" spans="2:14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</row>
    <row r="208" spans="2:14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</row>
    <row r="209" spans="2:14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</row>
    <row r="210" spans="2:14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</row>
    <row r="211" spans="2:14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</row>
    <row r="212" spans="2:14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</row>
    <row r="213" spans="2:14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</row>
    <row r="214" spans="2:14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</row>
    <row r="215" spans="2:14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</row>
    <row r="216" spans="2:14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</row>
    <row r="217" spans="2:14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</row>
    <row r="218" spans="2:14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</row>
    <row r="219" spans="2:14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</row>
    <row r="220" spans="2:14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</row>
    <row r="221" spans="2:14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</row>
    <row r="222" spans="2:14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</row>
    <row r="223" spans="2:14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</row>
    <row r="224" spans="2:14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</row>
    <row r="225" spans="2:14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</row>
    <row r="226" spans="2:14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</row>
    <row r="227" spans="2:14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</row>
    <row r="228" spans="2:14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</row>
    <row r="229" spans="2:14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</row>
    <row r="230" spans="2:14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</row>
    <row r="231" spans="2:14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</row>
    <row r="232" spans="2:14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</row>
    <row r="233" spans="2:14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</row>
    <row r="234" spans="2:14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</row>
    <row r="235" spans="2:14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</row>
    <row r="236" spans="2:14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</row>
    <row r="237" spans="2:14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</row>
    <row r="238" spans="2:14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</row>
    <row r="239" spans="2:14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</row>
    <row r="240" spans="2:14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</row>
    <row r="241" spans="2:14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</row>
    <row r="242" spans="2:14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</row>
    <row r="243" spans="2:14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</row>
    <row r="244" spans="2:14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</row>
    <row r="245" spans="2:14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</row>
    <row r="246" spans="2:14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</row>
    <row r="247" spans="2:14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</row>
    <row r="248" spans="2:14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</row>
    <row r="249" spans="2:14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</row>
    <row r="250" spans="2:14">
      <c r="B250" s="11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</row>
    <row r="251" spans="2:14">
      <c r="B251" s="11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</row>
    <row r="252" spans="2:14">
      <c r="B252" s="114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</row>
    <row r="253" spans="2:14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</row>
    <row r="254" spans="2:14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</row>
    <row r="255" spans="2:14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</row>
    <row r="256" spans="2:14">
      <c r="B256" s="93"/>
      <c r="C256" s="93"/>
      <c r="D256" s="93"/>
      <c r="E256" s="93"/>
      <c r="F256" s="93"/>
      <c r="G256" s="93"/>
      <c r="H256" s="94"/>
      <c r="I256" s="94"/>
      <c r="J256" s="94"/>
      <c r="K256" s="94"/>
      <c r="L256" s="94"/>
      <c r="M256" s="94"/>
      <c r="N256" s="94"/>
    </row>
    <row r="257" spans="2:14">
      <c r="B257" s="93"/>
      <c r="C257" s="93"/>
      <c r="D257" s="93"/>
      <c r="E257" s="93"/>
      <c r="F257" s="93"/>
      <c r="G257" s="93"/>
      <c r="H257" s="94"/>
      <c r="I257" s="94"/>
      <c r="J257" s="94"/>
      <c r="K257" s="94"/>
      <c r="L257" s="94"/>
      <c r="M257" s="94"/>
      <c r="N257" s="94"/>
    </row>
    <row r="258" spans="2:14">
      <c r="B258" s="93"/>
      <c r="C258" s="93"/>
      <c r="D258" s="93"/>
      <c r="E258" s="93"/>
      <c r="F258" s="93"/>
      <c r="G258" s="93"/>
      <c r="H258" s="94"/>
      <c r="I258" s="94"/>
      <c r="J258" s="94"/>
      <c r="K258" s="94"/>
      <c r="L258" s="94"/>
      <c r="M258" s="94"/>
      <c r="N258" s="94"/>
    </row>
    <row r="259" spans="2:14">
      <c r="B259" s="93"/>
      <c r="C259" s="93"/>
      <c r="D259" s="93"/>
      <c r="E259" s="93"/>
      <c r="F259" s="93"/>
      <c r="G259" s="93"/>
      <c r="H259" s="94"/>
      <c r="I259" s="94"/>
      <c r="J259" s="94"/>
      <c r="K259" s="94"/>
      <c r="L259" s="94"/>
      <c r="M259" s="94"/>
      <c r="N259" s="94"/>
    </row>
    <row r="260" spans="2:14">
      <c r="B260" s="93"/>
      <c r="C260" s="93"/>
      <c r="D260" s="93"/>
      <c r="E260" s="93"/>
      <c r="F260" s="93"/>
      <c r="G260" s="93"/>
      <c r="H260" s="94"/>
      <c r="I260" s="94"/>
      <c r="J260" s="94"/>
      <c r="K260" s="94"/>
      <c r="L260" s="94"/>
      <c r="M260" s="94"/>
      <c r="N260" s="94"/>
    </row>
    <row r="261" spans="2:14">
      <c r="B261" s="93"/>
      <c r="C261" s="93"/>
      <c r="D261" s="93"/>
      <c r="E261" s="93"/>
      <c r="F261" s="93"/>
      <c r="G261" s="93"/>
      <c r="H261" s="94"/>
      <c r="I261" s="94"/>
      <c r="J261" s="94"/>
      <c r="K261" s="94"/>
      <c r="L261" s="94"/>
      <c r="M261" s="94"/>
      <c r="N261" s="94"/>
    </row>
    <row r="262" spans="2:14">
      <c r="B262" s="93"/>
      <c r="C262" s="93"/>
      <c r="D262" s="93"/>
      <c r="E262" s="93"/>
      <c r="F262" s="93"/>
      <c r="G262" s="93"/>
      <c r="H262" s="94"/>
      <c r="I262" s="94"/>
      <c r="J262" s="94"/>
      <c r="K262" s="94"/>
      <c r="L262" s="94"/>
      <c r="M262" s="94"/>
      <c r="N262" s="94"/>
    </row>
    <row r="263" spans="2:14">
      <c r="B263" s="93"/>
      <c r="C263" s="93"/>
      <c r="D263" s="93"/>
      <c r="E263" s="93"/>
      <c r="F263" s="93"/>
      <c r="G263" s="93"/>
      <c r="H263" s="94"/>
      <c r="I263" s="94"/>
      <c r="J263" s="94"/>
      <c r="K263" s="94"/>
      <c r="L263" s="94"/>
      <c r="M263" s="94"/>
      <c r="N263" s="94"/>
    </row>
    <row r="264" spans="2:14">
      <c r="B264" s="93"/>
      <c r="C264" s="93"/>
      <c r="D264" s="93"/>
      <c r="E264" s="93"/>
      <c r="F264" s="93"/>
      <c r="G264" s="93"/>
      <c r="H264" s="94"/>
      <c r="I264" s="94"/>
      <c r="J264" s="94"/>
      <c r="K264" s="94"/>
      <c r="L264" s="94"/>
      <c r="M264" s="94"/>
      <c r="N264" s="94"/>
    </row>
    <row r="265" spans="2:14">
      <c r="B265" s="93"/>
      <c r="C265" s="93"/>
      <c r="D265" s="93"/>
      <c r="E265" s="93"/>
      <c r="F265" s="93"/>
      <c r="G265" s="93"/>
      <c r="H265" s="94"/>
      <c r="I265" s="94"/>
      <c r="J265" s="94"/>
      <c r="K265" s="94"/>
      <c r="L265" s="94"/>
      <c r="M265" s="94"/>
      <c r="N265" s="94"/>
    </row>
    <row r="266" spans="2:14">
      <c r="B266" s="93"/>
      <c r="C266" s="93"/>
      <c r="D266" s="93"/>
      <c r="E266" s="93"/>
      <c r="F266" s="93"/>
      <c r="G266" s="93"/>
      <c r="H266" s="94"/>
      <c r="I266" s="94"/>
      <c r="J266" s="94"/>
      <c r="K266" s="94"/>
      <c r="L266" s="94"/>
      <c r="M266" s="94"/>
      <c r="N266" s="94"/>
    </row>
    <row r="267" spans="2:14">
      <c r="B267" s="93"/>
      <c r="C267" s="93"/>
      <c r="D267" s="93"/>
      <c r="E267" s="93"/>
      <c r="F267" s="93"/>
      <c r="G267" s="93"/>
      <c r="H267" s="94"/>
      <c r="I267" s="94"/>
      <c r="J267" s="94"/>
      <c r="K267" s="94"/>
      <c r="L267" s="94"/>
      <c r="M267" s="94"/>
      <c r="N267" s="94"/>
    </row>
    <row r="268" spans="2:14">
      <c r="B268" s="93"/>
      <c r="C268" s="93"/>
      <c r="D268" s="93"/>
      <c r="E268" s="93"/>
      <c r="F268" s="93"/>
      <c r="G268" s="93"/>
      <c r="H268" s="94"/>
      <c r="I268" s="94"/>
      <c r="J268" s="94"/>
      <c r="K268" s="94"/>
      <c r="L268" s="94"/>
      <c r="M268" s="94"/>
      <c r="N268" s="94"/>
    </row>
    <row r="269" spans="2:14">
      <c r="B269" s="93"/>
      <c r="C269" s="93"/>
      <c r="D269" s="93"/>
      <c r="E269" s="93"/>
      <c r="F269" s="93"/>
      <c r="G269" s="93"/>
      <c r="H269" s="94"/>
      <c r="I269" s="94"/>
      <c r="J269" s="94"/>
      <c r="K269" s="94"/>
      <c r="L269" s="94"/>
      <c r="M269" s="94"/>
      <c r="N269" s="94"/>
    </row>
    <row r="270" spans="2:14">
      <c r="B270" s="93"/>
      <c r="C270" s="93"/>
      <c r="D270" s="93"/>
      <c r="E270" s="93"/>
      <c r="F270" s="93"/>
      <c r="G270" s="93"/>
      <c r="H270" s="94"/>
      <c r="I270" s="94"/>
      <c r="J270" s="94"/>
      <c r="K270" s="94"/>
      <c r="L270" s="94"/>
      <c r="M270" s="94"/>
      <c r="N270" s="94"/>
    </row>
    <row r="271" spans="2:14">
      <c r="B271" s="93"/>
      <c r="C271" s="93"/>
      <c r="D271" s="93"/>
      <c r="E271" s="93"/>
      <c r="F271" s="93"/>
      <c r="G271" s="93"/>
      <c r="H271" s="94"/>
      <c r="I271" s="94"/>
      <c r="J271" s="94"/>
      <c r="K271" s="94"/>
      <c r="L271" s="94"/>
      <c r="M271" s="94"/>
      <c r="N271" s="94"/>
    </row>
    <row r="272" spans="2:14">
      <c r="B272" s="93"/>
      <c r="C272" s="93"/>
      <c r="D272" s="93"/>
      <c r="E272" s="93"/>
      <c r="F272" s="93"/>
      <c r="G272" s="93"/>
      <c r="H272" s="94"/>
      <c r="I272" s="94"/>
      <c r="J272" s="94"/>
      <c r="K272" s="94"/>
      <c r="L272" s="94"/>
      <c r="M272" s="94"/>
      <c r="N272" s="94"/>
    </row>
    <row r="273" spans="2:14">
      <c r="B273" s="93"/>
      <c r="C273" s="93"/>
      <c r="D273" s="93"/>
      <c r="E273" s="93"/>
      <c r="F273" s="93"/>
      <c r="G273" s="93"/>
      <c r="H273" s="94"/>
      <c r="I273" s="94"/>
      <c r="J273" s="94"/>
      <c r="K273" s="94"/>
      <c r="L273" s="94"/>
      <c r="M273" s="94"/>
      <c r="N273" s="94"/>
    </row>
    <row r="274" spans="2:14">
      <c r="B274" s="93"/>
      <c r="C274" s="93"/>
      <c r="D274" s="93"/>
      <c r="E274" s="93"/>
      <c r="F274" s="93"/>
      <c r="G274" s="93"/>
      <c r="H274" s="94"/>
      <c r="I274" s="94"/>
      <c r="J274" s="94"/>
      <c r="K274" s="94"/>
      <c r="L274" s="94"/>
      <c r="M274" s="94"/>
      <c r="N274" s="94"/>
    </row>
    <row r="275" spans="2:14">
      <c r="B275" s="93"/>
      <c r="C275" s="93"/>
      <c r="D275" s="93"/>
      <c r="E275" s="93"/>
      <c r="F275" s="93"/>
      <c r="G275" s="93"/>
      <c r="H275" s="94"/>
      <c r="I275" s="94"/>
      <c r="J275" s="94"/>
      <c r="K275" s="94"/>
      <c r="L275" s="94"/>
      <c r="M275" s="94"/>
      <c r="N275" s="94"/>
    </row>
    <row r="276" spans="2:14">
      <c r="B276" s="93"/>
      <c r="C276" s="93"/>
      <c r="D276" s="93"/>
      <c r="E276" s="93"/>
      <c r="F276" s="93"/>
      <c r="G276" s="93"/>
      <c r="H276" s="94"/>
      <c r="I276" s="94"/>
      <c r="J276" s="94"/>
      <c r="K276" s="94"/>
      <c r="L276" s="94"/>
      <c r="M276" s="94"/>
      <c r="N276" s="94"/>
    </row>
    <row r="277" spans="2:14">
      <c r="B277" s="93"/>
      <c r="C277" s="93"/>
      <c r="D277" s="93"/>
      <c r="E277" s="93"/>
      <c r="F277" s="93"/>
      <c r="G277" s="93"/>
      <c r="H277" s="94"/>
      <c r="I277" s="94"/>
      <c r="J277" s="94"/>
      <c r="K277" s="94"/>
      <c r="L277" s="94"/>
      <c r="M277" s="94"/>
      <c r="N277" s="94"/>
    </row>
    <row r="278" spans="2:14">
      <c r="B278" s="93"/>
      <c r="C278" s="93"/>
      <c r="D278" s="93"/>
      <c r="E278" s="93"/>
      <c r="F278" s="93"/>
      <c r="G278" s="93"/>
      <c r="H278" s="94"/>
      <c r="I278" s="94"/>
      <c r="J278" s="94"/>
      <c r="K278" s="94"/>
      <c r="L278" s="94"/>
      <c r="M278" s="94"/>
      <c r="N278" s="94"/>
    </row>
    <row r="279" spans="2:14">
      <c r="B279" s="93"/>
      <c r="C279" s="93"/>
      <c r="D279" s="93"/>
      <c r="E279" s="93"/>
      <c r="F279" s="93"/>
      <c r="G279" s="93"/>
      <c r="H279" s="94"/>
      <c r="I279" s="94"/>
      <c r="J279" s="94"/>
      <c r="K279" s="94"/>
      <c r="L279" s="94"/>
      <c r="M279" s="94"/>
      <c r="N279" s="94"/>
    </row>
    <row r="280" spans="2:14">
      <c r="B280" s="93"/>
      <c r="C280" s="93"/>
      <c r="D280" s="93"/>
      <c r="E280" s="93"/>
      <c r="F280" s="93"/>
      <c r="G280" s="93"/>
      <c r="H280" s="94"/>
      <c r="I280" s="94"/>
      <c r="J280" s="94"/>
      <c r="K280" s="94"/>
      <c r="L280" s="94"/>
      <c r="M280" s="94"/>
      <c r="N280" s="94"/>
    </row>
    <row r="281" spans="2:14">
      <c r="B281" s="93"/>
      <c r="C281" s="93"/>
      <c r="D281" s="93"/>
      <c r="E281" s="93"/>
      <c r="F281" s="93"/>
      <c r="G281" s="93"/>
      <c r="H281" s="94"/>
      <c r="I281" s="94"/>
      <c r="J281" s="94"/>
      <c r="K281" s="94"/>
      <c r="L281" s="94"/>
      <c r="M281" s="94"/>
      <c r="N281" s="94"/>
    </row>
    <row r="282" spans="2:14">
      <c r="B282" s="93"/>
      <c r="C282" s="93"/>
      <c r="D282" s="93"/>
      <c r="E282" s="93"/>
      <c r="F282" s="93"/>
      <c r="G282" s="93"/>
      <c r="H282" s="94"/>
      <c r="I282" s="94"/>
      <c r="J282" s="94"/>
      <c r="K282" s="94"/>
      <c r="L282" s="94"/>
      <c r="M282" s="94"/>
      <c r="N282" s="94"/>
    </row>
    <row r="283" spans="2:14">
      <c r="B283" s="93"/>
      <c r="C283" s="93"/>
      <c r="D283" s="93"/>
      <c r="E283" s="93"/>
      <c r="F283" s="93"/>
      <c r="G283" s="93"/>
      <c r="H283" s="94"/>
      <c r="I283" s="94"/>
      <c r="J283" s="94"/>
      <c r="K283" s="94"/>
      <c r="L283" s="94"/>
      <c r="M283" s="94"/>
      <c r="N283" s="94"/>
    </row>
    <row r="284" spans="2:14">
      <c r="B284" s="93"/>
      <c r="C284" s="93"/>
      <c r="D284" s="93"/>
      <c r="E284" s="93"/>
      <c r="F284" s="93"/>
      <c r="G284" s="93"/>
      <c r="H284" s="94"/>
      <c r="I284" s="94"/>
      <c r="J284" s="94"/>
      <c r="K284" s="94"/>
      <c r="L284" s="94"/>
      <c r="M284" s="94"/>
      <c r="N284" s="94"/>
    </row>
    <row r="285" spans="2:14">
      <c r="B285" s="93"/>
      <c r="C285" s="93"/>
      <c r="D285" s="93"/>
      <c r="E285" s="93"/>
      <c r="F285" s="93"/>
      <c r="G285" s="93"/>
      <c r="H285" s="94"/>
      <c r="I285" s="94"/>
      <c r="J285" s="94"/>
      <c r="K285" s="94"/>
      <c r="L285" s="94"/>
      <c r="M285" s="94"/>
      <c r="N285" s="94"/>
    </row>
    <row r="286" spans="2:14">
      <c r="B286" s="93"/>
      <c r="C286" s="93"/>
      <c r="D286" s="93"/>
      <c r="E286" s="93"/>
      <c r="F286" s="93"/>
      <c r="G286" s="93"/>
      <c r="H286" s="94"/>
      <c r="I286" s="94"/>
      <c r="J286" s="94"/>
      <c r="K286" s="94"/>
      <c r="L286" s="94"/>
      <c r="M286" s="94"/>
      <c r="N286" s="94"/>
    </row>
    <row r="287" spans="2:14">
      <c r="B287" s="93"/>
      <c r="C287" s="93"/>
      <c r="D287" s="93"/>
      <c r="E287" s="93"/>
      <c r="F287" s="93"/>
      <c r="G287" s="93"/>
      <c r="H287" s="94"/>
      <c r="I287" s="94"/>
      <c r="J287" s="94"/>
      <c r="K287" s="94"/>
      <c r="L287" s="94"/>
      <c r="M287" s="94"/>
      <c r="N287" s="94"/>
    </row>
    <row r="288" spans="2:14">
      <c r="B288" s="93"/>
      <c r="C288" s="93"/>
      <c r="D288" s="93"/>
      <c r="E288" s="93"/>
      <c r="F288" s="93"/>
      <c r="G288" s="93"/>
      <c r="H288" s="94"/>
      <c r="I288" s="94"/>
      <c r="J288" s="94"/>
      <c r="K288" s="94"/>
      <c r="L288" s="94"/>
      <c r="M288" s="94"/>
      <c r="N288" s="94"/>
    </row>
    <row r="289" spans="2:14">
      <c r="B289" s="93"/>
      <c r="C289" s="93"/>
      <c r="D289" s="93"/>
      <c r="E289" s="93"/>
      <c r="F289" s="93"/>
      <c r="G289" s="93"/>
      <c r="H289" s="94"/>
      <c r="I289" s="94"/>
      <c r="J289" s="94"/>
      <c r="K289" s="94"/>
      <c r="L289" s="94"/>
      <c r="M289" s="94"/>
      <c r="N289" s="94"/>
    </row>
    <row r="290" spans="2:14">
      <c r="B290" s="93"/>
      <c r="C290" s="93"/>
      <c r="D290" s="93"/>
      <c r="E290" s="93"/>
      <c r="F290" s="93"/>
      <c r="G290" s="93"/>
      <c r="H290" s="94"/>
      <c r="I290" s="94"/>
      <c r="J290" s="94"/>
      <c r="K290" s="94"/>
      <c r="L290" s="94"/>
      <c r="M290" s="94"/>
      <c r="N290" s="94"/>
    </row>
    <row r="291" spans="2:14">
      <c r="B291" s="93"/>
      <c r="C291" s="93"/>
      <c r="D291" s="93"/>
      <c r="E291" s="93"/>
      <c r="F291" s="93"/>
      <c r="G291" s="93"/>
      <c r="H291" s="94"/>
      <c r="I291" s="94"/>
      <c r="J291" s="94"/>
      <c r="K291" s="94"/>
      <c r="L291" s="94"/>
      <c r="M291" s="94"/>
      <c r="N291" s="94"/>
    </row>
    <row r="292" spans="2:14">
      <c r="B292" s="93"/>
      <c r="C292" s="93"/>
      <c r="D292" s="93"/>
      <c r="E292" s="93"/>
      <c r="F292" s="93"/>
      <c r="G292" s="93"/>
      <c r="H292" s="94"/>
      <c r="I292" s="94"/>
      <c r="J292" s="94"/>
      <c r="K292" s="94"/>
      <c r="L292" s="94"/>
      <c r="M292" s="94"/>
      <c r="N292" s="94"/>
    </row>
    <row r="293" spans="2:14">
      <c r="B293" s="93"/>
      <c r="C293" s="93"/>
      <c r="D293" s="93"/>
      <c r="E293" s="93"/>
      <c r="F293" s="93"/>
      <c r="G293" s="93"/>
      <c r="H293" s="94"/>
      <c r="I293" s="94"/>
      <c r="J293" s="94"/>
      <c r="K293" s="94"/>
      <c r="L293" s="94"/>
      <c r="M293" s="94"/>
      <c r="N293" s="94"/>
    </row>
    <row r="294" spans="2:14">
      <c r="B294" s="93"/>
      <c r="C294" s="93"/>
      <c r="D294" s="93"/>
      <c r="E294" s="93"/>
      <c r="F294" s="93"/>
      <c r="G294" s="93"/>
      <c r="H294" s="94"/>
      <c r="I294" s="94"/>
      <c r="J294" s="94"/>
      <c r="K294" s="94"/>
      <c r="L294" s="94"/>
      <c r="M294" s="94"/>
      <c r="N294" s="94"/>
    </row>
    <row r="295" spans="2:14">
      <c r="B295" s="93"/>
      <c r="C295" s="93"/>
      <c r="D295" s="93"/>
      <c r="E295" s="93"/>
      <c r="F295" s="93"/>
      <c r="G295" s="93"/>
      <c r="H295" s="94"/>
      <c r="I295" s="94"/>
      <c r="J295" s="94"/>
      <c r="K295" s="94"/>
      <c r="L295" s="94"/>
      <c r="M295" s="94"/>
      <c r="N295" s="94"/>
    </row>
    <row r="296" spans="2:14">
      <c r="B296" s="93"/>
      <c r="C296" s="93"/>
      <c r="D296" s="93"/>
      <c r="E296" s="93"/>
      <c r="F296" s="93"/>
      <c r="G296" s="93"/>
      <c r="H296" s="94"/>
      <c r="I296" s="94"/>
      <c r="J296" s="94"/>
      <c r="K296" s="94"/>
      <c r="L296" s="94"/>
      <c r="M296" s="94"/>
      <c r="N296" s="94"/>
    </row>
    <row r="297" spans="2:14">
      <c r="B297" s="93"/>
      <c r="C297" s="93"/>
      <c r="D297" s="93"/>
      <c r="E297" s="93"/>
      <c r="F297" s="93"/>
      <c r="G297" s="93"/>
      <c r="H297" s="94"/>
      <c r="I297" s="94"/>
      <c r="J297" s="94"/>
      <c r="K297" s="94"/>
      <c r="L297" s="94"/>
      <c r="M297" s="94"/>
      <c r="N297" s="94"/>
    </row>
    <row r="298" spans="2:14">
      <c r="B298" s="93"/>
      <c r="C298" s="93"/>
      <c r="D298" s="93"/>
      <c r="E298" s="93"/>
      <c r="F298" s="93"/>
      <c r="G298" s="93"/>
      <c r="H298" s="94"/>
      <c r="I298" s="94"/>
      <c r="J298" s="94"/>
      <c r="K298" s="94"/>
      <c r="L298" s="94"/>
      <c r="M298" s="94"/>
      <c r="N298" s="94"/>
    </row>
    <row r="299" spans="2:14">
      <c r="B299" s="93"/>
      <c r="C299" s="93"/>
      <c r="D299" s="93"/>
      <c r="E299" s="93"/>
      <c r="F299" s="93"/>
      <c r="G299" s="93"/>
      <c r="H299" s="94"/>
      <c r="I299" s="94"/>
      <c r="J299" s="94"/>
      <c r="K299" s="94"/>
      <c r="L299" s="94"/>
      <c r="M299" s="94"/>
      <c r="N299" s="94"/>
    </row>
    <row r="300" spans="2:14">
      <c r="B300" s="93"/>
      <c r="C300" s="93"/>
      <c r="D300" s="93"/>
      <c r="E300" s="93"/>
      <c r="F300" s="93"/>
      <c r="G300" s="93"/>
      <c r="H300" s="94"/>
      <c r="I300" s="94"/>
      <c r="J300" s="94"/>
      <c r="K300" s="94"/>
      <c r="L300" s="94"/>
      <c r="M300" s="94"/>
      <c r="N300" s="94"/>
    </row>
    <row r="301" spans="2:14">
      <c r="B301" s="93"/>
      <c r="C301" s="93"/>
      <c r="D301" s="93"/>
      <c r="E301" s="93"/>
      <c r="F301" s="93"/>
      <c r="G301" s="93"/>
      <c r="H301" s="94"/>
      <c r="I301" s="94"/>
      <c r="J301" s="94"/>
      <c r="K301" s="94"/>
      <c r="L301" s="94"/>
      <c r="M301" s="94"/>
      <c r="N301" s="94"/>
    </row>
    <row r="302" spans="2:14">
      <c r="B302" s="93"/>
      <c r="C302" s="93"/>
      <c r="D302" s="93"/>
      <c r="E302" s="93"/>
      <c r="F302" s="93"/>
      <c r="G302" s="93"/>
      <c r="H302" s="94"/>
      <c r="I302" s="94"/>
      <c r="J302" s="94"/>
      <c r="K302" s="94"/>
      <c r="L302" s="94"/>
      <c r="M302" s="94"/>
      <c r="N302" s="94"/>
    </row>
    <row r="303" spans="2:14">
      <c r="B303" s="93"/>
      <c r="C303" s="93"/>
      <c r="D303" s="93"/>
      <c r="E303" s="93"/>
      <c r="F303" s="93"/>
      <c r="G303" s="93"/>
      <c r="H303" s="94"/>
      <c r="I303" s="94"/>
      <c r="J303" s="94"/>
      <c r="K303" s="94"/>
      <c r="L303" s="94"/>
      <c r="M303" s="94"/>
      <c r="N303" s="94"/>
    </row>
    <row r="304" spans="2:14">
      <c r="B304" s="93"/>
      <c r="C304" s="93"/>
      <c r="D304" s="93"/>
      <c r="E304" s="93"/>
      <c r="F304" s="93"/>
      <c r="G304" s="93"/>
      <c r="H304" s="94"/>
      <c r="I304" s="94"/>
      <c r="J304" s="94"/>
      <c r="K304" s="94"/>
      <c r="L304" s="94"/>
      <c r="M304" s="94"/>
      <c r="N304" s="94"/>
    </row>
    <row r="305" spans="2:14">
      <c r="B305" s="93"/>
      <c r="C305" s="93"/>
      <c r="D305" s="93"/>
      <c r="E305" s="93"/>
      <c r="F305" s="93"/>
      <c r="G305" s="93"/>
      <c r="H305" s="94"/>
      <c r="I305" s="94"/>
      <c r="J305" s="94"/>
      <c r="K305" s="94"/>
      <c r="L305" s="94"/>
      <c r="M305" s="94"/>
      <c r="N305" s="94"/>
    </row>
    <row r="306" spans="2:14">
      <c r="B306" s="93"/>
      <c r="C306" s="93"/>
      <c r="D306" s="93"/>
      <c r="E306" s="93"/>
      <c r="F306" s="93"/>
      <c r="G306" s="93"/>
      <c r="H306" s="94"/>
      <c r="I306" s="94"/>
      <c r="J306" s="94"/>
      <c r="K306" s="94"/>
      <c r="L306" s="94"/>
      <c r="M306" s="94"/>
      <c r="N306" s="94"/>
    </row>
    <row r="307" spans="2:14">
      <c r="B307" s="93"/>
      <c r="C307" s="93"/>
      <c r="D307" s="93"/>
      <c r="E307" s="93"/>
      <c r="F307" s="93"/>
      <c r="G307" s="93"/>
      <c r="H307" s="94"/>
      <c r="I307" s="94"/>
      <c r="J307" s="94"/>
      <c r="K307" s="94"/>
      <c r="L307" s="94"/>
      <c r="M307" s="94"/>
      <c r="N307" s="94"/>
    </row>
    <row r="308" spans="2:14">
      <c r="B308" s="93"/>
      <c r="C308" s="93"/>
      <c r="D308" s="93"/>
      <c r="E308" s="93"/>
      <c r="F308" s="93"/>
      <c r="G308" s="93"/>
      <c r="H308" s="94"/>
      <c r="I308" s="94"/>
      <c r="J308" s="94"/>
      <c r="K308" s="94"/>
      <c r="L308" s="94"/>
      <c r="M308" s="94"/>
      <c r="N308" s="94"/>
    </row>
    <row r="309" spans="2:14">
      <c r="B309" s="93"/>
      <c r="C309" s="93"/>
      <c r="D309" s="93"/>
      <c r="E309" s="93"/>
      <c r="F309" s="93"/>
      <c r="G309" s="93"/>
      <c r="H309" s="94"/>
      <c r="I309" s="94"/>
      <c r="J309" s="94"/>
      <c r="K309" s="94"/>
      <c r="L309" s="94"/>
      <c r="M309" s="94"/>
      <c r="N309" s="94"/>
    </row>
    <row r="310" spans="2:14">
      <c r="B310" s="93"/>
      <c r="C310" s="93"/>
      <c r="D310" s="93"/>
      <c r="E310" s="93"/>
      <c r="F310" s="93"/>
      <c r="G310" s="93"/>
      <c r="H310" s="94"/>
      <c r="I310" s="94"/>
      <c r="J310" s="94"/>
      <c r="K310" s="94"/>
      <c r="L310" s="94"/>
      <c r="M310" s="94"/>
      <c r="N310" s="94"/>
    </row>
    <row r="311" spans="2:14">
      <c r="B311" s="93"/>
      <c r="C311" s="93"/>
      <c r="D311" s="93"/>
      <c r="E311" s="93"/>
      <c r="F311" s="93"/>
      <c r="G311" s="93"/>
      <c r="H311" s="94"/>
      <c r="I311" s="94"/>
      <c r="J311" s="94"/>
      <c r="K311" s="94"/>
      <c r="L311" s="94"/>
      <c r="M311" s="94"/>
      <c r="N311" s="94"/>
    </row>
    <row r="312" spans="2:14">
      <c r="B312" s="93"/>
      <c r="C312" s="93"/>
      <c r="D312" s="93"/>
      <c r="E312" s="93"/>
      <c r="F312" s="93"/>
      <c r="G312" s="93"/>
      <c r="H312" s="94"/>
      <c r="I312" s="94"/>
      <c r="J312" s="94"/>
      <c r="K312" s="94"/>
      <c r="L312" s="94"/>
      <c r="M312" s="94"/>
      <c r="N312" s="94"/>
    </row>
    <row r="313" spans="2:14">
      <c r="B313" s="93"/>
      <c r="C313" s="93"/>
      <c r="D313" s="93"/>
      <c r="E313" s="93"/>
      <c r="F313" s="93"/>
      <c r="G313" s="93"/>
      <c r="H313" s="94"/>
      <c r="I313" s="94"/>
      <c r="J313" s="94"/>
      <c r="K313" s="94"/>
      <c r="L313" s="94"/>
      <c r="M313" s="94"/>
      <c r="N313" s="94"/>
    </row>
    <row r="314" spans="2:14">
      <c r="B314" s="93"/>
      <c r="C314" s="93"/>
      <c r="D314" s="93"/>
      <c r="E314" s="93"/>
      <c r="F314" s="93"/>
      <c r="G314" s="93"/>
      <c r="H314" s="94"/>
      <c r="I314" s="94"/>
      <c r="J314" s="94"/>
      <c r="K314" s="94"/>
      <c r="L314" s="94"/>
      <c r="M314" s="94"/>
      <c r="N314" s="94"/>
    </row>
    <row r="315" spans="2:14">
      <c r="B315" s="93"/>
      <c r="C315" s="93"/>
      <c r="D315" s="93"/>
      <c r="E315" s="93"/>
      <c r="F315" s="93"/>
      <c r="G315" s="93"/>
      <c r="H315" s="94"/>
      <c r="I315" s="94"/>
      <c r="J315" s="94"/>
      <c r="K315" s="94"/>
      <c r="L315" s="94"/>
      <c r="M315" s="94"/>
      <c r="N315" s="94"/>
    </row>
    <row r="316" spans="2:14">
      <c r="B316" s="93"/>
      <c r="C316" s="93"/>
      <c r="D316" s="93"/>
      <c r="E316" s="93"/>
      <c r="F316" s="93"/>
      <c r="G316" s="93"/>
      <c r="H316" s="94"/>
      <c r="I316" s="94"/>
      <c r="J316" s="94"/>
      <c r="K316" s="94"/>
      <c r="L316" s="94"/>
      <c r="M316" s="94"/>
      <c r="N316" s="94"/>
    </row>
    <row r="317" spans="2:14">
      <c r="B317" s="93"/>
      <c r="C317" s="93"/>
      <c r="D317" s="93"/>
      <c r="E317" s="93"/>
      <c r="F317" s="93"/>
      <c r="G317" s="93"/>
      <c r="H317" s="94"/>
      <c r="I317" s="94"/>
      <c r="J317" s="94"/>
      <c r="K317" s="94"/>
      <c r="L317" s="94"/>
      <c r="M317" s="94"/>
      <c r="N317" s="94"/>
    </row>
    <row r="318" spans="2:14">
      <c r="B318" s="93"/>
      <c r="C318" s="93"/>
      <c r="D318" s="93"/>
      <c r="E318" s="93"/>
      <c r="F318" s="93"/>
      <c r="G318" s="93"/>
      <c r="H318" s="94"/>
      <c r="I318" s="94"/>
      <c r="J318" s="94"/>
      <c r="K318" s="94"/>
      <c r="L318" s="94"/>
      <c r="M318" s="94"/>
      <c r="N318" s="94"/>
    </row>
    <row r="319" spans="2:14">
      <c r="B319" s="93"/>
      <c r="C319" s="93"/>
      <c r="D319" s="93"/>
      <c r="E319" s="93"/>
      <c r="F319" s="93"/>
      <c r="G319" s="93"/>
      <c r="H319" s="94"/>
      <c r="I319" s="94"/>
      <c r="J319" s="94"/>
      <c r="K319" s="94"/>
      <c r="L319" s="94"/>
      <c r="M319" s="94"/>
      <c r="N319" s="94"/>
    </row>
    <row r="320" spans="2:14">
      <c r="B320" s="93"/>
      <c r="C320" s="93"/>
      <c r="D320" s="93"/>
      <c r="E320" s="93"/>
      <c r="F320" s="93"/>
      <c r="G320" s="93"/>
      <c r="H320" s="94"/>
      <c r="I320" s="94"/>
      <c r="J320" s="94"/>
      <c r="K320" s="94"/>
      <c r="L320" s="94"/>
      <c r="M320" s="94"/>
      <c r="N320" s="94"/>
    </row>
    <row r="321" spans="2:14">
      <c r="B321" s="93"/>
      <c r="C321" s="93"/>
      <c r="D321" s="93"/>
      <c r="E321" s="93"/>
      <c r="F321" s="93"/>
      <c r="G321" s="93"/>
      <c r="H321" s="94"/>
      <c r="I321" s="94"/>
      <c r="J321" s="94"/>
      <c r="K321" s="94"/>
      <c r="L321" s="94"/>
      <c r="M321" s="94"/>
      <c r="N321" s="94"/>
    </row>
    <row r="322" spans="2:14">
      <c r="B322" s="93"/>
      <c r="C322" s="93"/>
      <c r="D322" s="93"/>
      <c r="E322" s="93"/>
      <c r="F322" s="93"/>
      <c r="G322" s="93"/>
      <c r="H322" s="94"/>
      <c r="I322" s="94"/>
      <c r="J322" s="94"/>
      <c r="K322" s="94"/>
      <c r="L322" s="94"/>
      <c r="M322" s="94"/>
      <c r="N322" s="94"/>
    </row>
    <row r="323" spans="2:14">
      <c r="B323" s="93"/>
      <c r="C323" s="93"/>
      <c r="D323" s="93"/>
      <c r="E323" s="93"/>
      <c r="F323" s="93"/>
      <c r="G323" s="93"/>
      <c r="H323" s="94"/>
      <c r="I323" s="94"/>
      <c r="J323" s="94"/>
      <c r="K323" s="94"/>
      <c r="L323" s="94"/>
      <c r="M323" s="94"/>
      <c r="N323" s="94"/>
    </row>
    <row r="324" spans="2:14">
      <c r="B324" s="93"/>
      <c r="C324" s="93"/>
      <c r="D324" s="93"/>
      <c r="E324" s="93"/>
      <c r="F324" s="93"/>
      <c r="G324" s="93"/>
      <c r="H324" s="94"/>
      <c r="I324" s="94"/>
      <c r="J324" s="94"/>
      <c r="K324" s="94"/>
      <c r="L324" s="94"/>
      <c r="M324" s="94"/>
      <c r="N324" s="94"/>
    </row>
    <row r="325" spans="2:14">
      <c r="B325" s="93"/>
      <c r="C325" s="93"/>
      <c r="D325" s="93"/>
      <c r="E325" s="93"/>
      <c r="F325" s="93"/>
      <c r="G325" s="93"/>
      <c r="H325" s="94"/>
      <c r="I325" s="94"/>
      <c r="J325" s="94"/>
      <c r="K325" s="94"/>
      <c r="L325" s="94"/>
      <c r="M325" s="94"/>
      <c r="N325" s="94"/>
    </row>
    <row r="326" spans="2:14">
      <c r="B326" s="93"/>
      <c r="C326" s="93"/>
      <c r="D326" s="93"/>
      <c r="E326" s="93"/>
      <c r="F326" s="93"/>
      <c r="G326" s="93"/>
      <c r="H326" s="94"/>
      <c r="I326" s="94"/>
      <c r="J326" s="94"/>
      <c r="K326" s="94"/>
      <c r="L326" s="94"/>
      <c r="M326" s="94"/>
      <c r="N326" s="94"/>
    </row>
    <row r="327" spans="2:14">
      <c r="B327" s="93"/>
      <c r="C327" s="93"/>
      <c r="D327" s="93"/>
      <c r="E327" s="93"/>
      <c r="F327" s="93"/>
      <c r="G327" s="93"/>
      <c r="H327" s="94"/>
      <c r="I327" s="94"/>
      <c r="J327" s="94"/>
      <c r="K327" s="94"/>
      <c r="L327" s="94"/>
      <c r="M327" s="94"/>
      <c r="N327" s="94"/>
    </row>
    <row r="328" spans="2:14">
      <c r="B328" s="93"/>
      <c r="C328" s="93"/>
      <c r="D328" s="93"/>
      <c r="E328" s="93"/>
      <c r="F328" s="93"/>
      <c r="G328" s="93"/>
      <c r="H328" s="94"/>
      <c r="I328" s="94"/>
      <c r="J328" s="94"/>
      <c r="K328" s="94"/>
      <c r="L328" s="94"/>
      <c r="M328" s="94"/>
      <c r="N328" s="94"/>
    </row>
    <row r="329" spans="2:14">
      <c r="B329" s="93"/>
      <c r="C329" s="93"/>
      <c r="D329" s="93"/>
      <c r="E329" s="93"/>
      <c r="F329" s="93"/>
      <c r="G329" s="93"/>
      <c r="H329" s="94"/>
      <c r="I329" s="94"/>
      <c r="J329" s="94"/>
      <c r="K329" s="94"/>
      <c r="L329" s="94"/>
      <c r="M329" s="94"/>
      <c r="N329" s="94"/>
    </row>
    <row r="330" spans="2:14">
      <c r="B330" s="93"/>
      <c r="C330" s="93"/>
      <c r="D330" s="93"/>
      <c r="E330" s="93"/>
      <c r="F330" s="93"/>
      <c r="G330" s="93"/>
      <c r="H330" s="94"/>
      <c r="I330" s="94"/>
      <c r="J330" s="94"/>
      <c r="K330" s="94"/>
      <c r="L330" s="94"/>
      <c r="M330" s="94"/>
      <c r="N330" s="94"/>
    </row>
    <row r="331" spans="2:14">
      <c r="B331" s="93"/>
      <c r="C331" s="93"/>
      <c r="D331" s="93"/>
      <c r="E331" s="93"/>
      <c r="F331" s="93"/>
      <c r="G331" s="93"/>
      <c r="H331" s="94"/>
      <c r="I331" s="94"/>
      <c r="J331" s="94"/>
      <c r="K331" s="94"/>
      <c r="L331" s="94"/>
      <c r="M331" s="94"/>
      <c r="N331" s="94"/>
    </row>
    <row r="332" spans="2:14">
      <c r="B332" s="93"/>
      <c r="C332" s="93"/>
      <c r="D332" s="93"/>
      <c r="E332" s="93"/>
      <c r="F332" s="93"/>
      <c r="G332" s="93"/>
      <c r="H332" s="94"/>
      <c r="I332" s="94"/>
      <c r="J332" s="94"/>
      <c r="K332" s="94"/>
      <c r="L332" s="94"/>
      <c r="M332" s="94"/>
      <c r="N332" s="94"/>
    </row>
    <row r="333" spans="2:14">
      <c r="B333" s="93"/>
      <c r="C333" s="93"/>
      <c r="D333" s="93"/>
      <c r="E333" s="93"/>
      <c r="F333" s="93"/>
      <c r="G333" s="93"/>
      <c r="H333" s="94"/>
      <c r="I333" s="94"/>
      <c r="J333" s="94"/>
      <c r="K333" s="94"/>
      <c r="L333" s="94"/>
      <c r="M333" s="94"/>
      <c r="N333" s="94"/>
    </row>
    <row r="334" spans="2:14">
      <c r="B334" s="93"/>
      <c r="C334" s="93"/>
      <c r="D334" s="93"/>
      <c r="E334" s="93"/>
      <c r="F334" s="93"/>
      <c r="G334" s="93"/>
      <c r="H334" s="94"/>
      <c r="I334" s="94"/>
      <c r="J334" s="94"/>
      <c r="K334" s="94"/>
      <c r="L334" s="94"/>
      <c r="M334" s="94"/>
      <c r="N334" s="94"/>
    </row>
    <row r="335" spans="2:14">
      <c r="B335" s="93"/>
      <c r="C335" s="93"/>
      <c r="D335" s="93"/>
      <c r="E335" s="93"/>
      <c r="F335" s="93"/>
      <c r="G335" s="93"/>
      <c r="H335" s="94"/>
      <c r="I335" s="94"/>
      <c r="J335" s="94"/>
      <c r="K335" s="94"/>
      <c r="L335" s="94"/>
      <c r="M335" s="94"/>
      <c r="N335" s="94"/>
    </row>
    <row r="336" spans="2:14">
      <c r="B336" s="93"/>
      <c r="C336" s="93"/>
      <c r="D336" s="93"/>
      <c r="E336" s="93"/>
      <c r="F336" s="93"/>
      <c r="G336" s="93"/>
      <c r="H336" s="94"/>
      <c r="I336" s="94"/>
      <c r="J336" s="94"/>
      <c r="K336" s="94"/>
      <c r="L336" s="94"/>
      <c r="M336" s="94"/>
      <c r="N336" s="94"/>
    </row>
    <row r="337" spans="2:14">
      <c r="B337" s="93"/>
      <c r="C337" s="93"/>
      <c r="D337" s="93"/>
      <c r="E337" s="93"/>
      <c r="F337" s="93"/>
      <c r="G337" s="93"/>
      <c r="H337" s="94"/>
      <c r="I337" s="94"/>
      <c r="J337" s="94"/>
      <c r="K337" s="94"/>
      <c r="L337" s="94"/>
      <c r="M337" s="94"/>
      <c r="N337" s="94"/>
    </row>
    <row r="338" spans="2:14">
      <c r="B338" s="93"/>
      <c r="C338" s="93"/>
      <c r="D338" s="93"/>
      <c r="E338" s="93"/>
      <c r="F338" s="93"/>
      <c r="G338" s="93"/>
      <c r="H338" s="94"/>
      <c r="I338" s="94"/>
      <c r="J338" s="94"/>
      <c r="K338" s="94"/>
      <c r="L338" s="94"/>
      <c r="M338" s="94"/>
      <c r="N338" s="94"/>
    </row>
    <row r="339" spans="2:14">
      <c r="B339" s="93"/>
      <c r="C339" s="93"/>
      <c r="D339" s="93"/>
      <c r="E339" s="93"/>
      <c r="F339" s="93"/>
      <c r="G339" s="93"/>
      <c r="H339" s="94"/>
      <c r="I339" s="94"/>
      <c r="J339" s="94"/>
      <c r="K339" s="94"/>
      <c r="L339" s="94"/>
      <c r="M339" s="94"/>
      <c r="N339" s="94"/>
    </row>
    <row r="340" spans="2:14">
      <c r="B340" s="93"/>
      <c r="C340" s="93"/>
      <c r="D340" s="93"/>
      <c r="E340" s="93"/>
      <c r="F340" s="93"/>
      <c r="G340" s="93"/>
      <c r="H340" s="94"/>
      <c r="I340" s="94"/>
      <c r="J340" s="94"/>
      <c r="K340" s="94"/>
      <c r="L340" s="94"/>
      <c r="M340" s="94"/>
      <c r="N340" s="94"/>
    </row>
    <row r="341" spans="2:14">
      <c r="B341" s="93"/>
      <c r="C341" s="93"/>
      <c r="D341" s="93"/>
      <c r="E341" s="93"/>
      <c r="F341" s="93"/>
      <c r="G341" s="93"/>
      <c r="H341" s="94"/>
      <c r="I341" s="94"/>
      <c r="J341" s="94"/>
      <c r="K341" s="94"/>
      <c r="L341" s="94"/>
      <c r="M341" s="94"/>
      <c r="N341" s="94"/>
    </row>
    <row r="342" spans="2:14">
      <c r="B342" s="93"/>
      <c r="C342" s="93"/>
      <c r="D342" s="93"/>
      <c r="E342" s="93"/>
      <c r="F342" s="93"/>
      <c r="G342" s="93"/>
      <c r="H342" s="94"/>
      <c r="I342" s="94"/>
      <c r="J342" s="94"/>
      <c r="K342" s="94"/>
      <c r="L342" s="94"/>
      <c r="M342" s="94"/>
      <c r="N342" s="94"/>
    </row>
    <row r="343" spans="2:14">
      <c r="B343" s="93"/>
      <c r="C343" s="93"/>
      <c r="D343" s="93"/>
      <c r="E343" s="93"/>
      <c r="F343" s="93"/>
      <c r="G343" s="93"/>
      <c r="H343" s="94"/>
      <c r="I343" s="94"/>
      <c r="J343" s="94"/>
      <c r="K343" s="94"/>
      <c r="L343" s="94"/>
      <c r="M343" s="94"/>
      <c r="N343" s="94"/>
    </row>
    <row r="344" spans="2:14">
      <c r="B344" s="93"/>
      <c r="C344" s="93"/>
      <c r="D344" s="93"/>
      <c r="E344" s="93"/>
      <c r="F344" s="93"/>
      <c r="G344" s="93"/>
      <c r="H344" s="94"/>
      <c r="I344" s="94"/>
      <c r="J344" s="94"/>
      <c r="K344" s="94"/>
      <c r="L344" s="94"/>
      <c r="M344" s="94"/>
      <c r="N344" s="94"/>
    </row>
    <row r="345" spans="2:14">
      <c r="B345" s="93"/>
      <c r="C345" s="93"/>
      <c r="D345" s="93"/>
      <c r="E345" s="93"/>
      <c r="F345" s="93"/>
      <c r="G345" s="93"/>
      <c r="H345" s="94"/>
      <c r="I345" s="94"/>
      <c r="J345" s="94"/>
      <c r="K345" s="94"/>
      <c r="L345" s="94"/>
      <c r="M345" s="94"/>
      <c r="N345" s="94"/>
    </row>
    <row r="346" spans="2:14">
      <c r="B346" s="93"/>
      <c r="C346" s="93"/>
      <c r="D346" s="93"/>
      <c r="E346" s="93"/>
      <c r="F346" s="93"/>
      <c r="G346" s="93"/>
      <c r="H346" s="94"/>
      <c r="I346" s="94"/>
      <c r="J346" s="94"/>
      <c r="K346" s="94"/>
      <c r="L346" s="94"/>
      <c r="M346" s="94"/>
      <c r="N346" s="94"/>
    </row>
    <row r="347" spans="2:14">
      <c r="B347" s="93"/>
      <c r="C347" s="93"/>
      <c r="D347" s="93"/>
      <c r="E347" s="93"/>
      <c r="F347" s="93"/>
      <c r="G347" s="93"/>
      <c r="H347" s="94"/>
      <c r="I347" s="94"/>
      <c r="J347" s="94"/>
      <c r="K347" s="94"/>
      <c r="L347" s="94"/>
      <c r="M347" s="94"/>
      <c r="N347" s="94"/>
    </row>
    <row r="348" spans="2:14">
      <c r="B348" s="93"/>
      <c r="C348" s="93"/>
      <c r="D348" s="93"/>
      <c r="E348" s="93"/>
      <c r="F348" s="93"/>
      <c r="G348" s="93"/>
      <c r="H348" s="94"/>
      <c r="I348" s="94"/>
      <c r="J348" s="94"/>
      <c r="K348" s="94"/>
      <c r="L348" s="94"/>
      <c r="M348" s="94"/>
      <c r="N348" s="94"/>
    </row>
    <row r="349" spans="2:14">
      <c r="B349" s="93"/>
      <c r="C349" s="93"/>
      <c r="D349" s="93"/>
      <c r="E349" s="93"/>
      <c r="F349" s="93"/>
      <c r="G349" s="93"/>
      <c r="H349" s="94"/>
      <c r="I349" s="94"/>
      <c r="J349" s="94"/>
      <c r="K349" s="94"/>
      <c r="L349" s="94"/>
      <c r="M349" s="94"/>
      <c r="N349" s="94"/>
    </row>
    <row r="350" spans="2:14">
      <c r="B350" s="93"/>
      <c r="C350" s="93"/>
      <c r="D350" s="93"/>
      <c r="E350" s="93"/>
      <c r="F350" s="93"/>
      <c r="G350" s="93"/>
      <c r="H350" s="94"/>
      <c r="I350" s="94"/>
      <c r="J350" s="94"/>
      <c r="K350" s="94"/>
      <c r="L350" s="94"/>
      <c r="M350" s="94"/>
      <c r="N350" s="94"/>
    </row>
    <row r="351" spans="2:14">
      <c r="B351" s="93"/>
      <c r="C351" s="93"/>
      <c r="D351" s="93"/>
      <c r="E351" s="93"/>
      <c r="F351" s="93"/>
      <c r="G351" s="93"/>
      <c r="H351" s="94"/>
      <c r="I351" s="94"/>
      <c r="J351" s="94"/>
      <c r="K351" s="94"/>
      <c r="L351" s="94"/>
      <c r="M351" s="94"/>
      <c r="N351" s="94"/>
    </row>
    <row r="352" spans="2:14">
      <c r="B352" s="93"/>
      <c r="C352" s="93"/>
      <c r="D352" s="93"/>
      <c r="E352" s="93"/>
      <c r="F352" s="93"/>
      <c r="G352" s="93"/>
      <c r="H352" s="94"/>
      <c r="I352" s="94"/>
      <c r="J352" s="94"/>
      <c r="K352" s="94"/>
      <c r="L352" s="94"/>
      <c r="M352" s="94"/>
      <c r="N352" s="94"/>
    </row>
    <row r="353" spans="2:14">
      <c r="B353" s="93"/>
      <c r="C353" s="93"/>
      <c r="D353" s="93"/>
      <c r="E353" s="93"/>
      <c r="F353" s="93"/>
      <c r="G353" s="93"/>
      <c r="H353" s="94"/>
      <c r="I353" s="94"/>
      <c r="J353" s="94"/>
      <c r="K353" s="94"/>
      <c r="L353" s="94"/>
      <c r="M353" s="94"/>
      <c r="N353" s="94"/>
    </row>
    <row r="354" spans="2:14">
      <c r="B354" s="93"/>
      <c r="C354" s="93"/>
      <c r="D354" s="93"/>
      <c r="E354" s="93"/>
      <c r="F354" s="93"/>
      <c r="G354" s="93"/>
      <c r="H354" s="94"/>
      <c r="I354" s="94"/>
      <c r="J354" s="94"/>
      <c r="K354" s="94"/>
      <c r="L354" s="94"/>
      <c r="M354" s="94"/>
      <c r="N354" s="94"/>
    </row>
    <row r="355" spans="2:14">
      <c r="B355" s="93"/>
      <c r="C355" s="93"/>
      <c r="D355" s="93"/>
      <c r="E355" s="93"/>
      <c r="F355" s="93"/>
      <c r="G355" s="93"/>
      <c r="H355" s="94"/>
      <c r="I355" s="94"/>
      <c r="J355" s="94"/>
      <c r="K355" s="94"/>
      <c r="L355" s="94"/>
      <c r="M355" s="94"/>
      <c r="N355" s="94"/>
    </row>
    <row r="356" spans="2:14">
      <c r="B356" s="93"/>
      <c r="C356" s="93"/>
      <c r="D356" s="93"/>
      <c r="E356" s="93"/>
      <c r="F356" s="93"/>
      <c r="G356" s="93"/>
      <c r="H356" s="94"/>
      <c r="I356" s="94"/>
      <c r="J356" s="94"/>
      <c r="K356" s="94"/>
      <c r="L356" s="94"/>
      <c r="M356" s="94"/>
      <c r="N356" s="94"/>
    </row>
    <row r="357" spans="2:14">
      <c r="B357" s="93"/>
      <c r="C357" s="93"/>
      <c r="D357" s="93"/>
      <c r="E357" s="93"/>
      <c r="F357" s="93"/>
      <c r="G357" s="93"/>
      <c r="H357" s="94"/>
      <c r="I357" s="94"/>
      <c r="J357" s="94"/>
      <c r="K357" s="94"/>
      <c r="L357" s="94"/>
      <c r="M357" s="94"/>
      <c r="N357" s="94"/>
    </row>
    <row r="358" spans="2:14">
      <c r="B358" s="93"/>
      <c r="C358" s="93"/>
      <c r="D358" s="93"/>
      <c r="E358" s="93"/>
      <c r="F358" s="93"/>
      <c r="G358" s="93"/>
      <c r="H358" s="94"/>
      <c r="I358" s="94"/>
      <c r="J358" s="94"/>
      <c r="K358" s="94"/>
      <c r="L358" s="94"/>
      <c r="M358" s="94"/>
      <c r="N358" s="94"/>
    </row>
    <row r="359" spans="2:14">
      <c r="B359" s="93"/>
      <c r="C359" s="93"/>
      <c r="D359" s="93"/>
      <c r="E359" s="93"/>
      <c r="F359" s="93"/>
      <c r="G359" s="93"/>
      <c r="H359" s="94"/>
      <c r="I359" s="94"/>
      <c r="J359" s="94"/>
      <c r="K359" s="94"/>
      <c r="L359" s="94"/>
      <c r="M359" s="94"/>
      <c r="N359" s="94"/>
    </row>
    <row r="360" spans="2:14">
      <c r="B360" s="93"/>
      <c r="C360" s="93"/>
      <c r="D360" s="93"/>
      <c r="E360" s="93"/>
      <c r="F360" s="93"/>
      <c r="G360" s="93"/>
      <c r="H360" s="94"/>
      <c r="I360" s="94"/>
      <c r="J360" s="94"/>
      <c r="K360" s="94"/>
      <c r="L360" s="94"/>
      <c r="M360" s="94"/>
      <c r="N360" s="94"/>
    </row>
    <row r="361" spans="2:14">
      <c r="B361" s="93"/>
      <c r="C361" s="93"/>
      <c r="D361" s="93"/>
      <c r="E361" s="93"/>
      <c r="F361" s="93"/>
      <c r="G361" s="93"/>
      <c r="H361" s="94"/>
      <c r="I361" s="94"/>
      <c r="J361" s="94"/>
      <c r="K361" s="94"/>
      <c r="L361" s="94"/>
      <c r="M361" s="94"/>
      <c r="N361" s="94"/>
    </row>
    <row r="362" spans="2:14">
      <c r="B362" s="93"/>
      <c r="C362" s="93"/>
      <c r="D362" s="93"/>
      <c r="E362" s="93"/>
      <c r="F362" s="93"/>
      <c r="G362" s="93"/>
      <c r="H362" s="94"/>
      <c r="I362" s="94"/>
      <c r="J362" s="94"/>
      <c r="K362" s="94"/>
      <c r="L362" s="94"/>
      <c r="M362" s="94"/>
      <c r="N362" s="94"/>
    </row>
    <row r="363" spans="2:14">
      <c r="B363" s="93"/>
      <c r="C363" s="93"/>
      <c r="D363" s="93"/>
      <c r="E363" s="93"/>
      <c r="F363" s="93"/>
      <c r="G363" s="93"/>
      <c r="H363" s="94"/>
      <c r="I363" s="94"/>
      <c r="J363" s="94"/>
      <c r="K363" s="94"/>
      <c r="L363" s="94"/>
      <c r="M363" s="94"/>
      <c r="N363" s="94"/>
    </row>
    <row r="364" spans="2:14">
      <c r="B364" s="93"/>
      <c r="C364" s="93"/>
      <c r="D364" s="93"/>
      <c r="E364" s="93"/>
      <c r="F364" s="93"/>
      <c r="G364" s="93"/>
      <c r="H364" s="94"/>
      <c r="I364" s="94"/>
      <c r="J364" s="94"/>
      <c r="K364" s="94"/>
      <c r="L364" s="94"/>
      <c r="M364" s="94"/>
      <c r="N364" s="94"/>
    </row>
    <row r="365" spans="2:14">
      <c r="B365" s="93"/>
      <c r="C365" s="93"/>
      <c r="D365" s="93"/>
      <c r="E365" s="93"/>
      <c r="F365" s="93"/>
      <c r="G365" s="93"/>
      <c r="H365" s="94"/>
      <c r="I365" s="94"/>
      <c r="J365" s="94"/>
      <c r="K365" s="94"/>
      <c r="L365" s="94"/>
      <c r="M365" s="94"/>
      <c r="N365" s="94"/>
    </row>
    <row r="366" spans="2:14">
      <c r="B366" s="93"/>
      <c r="C366" s="93"/>
      <c r="D366" s="93"/>
      <c r="E366" s="93"/>
      <c r="F366" s="93"/>
      <c r="G366" s="93"/>
      <c r="H366" s="94"/>
      <c r="I366" s="94"/>
      <c r="J366" s="94"/>
      <c r="K366" s="94"/>
      <c r="L366" s="94"/>
      <c r="M366" s="94"/>
      <c r="N366" s="94"/>
    </row>
    <row r="367" spans="2:14">
      <c r="B367" s="93"/>
      <c r="C367" s="93"/>
      <c r="D367" s="93"/>
      <c r="E367" s="93"/>
      <c r="F367" s="93"/>
      <c r="G367" s="93"/>
      <c r="H367" s="94"/>
      <c r="I367" s="94"/>
      <c r="J367" s="94"/>
      <c r="K367" s="94"/>
      <c r="L367" s="94"/>
      <c r="M367" s="94"/>
      <c r="N367" s="94"/>
    </row>
    <row r="368" spans="2:14">
      <c r="B368" s="93"/>
      <c r="C368" s="93"/>
      <c r="D368" s="93"/>
      <c r="E368" s="93"/>
      <c r="F368" s="93"/>
      <c r="G368" s="93"/>
      <c r="H368" s="94"/>
      <c r="I368" s="94"/>
      <c r="J368" s="94"/>
      <c r="K368" s="94"/>
      <c r="L368" s="94"/>
      <c r="M368" s="94"/>
      <c r="N368" s="94"/>
    </row>
    <row r="369" spans="2:14">
      <c r="B369" s="93"/>
      <c r="C369" s="93"/>
      <c r="D369" s="93"/>
      <c r="E369" s="93"/>
      <c r="F369" s="93"/>
      <c r="G369" s="93"/>
      <c r="H369" s="94"/>
      <c r="I369" s="94"/>
      <c r="J369" s="94"/>
      <c r="K369" s="94"/>
      <c r="L369" s="94"/>
      <c r="M369" s="94"/>
      <c r="N369" s="94"/>
    </row>
    <row r="370" spans="2:14">
      <c r="B370" s="93"/>
      <c r="C370" s="93"/>
      <c r="D370" s="93"/>
      <c r="E370" s="93"/>
      <c r="F370" s="93"/>
      <c r="G370" s="93"/>
      <c r="H370" s="94"/>
      <c r="I370" s="94"/>
      <c r="J370" s="94"/>
      <c r="K370" s="94"/>
      <c r="L370" s="94"/>
      <c r="M370" s="94"/>
      <c r="N370" s="94"/>
    </row>
    <row r="371" spans="2:14">
      <c r="B371" s="93"/>
      <c r="C371" s="93"/>
      <c r="D371" s="93"/>
      <c r="E371" s="93"/>
      <c r="F371" s="93"/>
      <c r="G371" s="93"/>
      <c r="H371" s="94"/>
      <c r="I371" s="94"/>
      <c r="J371" s="94"/>
      <c r="K371" s="94"/>
      <c r="L371" s="94"/>
      <c r="M371" s="94"/>
      <c r="N371" s="94"/>
    </row>
    <row r="372" spans="2:14">
      <c r="B372" s="93"/>
      <c r="C372" s="93"/>
      <c r="D372" s="93"/>
      <c r="E372" s="93"/>
      <c r="F372" s="93"/>
      <c r="G372" s="93"/>
      <c r="H372" s="94"/>
      <c r="I372" s="94"/>
      <c r="J372" s="94"/>
      <c r="K372" s="94"/>
      <c r="L372" s="94"/>
      <c r="M372" s="94"/>
      <c r="N372" s="94"/>
    </row>
    <row r="373" spans="2:14">
      <c r="B373" s="93"/>
      <c r="C373" s="93"/>
      <c r="D373" s="93"/>
      <c r="E373" s="93"/>
      <c r="F373" s="93"/>
      <c r="G373" s="93"/>
      <c r="H373" s="94"/>
      <c r="I373" s="94"/>
      <c r="J373" s="94"/>
      <c r="K373" s="94"/>
      <c r="L373" s="94"/>
      <c r="M373" s="94"/>
      <c r="N373" s="94"/>
    </row>
    <row r="374" spans="2:14">
      <c r="B374" s="93"/>
      <c r="C374" s="93"/>
      <c r="D374" s="93"/>
      <c r="E374" s="93"/>
      <c r="F374" s="93"/>
      <c r="G374" s="93"/>
      <c r="H374" s="94"/>
      <c r="I374" s="94"/>
      <c r="J374" s="94"/>
      <c r="K374" s="94"/>
      <c r="L374" s="94"/>
      <c r="M374" s="94"/>
      <c r="N374" s="94"/>
    </row>
    <row r="375" spans="2:14">
      <c r="B375" s="93"/>
      <c r="C375" s="93"/>
      <c r="D375" s="93"/>
      <c r="E375" s="93"/>
      <c r="F375" s="93"/>
      <c r="G375" s="93"/>
      <c r="H375" s="94"/>
      <c r="I375" s="94"/>
      <c r="J375" s="94"/>
      <c r="K375" s="94"/>
      <c r="L375" s="94"/>
      <c r="M375" s="94"/>
      <c r="N375" s="94"/>
    </row>
    <row r="376" spans="2:14">
      <c r="B376" s="93"/>
      <c r="C376" s="93"/>
      <c r="D376" s="93"/>
      <c r="E376" s="93"/>
      <c r="F376" s="93"/>
      <c r="G376" s="93"/>
      <c r="H376" s="94"/>
      <c r="I376" s="94"/>
      <c r="J376" s="94"/>
      <c r="K376" s="94"/>
      <c r="L376" s="94"/>
      <c r="M376" s="94"/>
      <c r="N376" s="94"/>
    </row>
    <row r="377" spans="2:14">
      <c r="B377" s="93"/>
      <c r="C377" s="93"/>
      <c r="D377" s="93"/>
      <c r="E377" s="93"/>
      <c r="F377" s="93"/>
      <c r="G377" s="93"/>
      <c r="H377" s="94"/>
      <c r="I377" s="94"/>
      <c r="J377" s="94"/>
      <c r="K377" s="94"/>
      <c r="L377" s="94"/>
      <c r="M377" s="94"/>
      <c r="N377" s="94"/>
    </row>
    <row r="378" spans="2:14">
      <c r="B378" s="93"/>
      <c r="C378" s="93"/>
      <c r="D378" s="93"/>
      <c r="E378" s="93"/>
      <c r="F378" s="93"/>
      <c r="G378" s="93"/>
      <c r="H378" s="94"/>
      <c r="I378" s="94"/>
      <c r="J378" s="94"/>
      <c r="K378" s="94"/>
      <c r="L378" s="94"/>
      <c r="M378" s="94"/>
      <c r="N378" s="94"/>
    </row>
    <row r="379" spans="2:14">
      <c r="B379" s="93"/>
      <c r="C379" s="93"/>
      <c r="D379" s="93"/>
      <c r="E379" s="93"/>
      <c r="F379" s="93"/>
      <c r="G379" s="93"/>
      <c r="H379" s="94"/>
      <c r="I379" s="94"/>
      <c r="J379" s="94"/>
      <c r="K379" s="94"/>
      <c r="L379" s="94"/>
      <c r="M379" s="94"/>
      <c r="N379" s="94"/>
    </row>
    <row r="380" spans="2:14">
      <c r="B380" s="93"/>
      <c r="C380" s="93"/>
      <c r="D380" s="93"/>
      <c r="E380" s="93"/>
      <c r="F380" s="93"/>
      <c r="G380" s="93"/>
      <c r="H380" s="94"/>
      <c r="I380" s="94"/>
      <c r="J380" s="94"/>
      <c r="K380" s="94"/>
      <c r="L380" s="94"/>
      <c r="M380" s="94"/>
      <c r="N380" s="94"/>
    </row>
    <row r="381" spans="2:14">
      <c r="B381" s="93"/>
      <c r="C381" s="93"/>
      <c r="D381" s="93"/>
      <c r="E381" s="93"/>
      <c r="F381" s="93"/>
      <c r="G381" s="93"/>
      <c r="H381" s="94"/>
      <c r="I381" s="94"/>
      <c r="J381" s="94"/>
      <c r="K381" s="94"/>
      <c r="L381" s="94"/>
      <c r="M381" s="94"/>
      <c r="N381" s="94"/>
    </row>
    <row r="382" spans="2:14">
      <c r="B382" s="93"/>
      <c r="C382" s="93"/>
      <c r="D382" s="93"/>
      <c r="E382" s="93"/>
      <c r="F382" s="93"/>
      <c r="G382" s="93"/>
      <c r="H382" s="94"/>
      <c r="I382" s="94"/>
      <c r="J382" s="94"/>
      <c r="K382" s="94"/>
      <c r="L382" s="94"/>
      <c r="M382" s="94"/>
      <c r="N382" s="94"/>
    </row>
    <row r="383" spans="2:14">
      <c r="B383" s="93"/>
      <c r="C383" s="93"/>
      <c r="D383" s="93"/>
      <c r="E383" s="93"/>
      <c r="F383" s="93"/>
      <c r="G383" s="93"/>
      <c r="H383" s="94"/>
      <c r="I383" s="94"/>
      <c r="J383" s="94"/>
      <c r="K383" s="94"/>
      <c r="L383" s="94"/>
      <c r="M383" s="94"/>
      <c r="N383" s="94"/>
    </row>
    <row r="384" spans="2:14">
      <c r="B384" s="93"/>
      <c r="C384" s="93"/>
      <c r="D384" s="93"/>
      <c r="E384" s="93"/>
      <c r="F384" s="93"/>
      <c r="G384" s="93"/>
      <c r="H384" s="94"/>
      <c r="I384" s="94"/>
      <c r="J384" s="94"/>
      <c r="K384" s="94"/>
      <c r="L384" s="94"/>
      <c r="M384" s="94"/>
      <c r="N384" s="94"/>
    </row>
    <row r="385" spans="2:14">
      <c r="B385" s="93"/>
      <c r="C385" s="93"/>
      <c r="D385" s="93"/>
      <c r="E385" s="93"/>
      <c r="F385" s="93"/>
      <c r="G385" s="93"/>
      <c r="H385" s="94"/>
      <c r="I385" s="94"/>
      <c r="J385" s="94"/>
      <c r="K385" s="94"/>
      <c r="L385" s="94"/>
      <c r="M385" s="94"/>
      <c r="N385" s="94"/>
    </row>
    <row r="386" spans="2:14">
      <c r="B386" s="93"/>
      <c r="C386" s="93"/>
      <c r="D386" s="93"/>
      <c r="E386" s="93"/>
      <c r="F386" s="93"/>
      <c r="G386" s="93"/>
      <c r="H386" s="94"/>
      <c r="I386" s="94"/>
      <c r="J386" s="94"/>
      <c r="K386" s="94"/>
      <c r="L386" s="94"/>
      <c r="M386" s="94"/>
      <c r="N386" s="94"/>
    </row>
    <row r="387" spans="2:14">
      <c r="B387" s="93"/>
      <c r="C387" s="93"/>
      <c r="D387" s="93"/>
      <c r="E387" s="93"/>
      <c r="F387" s="93"/>
      <c r="G387" s="93"/>
      <c r="H387" s="94"/>
      <c r="I387" s="94"/>
      <c r="J387" s="94"/>
      <c r="K387" s="94"/>
      <c r="L387" s="94"/>
      <c r="M387" s="94"/>
      <c r="N387" s="94"/>
    </row>
    <row r="388" spans="2:14">
      <c r="B388" s="93"/>
      <c r="C388" s="93"/>
      <c r="D388" s="93"/>
      <c r="E388" s="93"/>
      <c r="F388" s="93"/>
      <c r="G388" s="93"/>
      <c r="H388" s="94"/>
      <c r="I388" s="94"/>
      <c r="J388" s="94"/>
      <c r="K388" s="94"/>
      <c r="L388" s="94"/>
      <c r="M388" s="94"/>
      <c r="N388" s="94"/>
    </row>
    <row r="389" spans="2:14">
      <c r="B389" s="93"/>
      <c r="C389" s="93"/>
      <c r="D389" s="93"/>
      <c r="E389" s="93"/>
      <c r="F389" s="93"/>
      <c r="G389" s="93"/>
      <c r="H389" s="94"/>
      <c r="I389" s="94"/>
      <c r="J389" s="94"/>
      <c r="K389" s="94"/>
      <c r="L389" s="94"/>
      <c r="M389" s="94"/>
      <c r="N389" s="94"/>
    </row>
    <row r="390" spans="2:14">
      <c r="B390" s="93"/>
      <c r="C390" s="93"/>
      <c r="D390" s="93"/>
      <c r="E390" s="93"/>
      <c r="F390" s="93"/>
      <c r="G390" s="93"/>
      <c r="H390" s="94"/>
      <c r="I390" s="94"/>
      <c r="J390" s="94"/>
      <c r="K390" s="94"/>
      <c r="L390" s="94"/>
      <c r="M390" s="94"/>
      <c r="N390" s="94"/>
    </row>
    <row r="391" spans="2:14">
      <c r="B391" s="93"/>
      <c r="C391" s="93"/>
      <c r="D391" s="93"/>
      <c r="E391" s="93"/>
      <c r="F391" s="93"/>
      <c r="G391" s="93"/>
      <c r="H391" s="94"/>
      <c r="I391" s="94"/>
      <c r="J391" s="94"/>
      <c r="K391" s="94"/>
      <c r="L391" s="94"/>
      <c r="M391" s="94"/>
      <c r="N391" s="94"/>
    </row>
    <row r="392" spans="2:14">
      <c r="B392" s="93"/>
      <c r="C392" s="93"/>
      <c r="D392" s="93"/>
      <c r="E392" s="93"/>
      <c r="F392" s="93"/>
      <c r="G392" s="93"/>
      <c r="H392" s="94"/>
      <c r="I392" s="94"/>
      <c r="J392" s="94"/>
      <c r="K392" s="94"/>
      <c r="L392" s="94"/>
      <c r="M392" s="94"/>
      <c r="N392" s="94"/>
    </row>
    <row r="393" spans="2:14">
      <c r="B393" s="93"/>
      <c r="C393" s="93"/>
      <c r="D393" s="93"/>
      <c r="E393" s="93"/>
      <c r="F393" s="93"/>
      <c r="G393" s="93"/>
      <c r="H393" s="94"/>
      <c r="I393" s="94"/>
      <c r="J393" s="94"/>
      <c r="K393" s="94"/>
      <c r="L393" s="94"/>
      <c r="M393" s="94"/>
      <c r="N393" s="94"/>
    </row>
    <row r="394" spans="2:14">
      <c r="B394" s="93"/>
      <c r="C394" s="93"/>
      <c r="D394" s="93"/>
      <c r="E394" s="93"/>
      <c r="F394" s="93"/>
      <c r="G394" s="93"/>
      <c r="H394" s="94"/>
      <c r="I394" s="94"/>
      <c r="J394" s="94"/>
      <c r="K394" s="94"/>
      <c r="L394" s="94"/>
      <c r="M394" s="94"/>
      <c r="N394" s="94"/>
    </row>
    <row r="395" spans="2:14">
      <c r="B395" s="93"/>
      <c r="C395" s="93"/>
      <c r="D395" s="93"/>
      <c r="E395" s="93"/>
      <c r="F395" s="93"/>
      <c r="G395" s="93"/>
      <c r="H395" s="94"/>
      <c r="I395" s="94"/>
      <c r="J395" s="94"/>
      <c r="K395" s="94"/>
      <c r="L395" s="94"/>
      <c r="M395" s="94"/>
      <c r="N395" s="94"/>
    </row>
    <row r="396" spans="2:14">
      <c r="B396" s="93"/>
      <c r="C396" s="93"/>
      <c r="D396" s="93"/>
      <c r="E396" s="93"/>
      <c r="F396" s="93"/>
      <c r="G396" s="93"/>
      <c r="H396" s="94"/>
      <c r="I396" s="94"/>
      <c r="J396" s="94"/>
      <c r="K396" s="94"/>
      <c r="L396" s="94"/>
      <c r="M396" s="94"/>
      <c r="N396" s="94"/>
    </row>
    <row r="397" spans="2:14">
      <c r="B397" s="93"/>
      <c r="C397" s="93"/>
      <c r="D397" s="93"/>
      <c r="E397" s="93"/>
      <c r="F397" s="93"/>
      <c r="G397" s="93"/>
      <c r="H397" s="94"/>
      <c r="I397" s="94"/>
      <c r="J397" s="94"/>
      <c r="K397" s="94"/>
      <c r="L397" s="94"/>
      <c r="M397" s="94"/>
      <c r="N397" s="94"/>
    </row>
    <row r="398" spans="2:14">
      <c r="B398" s="93"/>
      <c r="C398" s="93"/>
      <c r="D398" s="93"/>
      <c r="E398" s="93"/>
      <c r="F398" s="93"/>
      <c r="G398" s="93"/>
      <c r="H398" s="94"/>
      <c r="I398" s="94"/>
      <c r="J398" s="94"/>
      <c r="K398" s="94"/>
      <c r="L398" s="94"/>
      <c r="M398" s="94"/>
      <c r="N398" s="94"/>
    </row>
    <row r="399" spans="2:14">
      <c r="B399" s="93"/>
      <c r="C399" s="93"/>
      <c r="D399" s="93"/>
      <c r="E399" s="93"/>
      <c r="F399" s="93"/>
      <c r="G399" s="93"/>
      <c r="H399" s="94"/>
      <c r="I399" s="94"/>
      <c r="J399" s="94"/>
      <c r="K399" s="94"/>
      <c r="L399" s="94"/>
      <c r="M399" s="94"/>
      <c r="N399" s="94"/>
    </row>
    <row r="400" spans="2:14">
      <c r="B400" s="93"/>
      <c r="C400" s="93"/>
      <c r="D400" s="93"/>
      <c r="E400" s="93"/>
      <c r="F400" s="93"/>
      <c r="G400" s="93"/>
      <c r="H400" s="94"/>
      <c r="I400" s="94"/>
      <c r="J400" s="94"/>
      <c r="K400" s="94"/>
      <c r="L400" s="94"/>
      <c r="M400" s="94"/>
      <c r="N400" s="94"/>
    </row>
    <row r="401" spans="2:14">
      <c r="B401" s="93"/>
      <c r="C401" s="93"/>
      <c r="D401" s="93"/>
      <c r="E401" s="93"/>
      <c r="F401" s="93"/>
      <c r="G401" s="93"/>
      <c r="H401" s="94"/>
      <c r="I401" s="94"/>
      <c r="J401" s="94"/>
      <c r="K401" s="94"/>
      <c r="L401" s="94"/>
      <c r="M401" s="94"/>
      <c r="N401" s="94"/>
    </row>
    <row r="402" spans="2:14">
      <c r="B402" s="93"/>
      <c r="C402" s="93"/>
      <c r="D402" s="93"/>
      <c r="E402" s="93"/>
      <c r="F402" s="93"/>
      <c r="G402" s="93"/>
      <c r="H402" s="94"/>
      <c r="I402" s="94"/>
      <c r="J402" s="94"/>
      <c r="K402" s="94"/>
      <c r="L402" s="94"/>
      <c r="M402" s="94"/>
      <c r="N402" s="94"/>
    </row>
    <row r="403" spans="2:14">
      <c r="B403" s="93"/>
      <c r="C403" s="93"/>
      <c r="D403" s="93"/>
      <c r="E403" s="93"/>
      <c r="F403" s="93"/>
      <c r="G403" s="93"/>
      <c r="H403" s="94"/>
      <c r="I403" s="94"/>
      <c r="J403" s="94"/>
      <c r="K403" s="94"/>
      <c r="L403" s="94"/>
      <c r="M403" s="94"/>
      <c r="N403" s="94"/>
    </row>
    <row r="404" spans="2:14">
      <c r="B404" s="93"/>
      <c r="C404" s="93"/>
      <c r="D404" s="93"/>
      <c r="E404" s="93"/>
      <c r="F404" s="93"/>
      <c r="G404" s="93"/>
      <c r="H404" s="94"/>
      <c r="I404" s="94"/>
      <c r="J404" s="94"/>
      <c r="K404" s="94"/>
      <c r="L404" s="94"/>
      <c r="M404" s="94"/>
      <c r="N404" s="94"/>
    </row>
    <row r="405" spans="2:14">
      <c r="B405" s="93"/>
      <c r="C405" s="93"/>
      <c r="D405" s="93"/>
      <c r="E405" s="93"/>
      <c r="F405" s="93"/>
      <c r="G405" s="93"/>
      <c r="H405" s="94"/>
      <c r="I405" s="94"/>
      <c r="J405" s="94"/>
      <c r="K405" s="94"/>
      <c r="L405" s="94"/>
      <c r="M405" s="94"/>
      <c r="N405" s="94"/>
    </row>
    <row r="406" spans="2:14">
      <c r="B406" s="93"/>
      <c r="C406" s="93"/>
      <c r="D406" s="93"/>
      <c r="E406" s="93"/>
      <c r="F406" s="93"/>
      <c r="G406" s="93"/>
      <c r="H406" s="94"/>
      <c r="I406" s="94"/>
      <c r="J406" s="94"/>
      <c r="K406" s="94"/>
      <c r="L406" s="94"/>
      <c r="M406" s="94"/>
      <c r="N406" s="94"/>
    </row>
    <row r="407" spans="2:14">
      <c r="B407" s="93"/>
      <c r="C407" s="93"/>
      <c r="D407" s="93"/>
      <c r="E407" s="93"/>
      <c r="F407" s="93"/>
      <c r="G407" s="93"/>
      <c r="H407" s="94"/>
      <c r="I407" s="94"/>
      <c r="J407" s="94"/>
      <c r="K407" s="94"/>
      <c r="L407" s="94"/>
      <c r="M407" s="94"/>
      <c r="N407" s="94"/>
    </row>
    <row r="408" spans="2:14">
      <c r="B408" s="93"/>
      <c r="C408" s="93"/>
      <c r="D408" s="93"/>
      <c r="E408" s="93"/>
      <c r="F408" s="93"/>
      <c r="G408" s="93"/>
      <c r="H408" s="94"/>
      <c r="I408" s="94"/>
      <c r="J408" s="94"/>
      <c r="K408" s="94"/>
      <c r="L408" s="94"/>
      <c r="M408" s="94"/>
      <c r="N408" s="94"/>
    </row>
    <row r="409" spans="2:14">
      <c r="B409" s="93"/>
      <c r="C409" s="93"/>
      <c r="D409" s="93"/>
      <c r="E409" s="93"/>
      <c r="F409" s="93"/>
      <c r="G409" s="93"/>
      <c r="H409" s="94"/>
      <c r="I409" s="94"/>
      <c r="J409" s="94"/>
      <c r="K409" s="94"/>
      <c r="L409" s="94"/>
      <c r="M409" s="94"/>
      <c r="N409" s="94"/>
    </row>
    <row r="410" spans="2:14">
      <c r="B410" s="93"/>
      <c r="C410" s="93"/>
      <c r="D410" s="93"/>
      <c r="E410" s="93"/>
      <c r="F410" s="93"/>
      <c r="G410" s="93"/>
      <c r="H410" s="94"/>
      <c r="I410" s="94"/>
      <c r="J410" s="94"/>
      <c r="K410" s="94"/>
      <c r="L410" s="94"/>
      <c r="M410" s="94"/>
      <c r="N410" s="94"/>
    </row>
    <row r="411" spans="2:14">
      <c r="B411" s="93"/>
      <c r="C411" s="93"/>
      <c r="D411" s="93"/>
      <c r="E411" s="93"/>
      <c r="F411" s="93"/>
      <c r="G411" s="93"/>
      <c r="H411" s="94"/>
      <c r="I411" s="94"/>
      <c r="J411" s="94"/>
      <c r="K411" s="94"/>
      <c r="L411" s="94"/>
      <c r="M411" s="94"/>
      <c r="N411" s="94"/>
    </row>
    <row r="412" spans="2:14">
      <c r="B412" s="93"/>
      <c r="C412" s="93"/>
      <c r="D412" s="93"/>
      <c r="E412" s="93"/>
      <c r="F412" s="93"/>
      <c r="G412" s="93"/>
      <c r="H412" s="94"/>
      <c r="I412" s="94"/>
      <c r="J412" s="94"/>
      <c r="K412" s="94"/>
      <c r="L412" s="94"/>
      <c r="M412" s="94"/>
      <c r="N412" s="94"/>
    </row>
    <row r="413" spans="2:14">
      <c r="B413" s="93"/>
      <c r="C413" s="93"/>
      <c r="D413" s="93"/>
      <c r="E413" s="93"/>
      <c r="F413" s="93"/>
      <c r="G413" s="93"/>
      <c r="H413" s="94"/>
      <c r="I413" s="94"/>
      <c r="J413" s="94"/>
      <c r="K413" s="94"/>
      <c r="L413" s="94"/>
      <c r="M413" s="94"/>
      <c r="N413" s="94"/>
    </row>
    <row r="414" spans="2:14">
      <c r="B414" s="93"/>
      <c r="C414" s="93"/>
      <c r="D414" s="93"/>
      <c r="E414" s="93"/>
      <c r="F414" s="93"/>
      <c r="G414" s="93"/>
      <c r="H414" s="94"/>
      <c r="I414" s="94"/>
      <c r="J414" s="94"/>
      <c r="K414" s="94"/>
      <c r="L414" s="94"/>
      <c r="M414" s="94"/>
      <c r="N414" s="94"/>
    </row>
    <row r="415" spans="2:14">
      <c r="B415" s="93"/>
      <c r="C415" s="93"/>
      <c r="D415" s="93"/>
      <c r="E415" s="93"/>
      <c r="F415" s="93"/>
      <c r="G415" s="93"/>
      <c r="H415" s="94"/>
      <c r="I415" s="94"/>
      <c r="J415" s="94"/>
      <c r="K415" s="94"/>
      <c r="L415" s="94"/>
      <c r="M415" s="94"/>
      <c r="N415" s="94"/>
    </row>
    <row r="416" spans="2:14">
      <c r="B416" s="93"/>
      <c r="C416" s="93"/>
      <c r="D416" s="93"/>
      <c r="E416" s="93"/>
      <c r="F416" s="93"/>
      <c r="G416" s="93"/>
      <c r="H416" s="94"/>
      <c r="I416" s="94"/>
      <c r="J416" s="94"/>
      <c r="K416" s="94"/>
      <c r="L416" s="94"/>
      <c r="M416" s="94"/>
      <c r="N416" s="94"/>
    </row>
    <row r="417" spans="2:14">
      <c r="B417" s="93"/>
      <c r="C417" s="93"/>
      <c r="D417" s="93"/>
      <c r="E417" s="93"/>
      <c r="F417" s="93"/>
      <c r="G417" s="93"/>
      <c r="H417" s="94"/>
      <c r="I417" s="94"/>
      <c r="J417" s="94"/>
      <c r="K417" s="94"/>
      <c r="L417" s="94"/>
      <c r="M417" s="94"/>
      <c r="N417" s="94"/>
    </row>
    <row r="418" spans="2:14">
      <c r="B418" s="93"/>
      <c r="C418" s="93"/>
      <c r="D418" s="93"/>
      <c r="E418" s="93"/>
      <c r="F418" s="93"/>
      <c r="G418" s="93"/>
      <c r="H418" s="94"/>
      <c r="I418" s="94"/>
      <c r="J418" s="94"/>
      <c r="K418" s="94"/>
      <c r="L418" s="94"/>
      <c r="M418" s="94"/>
      <c r="N418" s="94"/>
    </row>
    <row r="419" spans="2:14">
      <c r="B419" s="93"/>
      <c r="C419" s="93"/>
      <c r="D419" s="93"/>
      <c r="E419" s="93"/>
      <c r="F419" s="93"/>
      <c r="G419" s="93"/>
      <c r="H419" s="94"/>
      <c r="I419" s="94"/>
      <c r="J419" s="94"/>
      <c r="K419" s="94"/>
      <c r="L419" s="94"/>
      <c r="M419" s="94"/>
      <c r="N419" s="94"/>
    </row>
    <row r="420" spans="2:14">
      <c r="B420" s="93"/>
      <c r="C420" s="93"/>
      <c r="D420" s="93"/>
      <c r="E420" s="93"/>
      <c r="F420" s="93"/>
      <c r="G420" s="93"/>
      <c r="H420" s="94"/>
      <c r="I420" s="94"/>
      <c r="J420" s="94"/>
      <c r="K420" s="94"/>
      <c r="L420" s="94"/>
      <c r="M420" s="94"/>
      <c r="N420" s="94"/>
    </row>
    <row r="421" spans="2:14">
      <c r="B421" s="93"/>
      <c r="C421" s="93"/>
      <c r="D421" s="93"/>
      <c r="E421" s="93"/>
      <c r="F421" s="93"/>
      <c r="G421" s="93"/>
      <c r="H421" s="94"/>
      <c r="I421" s="94"/>
      <c r="J421" s="94"/>
      <c r="K421" s="94"/>
      <c r="L421" s="94"/>
      <c r="M421" s="94"/>
      <c r="N421" s="94"/>
    </row>
    <row r="422" spans="2:14">
      <c r="B422" s="93"/>
      <c r="C422" s="93"/>
      <c r="D422" s="93"/>
      <c r="E422" s="93"/>
      <c r="F422" s="93"/>
      <c r="G422" s="93"/>
      <c r="H422" s="94"/>
      <c r="I422" s="94"/>
      <c r="J422" s="94"/>
      <c r="K422" s="94"/>
      <c r="L422" s="94"/>
      <c r="M422" s="94"/>
      <c r="N422" s="94"/>
    </row>
    <row r="423" spans="2:14">
      <c r="B423" s="93"/>
      <c r="C423" s="93"/>
      <c r="D423" s="93"/>
      <c r="E423" s="93"/>
      <c r="F423" s="93"/>
      <c r="G423" s="93"/>
      <c r="H423" s="94"/>
      <c r="I423" s="94"/>
      <c r="J423" s="94"/>
      <c r="K423" s="94"/>
      <c r="L423" s="94"/>
      <c r="M423" s="94"/>
      <c r="N423" s="94"/>
    </row>
    <row r="424" spans="2:14">
      <c r="B424" s="93"/>
      <c r="C424" s="93"/>
      <c r="D424" s="93"/>
      <c r="E424" s="93"/>
      <c r="F424" s="93"/>
      <c r="G424" s="93"/>
      <c r="H424" s="94"/>
      <c r="I424" s="94"/>
      <c r="J424" s="94"/>
      <c r="K424" s="94"/>
      <c r="L424" s="94"/>
      <c r="M424" s="94"/>
      <c r="N424" s="94"/>
    </row>
    <row r="425" spans="2:14">
      <c r="B425" s="93"/>
      <c r="C425" s="93"/>
      <c r="D425" s="93"/>
      <c r="E425" s="93"/>
      <c r="F425" s="93"/>
      <c r="G425" s="93"/>
      <c r="H425" s="94"/>
      <c r="I425" s="94"/>
      <c r="J425" s="94"/>
      <c r="K425" s="94"/>
      <c r="L425" s="94"/>
      <c r="M425" s="94"/>
      <c r="N425" s="94"/>
    </row>
    <row r="426" spans="2:14">
      <c r="B426" s="93"/>
      <c r="C426" s="93"/>
      <c r="D426" s="93"/>
      <c r="E426" s="93"/>
      <c r="F426" s="93"/>
      <c r="G426" s="93"/>
      <c r="H426" s="94"/>
      <c r="I426" s="94"/>
      <c r="J426" s="94"/>
      <c r="K426" s="94"/>
      <c r="L426" s="94"/>
      <c r="M426" s="94"/>
      <c r="N426" s="94"/>
    </row>
    <row r="427" spans="2:14">
      <c r="B427" s="93"/>
      <c r="C427" s="93"/>
      <c r="D427" s="93"/>
      <c r="E427" s="93"/>
      <c r="F427" s="93"/>
      <c r="G427" s="93"/>
      <c r="H427" s="94"/>
      <c r="I427" s="94"/>
      <c r="J427" s="94"/>
      <c r="K427" s="94"/>
      <c r="L427" s="94"/>
      <c r="M427" s="94"/>
      <c r="N427" s="94"/>
    </row>
    <row r="428" spans="2:14">
      <c r="B428" s="93"/>
      <c r="C428" s="93"/>
      <c r="D428" s="93"/>
      <c r="E428" s="93"/>
      <c r="F428" s="93"/>
      <c r="G428" s="93"/>
      <c r="H428" s="94"/>
      <c r="I428" s="94"/>
      <c r="J428" s="94"/>
      <c r="K428" s="94"/>
      <c r="L428" s="94"/>
      <c r="M428" s="94"/>
      <c r="N428" s="94"/>
    </row>
    <row r="429" spans="2:14">
      <c r="B429" s="93"/>
      <c r="C429" s="93"/>
      <c r="D429" s="93"/>
      <c r="E429" s="93"/>
      <c r="F429" s="93"/>
      <c r="G429" s="93"/>
      <c r="H429" s="94"/>
      <c r="I429" s="94"/>
      <c r="J429" s="94"/>
      <c r="K429" s="94"/>
      <c r="L429" s="94"/>
      <c r="M429" s="94"/>
      <c r="N429" s="94"/>
    </row>
    <row r="430" spans="2:14">
      <c r="B430" s="93"/>
      <c r="C430" s="93"/>
      <c r="D430" s="93"/>
      <c r="E430" s="93"/>
      <c r="F430" s="93"/>
      <c r="G430" s="93"/>
      <c r="H430" s="94"/>
      <c r="I430" s="94"/>
      <c r="J430" s="94"/>
      <c r="K430" s="94"/>
      <c r="L430" s="94"/>
      <c r="M430" s="94"/>
      <c r="N430" s="94"/>
    </row>
    <row r="431" spans="2:14">
      <c r="B431" s="93"/>
      <c r="C431" s="93"/>
      <c r="D431" s="93"/>
      <c r="E431" s="93"/>
      <c r="F431" s="93"/>
      <c r="G431" s="93"/>
      <c r="H431" s="94"/>
      <c r="I431" s="94"/>
      <c r="J431" s="94"/>
      <c r="K431" s="94"/>
      <c r="L431" s="94"/>
      <c r="M431" s="94"/>
      <c r="N431" s="94"/>
    </row>
    <row r="432" spans="2:14">
      <c r="B432" s="93"/>
      <c r="C432" s="93"/>
      <c r="D432" s="93"/>
      <c r="E432" s="93"/>
      <c r="F432" s="93"/>
      <c r="G432" s="93"/>
      <c r="H432" s="94"/>
      <c r="I432" s="94"/>
      <c r="J432" s="94"/>
      <c r="K432" s="94"/>
      <c r="L432" s="94"/>
      <c r="M432" s="94"/>
      <c r="N432" s="94"/>
    </row>
    <row r="433" spans="2:14">
      <c r="B433" s="93"/>
      <c r="C433" s="93"/>
      <c r="D433" s="93"/>
      <c r="E433" s="93"/>
      <c r="F433" s="93"/>
      <c r="G433" s="93"/>
      <c r="H433" s="94"/>
      <c r="I433" s="94"/>
      <c r="J433" s="94"/>
      <c r="K433" s="94"/>
      <c r="L433" s="94"/>
      <c r="M433" s="94"/>
      <c r="N433" s="94"/>
    </row>
    <row r="434" spans="2:14">
      <c r="B434" s="93"/>
      <c r="C434" s="93"/>
      <c r="D434" s="93"/>
      <c r="E434" s="93"/>
      <c r="F434" s="93"/>
      <c r="G434" s="93"/>
      <c r="H434" s="94"/>
      <c r="I434" s="94"/>
      <c r="J434" s="94"/>
      <c r="K434" s="94"/>
      <c r="L434" s="94"/>
      <c r="M434" s="94"/>
      <c r="N434" s="94"/>
    </row>
    <row r="435" spans="2:14">
      <c r="B435" s="93"/>
      <c r="C435" s="93"/>
      <c r="D435" s="93"/>
      <c r="E435" s="93"/>
      <c r="F435" s="93"/>
      <c r="G435" s="93"/>
      <c r="H435" s="94"/>
      <c r="I435" s="94"/>
      <c r="J435" s="94"/>
      <c r="K435" s="94"/>
      <c r="L435" s="94"/>
      <c r="M435" s="94"/>
      <c r="N435" s="94"/>
    </row>
    <row r="436" spans="2:14">
      <c r="B436" s="93"/>
      <c r="C436" s="93"/>
      <c r="D436" s="93"/>
      <c r="E436" s="93"/>
      <c r="F436" s="93"/>
      <c r="G436" s="93"/>
      <c r="H436" s="94"/>
      <c r="I436" s="94"/>
      <c r="J436" s="94"/>
      <c r="K436" s="94"/>
      <c r="L436" s="94"/>
      <c r="M436" s="94"/>
      <c r="N436" s="94"/>
    </row>
    <row r="437" spans="2:14">
      <c r="B437" s="93"/>
      <c r="C437" s="93"/>
      <c r="D437" s="93"/>
      <c r="E437" s="93"/>
      <c r="F437" s="93"/>
      <c r="G437" s="93"/>
      <c r="H437" s="94"/>
      <c r="I437" s="94"/>
      <c r="J437" s="94"/>
      <c r="K437" s="94"/>
      <c r="L437" s="94"/>
      <c r="M437" s="94"/>
      <c r="N437" s="94"/>
    </row>
    <row r="438" spans="2:14">
      <c r="B438" s="93"/>
      <c r="C438" s="93"/>
      <c r="D438" s="93"/>
      <c r="E438" s="93"/>
      <c r="F438" s="93"/>
      <c r="G438" s="93"/>
      <c r="H438" s="94"/>
      <c r="I438" s="94"/>
      <c r="J438" s="94"/>
      <c r="K438" s="94"/>
      <c r="L438" s="94"/>
      <c r="M438" s="94"/>
      <c r="N438" s="94"/>
    </row>
    <row r="439" spans="2:14">
      <c r="B439" s="93"/>
      <c r="C439" s="93"/>
      <c r="D439" s="93"/>
      <c r="E439" s="93"/>
      <c r="F439" s="93"/>
      <c r="G439" s="93"/>
      <c r="H439" s="94"/>
      <c r="I439" s="94"/>
      <c r="J439" s="94"/>
      <c r="K439" s="94"/>
      <c r="L439" s="94"/>
      <c r="M439" s="94"/>
      <c r="N439" s="94"/>
    </row>
    <row r="440" spans="2:14">
      <c r="B440" s="93"/>
      <c r="C440" s="93"/>
      <c r="D440" s="93"/>
      <c r="E440" s="93"/>
      <c r="F440" s="93"/>
      <c r="G440" s="93"/>
      <c r="H440" s="94"/>
      <c r="I440" s="94"/>
      <c r="J440" s="94"/>
      <c r="K440" s="94"/>
      <c r="L440" s="94"/>
      <c r="M440" s="94"/>
      <c r="N440" s="94"/>
    </row>
    <row r="441" spans="2:14">
      <c r="B441" s="93"/>
      <c r="C441" s="93"/>
      <c r="D441" s="93"/>
      <c r="E441" s="93"/>
      <c r="F441" s="93"/>
      <c r="G441" s="93"/>
      <c r="H441" s="94"/>
      <c r="I441" s="94"/>
      <c r="J441" s="94"/>
      <c r="K441" s="94"/>
      <c r="L441" s="94"/>
      <c r="M441" s="94"/>
      <c r="N441" s="94"/>
    </row>
    <row r="442" spans="2:14">
      <c r="B442" s="93"/>
      <c r="C442" s="93"/>
      <c r="D442" s="93"/>
      <c r="E442" s="93"/>
      <c r="F442" s="93"/>
      <c r="G442" s="93"/>
      <c r="H442" s="94"/>
      <c r="I442" s="94"/>
      <c r="J442" s="94"/>
      <c r="K442" s="94"/>
      <c r="L442" s="94"/>
      <c r="M442" s="94"/>
      <c r="N442" s="94"/>
    </row>
    <row r="443" spans="2:14">
      <c r="B443" s="93"/>
      <c r="C443" s="93"/>
      <c r="D443" s="93"/>
      <c r="E443" s="93"/>
      <c r="F443" s="93"/>
      <c r="G443" s="93"/>
      <c r="H443" s="94"/>
      <c r="I443" s="94"/>
      <c r="J443" s="94"/>
      <c r="K443" s="94"/>
      <c r="L443" s="94"/>
      <c r="M443" s="94"/>
      <c r="N443" s="94"/>
    </row>
    <row r="444" spans="2:14">
      <c r="B444" s="93"/>
      <c r="C444" s="93"/>
      <c r="D444" s="93"/>
      <c r="E444" s="93"/>
      <c r="F444" s="93"/>
      <c r="G444" s="93"/>
      <c r="H444" s="94"/>
      <c r="I444" s="94"/>
      <c r="J444" s="94"/>
      <c r="K444" s="94"/>
      <c r="L444" s="94"/>
      <c r="M444" s="94"/>
      <c r="N444" s="94"/>
    </row>
    <row r="445" spans="2:14">
      <c r="B445" s="93"/>
      <c r="C445" s="93"/>
      <c r="D445" s="93"/>
      <c r="E445" s="93"/>
      <c r="F445" s="93"/>
      <c r="G445" s="93"/>
      <c r="H445" s="94"/>
      <c r="I445" s="94"/>
      <c r="J445" s="94"/>
      <c r="K445" s="94"/>
      <c r="L445" s="94"/>
      <c r="M445" s="94"/>
      <c r="N445" s="94"/>
    </row>
    <row r="446" spans="2:14">
      <c r="B446" s="93"/>
      <c r="C446" s="93"/>
      <c r="D446" s="93"/>
      <c r="E446" s="93"/>
      <c r="F446" s="93"/>
      <c r="G446" s="93"/>
      <c r="H446" s="94"/>
      <c r="I446" s="94"/>
      <c r="J446" s="94"/>
      <c r="K446" s="94"/>
      <c r="L446" s="94"/>
      <c r="M446" s="94"/>
      <c r="N446" s="94"/>
    </row>
    <row r="447" spans="2:14">
      <c r="B447" s="93"/>
      <c r="C447" s="93"/>
      <c r="D447" s="93"/>
      <c r="E447" s="93"/>
      <c r="F447" s="93"/>
      <c r="G447" s="93"/>
      <c r="H447" s="94"/>
      <c r="I447" s="94"/>
      <c r="J447" s="94"/>
      <c r="K447" s="94"/>
      <c r="L447" s="94"/>
      <c r="M447" s="94"/>
      <c r="N447" s="94"/>
    </row>
    <row r="448" spans="2:14">
      <c r="B448" s="93"/>
      <c r="C448" s="93"/>
      <c r="D448" s="93"/>
      <c r="E448" s="93"/>
      <c r="F448" s="93"/>
      <c r="G448" s="93"/>
      <c r="H448" s="94"/>
      <c r="I448" s="94"/>
      <c r="J448" s="94"/>
      <c r="K448" s="94"/>
      <c r="L448" s="94"/>
      <c r="M448" s="94"/>
      <c r="N448" s="94"/>
    </row>
    <row r="449" spans="2:14">
      <c r="B449" s="93"/>
      <c r="C449" s="93"/>
      <c r="D449" s="93"/>
      <c r="E449" s="93"/>
      <c r="F449" s="93"/>
      <c r="G449" s="93"/>
      <c r="H449" s="94"/>
      <c r="I449" s="94"/>
      <c r="J449" s="94"/>
      <c r="K449" s="94"/>
      <c r="L449" s="94"/>
      <c r="M449" s="94"/>
      <c r="N449" s="94"/>
    </row>
    <row r="450" spans="2:14">
      <c r="B450" s="93"/>
      <c r="C450" s="93"/>
      <c r="D450" s="93"/>
      <c r="E450" s="93"/>
      <c r="F450" s="93"/>
      <c r="G450" s="93"/>
      <c r="H450" s="94"/>
      <c r="I450" s="94"/>
      <c r="J450" s="94"/>
      <c r="K450" s="94"/>
      <c r="L450" s="94"/>
      <c r="M450" s="94"/>
      <c r="N450" s="94"/>
    </row>
    <row r="451" spans="2:14">
      <c r="B451" s="93"/>
      <c r="C451" s="93"/>
      <c r="D451" s="93"/>
      <c r="E451" s="93"/>
      <c r="F451" s="93"/>
      <c r="G451" s="93"/>
      <c r="H451" s="94"/>
      <c r="I451" s="94"/>
      <c r="J451" s="94"/>
      <c r="K451" s="94"/>
      <c r="L451" s="94"/>
      <c r="M451" s="94"/>
      <c r="N451" s="94"/>
    </row>
    <row r="452" spans="2:14">
      <c r="B452" s="93"/>
      <c r="C452" s="93"/>
      <c r="D452" s="93"/>
      <c r="E452" s="93"/>
      <c r="F452" s="93"/>
      <c r="G452" s="93"/>
      <c r="H452" s="94"/>
      <c r="I452" s="94"/>
      <c r="J452" s="94"/>
      <c r="K452" s="94"/>
      <c r="L452" s="94"/>
      <c r="M452" s="94"/>
      <c r="N452" s="94"/>
    </row>
    <row r="453" spans="2:14">
      <c r="B453" s="93"/>
      <c r="C453" s="93"/>
      <c r="D453" s="93"/>
      <c r="E453" s="93"/>
      <c r="F453" s="93"/>
      <c r="G453" s="93"/>
      <c r="H453" s="94"/>
      <c r="I453" s="94"/>
      <c r="J453" s="94"/>
      <c r="K453" s="94"/>
      <c r="L453" s="94"/>
      <c r="M453" s="94"/>
      <c r="N453" s="94"/>
    </row>
    <row r="454" spans="2:14">
      <c r="B454" s="93"/>
      <c r="C454" s="93"/>
      <c r="D454" s="93"/>
      <c r="E454" s="93"/>
      <c r="F454" s="93"/>
      <c r="G454" s="93"/>
      <c r="H454" s="94"/>
      <c r="I454" s="94"/>
      <c r="J454" s="94"/>
      <c r="K454" s="94"/>
      <c r="L454" s="94"/>
      <c r="M454" s="94"/>
      <c r="N454" s="94"/>
    </row>
    <row r="455" spans="2:14">
      <c r="B455" s="93"/>
      <c r="C455" s="93"/>
      <c r="D455" s="93"/>
      <c r="E455" s="93"/>
      <c r="F455" s="93"/>
      <c r="G455" s="93"/>
      <c r="H455" s="94"/>
      <c r="I455" s="94"/>
      <c r="J455" s="94"/>
      <c r="K455" s="94"/>
      <c r="L455" s="94"/>
      <c r="M455" s="94"/>
      <c r="N455" s="94"/>
    </row>
    <row r="456" spans="2:14">
      <c r="B456" s="93"/>
      <c r="C456" s="93"/>
      <c r="D456" s="93"/>
      <c r="E456" s="93"/>
      <c r="F456" s="93"/>
      <c r="G456" s="93"/>
      <c r="H456" s="94"/>
      <c r="I456" s="94"/>
      <c r="J456" s="94"/>
      <c r="K456" s="94"/>
      <c r="L456" s="94"/>
      <c r="M456" s="94"/>
      <c r="N456" s="94"/>
    </row>
    <row r="457" spans="2:14">
      <c r="B457" s="93"/>
      <c r="C457" s="93"/>
      <c r="D457" s="93"/>
      <c r="E457" s="93"/>
      <c r="F457" s="93"/>
      <c r="G457" s="93"/>
      <c r="H457" s="94"/>
      <c r="I457" s="94"/>
      <c r="J457" s="94"/>
      <c r="K457" s="94"/>
      <c r="L457" s="94"/>
      <c r="M457" s="94"/>
      <c r="N457" s="94"/>
    </row>
    <row r="458" spans="2:14">
      <c r="B458" s="93"/>
      <c r="C458" s="93"/>
      <c r="D458" s="93"/>
      <c r="E458" s="93"/>
      <c r="F458" s="93"/>
      <c r="G458" s="93"/>
      <c r="H458" s="94"/>
      <c r="I458" s="94"/>
      <c r="J458" s="94"/>
      <c r="K458" s="94"/>
      <c r="L458" s="94"/>
      <c r="M458" s="94"/>
      <c r="N458" s="94"/>
    </row>
    <row r="459" spans="2:14">
      <c r="B459" s="93"/>
      <c r="C459" s="93"/>
      <c r="D459" s="93"/>
      <c r="E459" s="93"/>
      <c r="F459" s="93"/>
      <c r="G459" s="93"/>
      <c r="H459" s="94"/>
      <c r="I459" s="94"/>
      <c r="J459" s="94"/>
      <c r="K459" s="94"/>
      <c r="L459" s="94"/>
      <c r="M459" s="94"/>
      <c r="N459" s="94"/>
    </row>
    <row r="460" spans="2:14">
      <c r="B460" s="93"/>
      <c r="C460" s="93"/>
      <c r="D460" s="93"/>
      <c r="E460" s="93"/>
      <c r="F460" s="93"/>
      <c r="G460" s="93"/>
      <c r="H460" s="94"/>
      <c r="I460" s="94"/>
      <c r="J460" s="94"/>
      <c r="K460" s="94"/>
      <c r="L460" s="94"/>
      <c r="M460" s="94"/>
      <c r="N460" s="94"/>
    </row>
    <row r="461" spans="2:14">
      <c r="B461" s="93"/>
      <c r="C461" s="93"/>
      <c r="D461" s="93"/>
      <c r="E461" s="93"/>
      <c r="F461" s="93"/>
      <c r="G461" s="93"/>
      <c r="H461" s="94"/>
      <c r="I461" s="94"/>
      <c r="J461" s="94"/>
      <c r="K461" s="94"/>
      <c r="L461" s="94"/>
      <c r="M461" s="94"/>
      <c r="N461" s="94"/>
    </row>
    <row r="462" spans="2:14">
      <c r="B462" s="93"/>
      <c r="C462" s="93"/>
      <c r="D462" s="93"/>
      <c r="E462" s="93"/>
      <c r="F462" s="93"/>
      <c r="G462" s="93"/>
      <c r="H462" s="94"/>
      <c r="I462" s="94"/>
      <c r="J462" s="94"/>
      <c r="K462" s="94"/>
      <c r="L462" s="94"/>
      <c r="M462" s="94"/>
      <c r="N462" s="94"/>
    </row>
    <row r="463" spans="2:14">
      <c r="B463" s="93"/>
      <c r="C463" s="93"/>
      <c r="D463" s="93"/>
      <c r="E463" s="93"/>
      <c r="F463" s="93"/>
      <c r="G463" s="93"/>
      <c r="H463" s="94"/>
      <c r="I463" s="94"/>
      <c r="J463" s="94"/>
      <c r="K463" s="94"/>
      <c r="L463" s="94"/>
      <c r="M463" s="94"/>
      <c r="N463" s="94"/>
    </row>
    <row r="464" spans="2:14">
      <c r="B464" s="93"/>
      <c r="C464" s="93"/>
      <c r="D464" s="93"/>
      <c r="E464" s="93"/>
      <c r="F464" s="93"/>
      <c r="G464" s="93"/>
      <c r="H464" s="94"/>
      <c r="I464" s="94"/>
      <c r="J464" s="94"/>
      <c r="K464" s="94"/>
      <c r="L464" s="94"/>
      <c r="M464" s="94"/>
      <c r="N464" s="94"/>
    </row>
    <row r="465" spans="2:14">
      <c r="B465" s="93"/>
      <c r="C465" s="93"/>
      <c r="D465" s="93"/>
      <c r="E465" s="93"/>
      <c r="F465" s="93"/>
      <c r="G465" s="93"/>
      <c r="H465" s="94"/>
      <c r="I465" s="94"/>
      <c r="J465" s="94"/>
      <c r="K465" s="94"/>
      <c r="L465" s="94"/>
      <c r="M465" s="94"/>
      <c r="N465" s="94"/>
    </row>
    <row r="466" spans="2:14">
      <c r="B466" s="93"/>
      <c r="C466" s="93"/>
      <c r="D466" s="93"/>
      <c r="E466" s="93"/>
      <c r="F466" s="93"/>
      <c r="G466" s="93"/>
      <c r="H466" s="94"/>
      <c r="I466" s="94"/>
      <c r="J466" s="94"/>
      <c r="K466" s="94"/>
      <c r="L466" s="94"/>
      <c r="M466" s="94"/>
      <c r="N466" s="94"/>
    </row>
    <row r="467" spans="2:14">
      <c r="B467" s="93"/>
      <c r="C467" s="93"/>
      <c r="D467" s="93"/>
      <c r="E467" s="93"/>
      <c r="F467" s="93"/>
      <c r="G467" s="93"/>
      <c r="H467" s="94"/>
      <c r="I467" s="94"/>
      <c r="J467" s="94"/>
      <c r="K467" s="94"/>
      <c r="L467" s="94"/>
      <c r="M467" s="94"/>
      <c r="N467" s="94"/>
    </row>
    <row r="468" spans="2:14">
      <c r="B468" s="93"/>
      <c r="C468" s="93"/>
      <c r="D468" s="93"/>
      <c r="E468" s="93"/>
      <c r="F468" s="93"/>
      <c r="G468" s="93"/>
      <c r="H468" s="94"/>
      <c r="I468" s="94"/>
      <c r="J468" s="94"/>
      <c r="K468" s="94"/>
      <c r="L468" s="94"/>
      <c r="M468" s="94"/>
      <c r="N468" s="94"/>
    </row>
    <row r="469" spans="2:14">
      <c r="B469" s="93"/>
      <c r="C469" s="93"/>
      <c r="D469" s="93"/>
      <c r="E469" s="93"/>
      <c r="F469" s="93"/>
      <c r="G469" s="93"/>
      <c r="H469" s="94"/>
      <c r="I469" s="94"/>
      <c r="J469" s="94"/>
      <c r="K469" s="94"/>
      <c r="L469" s="94"/>
      <c r="M469" s="94"/>
      <c r="N469" s="94"/>
    </row>
    <row r="470" spans="2:14">
      <c r="B470" s="93"/>
      <c r="C470" s="93"/>
      <c r="D470" s="93"/>
      <c r="E470" s="93"/>
      <c r="F470" s="93"/>
      <c r="G470" s="93"/>
      <c r="H470" s="94"/>
      <c r="I470" s="94"/>
      <c r="J470" s="94"/>
      <c r="K470" s="94"/>
      <c r="L470" s="94"/>
      <c r="M470" s="94"/>
      <c r="N470" s="94"/>
    </row>
    <row r="471" spans="2:14">
      <c r="B471" s="93"/>
      <c r="C471" s="93"/>
      <c r="D471" s="93"/>
      <c r="E471" s="93"/>
      <c r="F471" s="93"/>
      <c r="G471" s="93"/>
      <c r="H471" s="94"/>
      <c r="I471" s="94"/>
      <c r="J471" s="94"/>
      <c r="K471" s="94"/>
      <c r="L471" s="94"/>
      <c r="M471" s="94"/>
      <c r="N471" s="94"/>
    </row>
    <row r="472" spans="2:14">
      <c r="B472" s="93"/>
      <c r="C472" s="93"/>
      <c r="D472" s="93"/>
      <c r="E472" s="93"/>
      <c r="F472" s="93"/>
      <c r="G472" s="93"/>
      <c r="H472" s="94"/>
      <c r="I472" s="94"/>
      <c r="J472" s="94"/>
      <c r="K472" s="94"/>
      <c r="L472" s="94"/>
      <c r="M472" s="94"/>
      <c r="N472" s="94"/>
    </row>
    <row r="473" spans="2:14">
      <c r="B473" s="93"/>
      <c r="C473" s="93"/>
      <c r="D473" s="93"/>
      <c r="E473" s="93"/>
      <c r="F473" s="93"/>
      <c r="G473" s="93"/>
      <c r="H473" s="94"/>
      <c r="I473" s="94"/>
      <c r="J473" s="94"/>
      <c r="K473" s="94"/>
      <c r="L473" s="94"/>
      <c r="M473" s="94"/>
      <c r="N473" s="94"/>
    </row>
    <row r="474" spans="2:14">
      <c r="B474" s="93"/>
      <c r="C474" s="93"/>
      <c r="D474" s="93"/>
      <c r="E474" s="93"/>
      <c r="F474" s="93"/>
      <c r="G474" s="93"/>
      <c r="H474" s="94"/>
      <c r="I474" s="94"/>
      <c r="J474" s="94"/>
      <c r="K474" s="94"/>
      <c r="L474" s="94"/>
      <c r="M474" s="94"/>
      <c r="N474" s="94"/>
    </row>
    <row r="475" spans="2:14">
      <c r="B475" s="93"/>
      <c r="C475" s="93"/>
      <c r="D475" s="93"/>
      <c r="E475" s="93"/>
      <c r="F475" s="93"/>
      <c r="G475" s="93"/>
      <c r="H475" s="94"/>
      <c r="I475" s="94"/>
      <c r="J475" s="94"/>
      <c r="K475" s="94"/>
      <c r="L475" s="94"/>
      <c r="M475" s="94"/>
      <c r="N475" s="94"/>
    </row>
    <row r="476" spans="2:14">
      <c r="B476" s="93"/>
      <c r="C476" s="93"/>
      <c r="D476" s="93"/>
      <c r="E476" s="93"/>
      <c r="F476" s="93"/>
      <c r="G476" s="93"/>
      <c r="H476" s="94"/>
      <c r="I476" s="94"/>
      <c r="J476" s="94"/>
      <c r="K476" s="94"/>
      <c r="L476" s="94"/>
      <c r="M476" s="94"/>
      <c r="N476" s="94"/>
    </row>
    <row r="477" spans="2:14">
      <c r="B477" s="93"/>
      <c r="C477" s="93"/>
      <c r="D477" s="93"/>
      <c r="E477" s="93"/>
      <c r="F477" s="93"/>
      <c r="G477" s="93"/>
      <c r="H477" s="94"/>
      <c r="I477" s="94"/>
      <c r="J477" s="94"/>
      <c r="K477" s="94"/>
      <c r="L477" s="94"/>
      <c r="M477" s="94"/>
      <c r="N477" s="94"/>
    </row>
    <row r="478" spans="2:14">
      <c r="B478" s="93"/>
      <c r="C478" s="93"/>
      <c r="D478" s="93"/>
      <c r="E478" s="93"/>
      <c r="F478" s="93"/>
      <c r="G478" s="93"/>
      <c r="H478" s="94"/>
      <c r="I478" s="94"/>
      <c r="J478" s="94"/>
      <c r="K478" s="94"/>
      <c r="L478" s="94"/>
      <c r="M478" s="94"/>
      <c r="N478" s="94"/>
    </row>
    <row r="479" spans="2:14">
      <c r="B479" s="93"/>
      <c r="C479" s="93"/>
      <c r="D479" s="93"/>
      <c r="E479" s="93"/>
      <c r="F479" s="93"/>
      <c r="G479" s="93"/>
      <c r="H479" s="94"/>
      <c r="I479" s="94"/>
      <c r="J479" s="94"/>
      <c r="K479" s="94"/>
      <c r="L479" s="94"/>
      <c r="M479" s="94"/>
      <c r="N479" s="94"/>
    </row>
    <row r="480" spans="2:14">
      <c r="B480" s="93"/>
      <c r="C480" s="93"/>
      <c r="D480" s="93"/>
      <c r="E480" s="93"/>
      <c r="F480" s="93"/>
      <c r="G480" s="93"/>
      <c r="H480" s="94"/>
      <c r="I480" s="94"/>
      <c r="J480" s="94"/>
      <c r="K480" s="94"/>
      <c r="L480" s="94"/>
      <c r="M480" s="94"/>
      <c r="N480" s="94"/>
    </row>
    <row r="481" spans="2:14">
      <c r="B481" s="93"/>
      <c r="C481" s="93"/>
      <c r="D481" s="93"/>
      <c r="E481" s="93"/>
      <c r="F481" s="93"/>
      <c r="G481" s="93"/>
      <c r="H481" s="94"/>
      <c r="I481" s="94"/>
      <c r="J481" s="94"/>
      <c r="K481" s="94"/>
      <c r="L481" s="94"/>
      <c r="M481" s="94"/>
      <c r="N481" s="94"/>
    </row>
    <row r="482" spans="2:14">
      <c r="B482" s="93"/>
      <c r="C482" s="93"/>
      <c r="D482" s="93"/>
      <c r="E482" s="93"/>
      <c r="F482" s="93"/>
      <c r="G482" s="93"/>
      <c r="H482" s="94"/>
      <c r="I482" s="94"/>
      <c r="J482" s="94"/>
      <c r="K482" s="94"/>
      <c r="L482" s="94"/>
      <c r="M482" s="94"/>
      <c r="N482" s="94"/>
    </row>
    <row r="483" spans="2:14">
      <c r="B483" s="93"/>
      <c r="C483" s="93"/>
      <c r="D483" s="93"/>
      <c r="E483" s="93"/>
      <c r="F483" s="93"/>
      <c r="G483" s="93"/>
      <c r="H483" s="94"/>
      <c r="I483" s="94"/>
      <c r="J483" s="94"/>
      <c r="K483" s="94"/>
      <c r="L483" s="94"/>
      <c r="M483" s="94"/>
      <c r="N483" s="94"/>
    </row>
    <row r="484" spans="2:14">
      <c r="B484" s="93"/>
      <c r="C484" s="93"/>
      <c r="D484" s="93"/>
      <c r="E484" s="93"/>
      <c r="F484" s="93"/>
      <c r="G484" s="93"/>
      <c r="H484" s="94"/>
      <c r="I484" s="94"/>
      <c r="J484" s="94"/>
      <c r="K484" s="94"/>
      <c r="L484" s="94"/>
      <c r="M484" s="94"/>
      <c r="N484" s="94"/>
    </row>
    <row r="485" spans="2:14">
      <c r="B485" s="93"/>
      <c r="C485" s="93"/>
      <c r="D485" s="93"/>
      <c r="E485" s="93"/>
      <c r="F485" s="93"/>
      <c r="G485" s="93"/>
      <c r="H485" s="94"/>
      <c r="I485" s="94"/>
      <c r="J485" s="94"/>
      <c r="K485" s="94"/>
      <c r="L485" s="94"/>
      <c r="M485" s="94"/>
      <c r="N485" s="94"/>
    </row>
    <row r="486" spans="2:14">
      <c r="B486" s="93"/>
      <c r="C486" s="93"/>
      <c r="D486" s="93"/>
      <c r="E486" s="93"/>
      <c r="F486" s="93"/>
      <c r="G486" s="93"/>
      <c r="H486" s="94"/>
      <c r="I486" s="94"/>
      <c r="J486" s="94"/>
      <c r="K486" s="94"/>
      <c r="L486" s="94"/>
      <c r="M486" s="94"/>
      <c r="N486" s="94"/>
    </row>
    <row r="487" spans="2:14">
      <c r="B487" s="93"/>
      <c r="C487" s="93"/>
      <c r="D487" s="93"/>
      <c r="E487" s="93"/>
      <c r="F487" s="93"/>
      <c r="G487" s="93"/>
      <c r="H487" s="94"/>
      <c r="I487" s="94"/>
      <c r="J487" s="94"/>
      <c r="K487" s="94"/>
      <c r="L487" s="94"/>
      <c r="M487" s="94"/>
      <c r="N487" s="94"/>
    </row>
    <row r="488" spans="2:14">
      <c r="B488" s="93"/>
      <c r="C488" s="93"/>
      <c r="D488" s="93"/>
      <c r="E488" s="93"/>
      <c r="F488" s="93"/>
      <c r="G488" s="93"/>
      <c r="H488" s="94"/>
      <c r="I488" s="94"/>
      <c r="J488" s="94"/>
      <c r="K488" s="94"/>
      <c r="L488" s="94"/>
      <c r="M488" s="94"/>
      <c r="N488" s="94"/>
    </row>
    <row r="489" spans="2:14">
      <c r="B489" s="93"/>
      <c r="C489" s="93"/>
      <c r="D489" s="93"/>
      <c r="E489" s="93"/>
      <c r="F489" s="93"/>
      <c r="G489" s="93"/>
      <c r="H489" s="94"/>
      <c r="I489" s="94"/>
      <c r="J489" s="94"/>
      <c r="K489" s="94"/>
      <c r="L489" s="94"/>
      <c r="M489" s="94"/>
      <c r="N489" s="94"/>
    </row>
    <row r="490" spans="2:14">
      <c r="B490" s="93"/>
      <c r="C490" s="93"/>
      <c r="D490" s="93"/>
      <c r="E490" s="93"/>
      <c r="F490" s="93"/>
      <c r="G490" s="93"/>
      <c r="H490" s="94"/>
      <c r="I490" s="94"/>
      <c r="J490" s="94"/>
      <c r="K490" s="94"/>
      <c r="L490" s="94"/>
      <c r="M490" s="94"/>
      <c r="N490" s="94"/>
    </row>
    <row r="491" spans="2:14">
      <c r="B491" s="93"/>
      <c r="C491" s="93"/>
      <c r="D491" s="93"/>
      <c r="E491" s="93"/>
      <c r="F491" s="93"/>
      <c r="G491" s="93"/>
      <c r="H491" s="94"/>
      <c r="I491" s="94"/>
      <c r="J491" s="94"/>
      <c r="K491" s="94"/>
      <c r="L491" s="94"/>
      <c r="M491" s="94"/>
      <c r="N491" s="94"/>
    </row>
    <row r="492" spans="2:14">
      <c r="B492" s="93"/>
      <c r="C492" s="93"/>
      <c r="D492" s="93"/>
      <c r="E492" s="93"/>
      <c r="F492" s="93"/>
      <c r="G492" s="93"/>
      <c r="H492" s="94"/>
      <c r="I492" s="94"/>
      <c r="J492" s="94"/>
      <c r="K492" s="94"/>
      <c r="L492" s="94"/>
      <c r="M492" s="94"/>
      <c r="N492" s="94"/>
    </row>
    <row r="493" spans="2:14">
      <c r="B493" s="93"/>
      <c r="C493" s="93"/>
      <c r="D493" s="93"/>
      <c r="E493" s="93"/>
      <c r="F493" s="93"/>
      <c r="G493" s="93"/>
      <c r="H493" s="94"/>
      <c r="I493" s="94"/>
      <c r="J493" s="94"/>
      <c r="K493" s="94"/>
      <c r="L493" s="94"/>
      <c r="M493" s="94"/>
      <c r="N493" s="94"/>
    </row>
    <row r="494" spans="2:14">
      <c r="B494" s="93"/>
      <c r="C494" s="93"/>
      <c r="D494" s="93"/>
      <c r="E494" s="93"/>
      <c r="F494" s="93"/>
      <c r="G494" s="93"/>
      <c r="H494" s="94"/>
      <c r="I494" s="94"/>
      <c r="J494" s="94"/>
      <c r="K494" s="94"/>
      <c r="L494" s="94"/>
      <c r="M494" s="94"/>
      <c r="N494" s="94"/>
    </row>
    <row r="495" spans="2:14">
      <c r="B495" s="93"/>
      <c r="C495" s="93"/>
      <c r="D495" s="93"/>
      <c r="E495" s="93"/>
      <c r="F495" s="93"/>
      <c r="G495" s="93"/>
      <c r="H495" s="94"/>
      <c r="I495" s="94"/>
      <c r="J495" s="94"/>
      <c r="K495" s="94"/>
      <c r="L495" s="94"/>
      <c r="M495" s="94"/>
      <c r="N495" s="94"/>
    </row>
    <row r="496" spans="2:14">
      <c r="B496" s="93"/>
      <c r="C496" s="93"/>
      <c r="D496" s="93"/>
      <c r="E496" s="93"/>
      <c r="F496" s="93"/>
      <c r="G496" s="93"/>
      <c r="H496" s="94"/>
      <c r="I496" s="94"/>
      <c r="J496" s="94"/>
      <c r="K496" s="94"/>
      <c r="L496" s="94"/>
      <c r="M496" s="94"/>
      <c r="N496" s="94"/>
    </row>
    <row r="497" spans="2:14">
      <c r="B497" s="93"/>
      <c r="C497" s="93"/>
      <c r="D497" s="93"/>
      <c r="E497" s="93"/>
      <c r="F497" s="93"/>
      <c r="G497" s="93"/>
      <c r="H497" s="94"/>
      <c r="I497" s="94"/>
      <c r="J497" s="94"/>
      <c r="K497" s="94"/>
      <c r="L497" s="94"/>
      <c r="M497" s="94"/>
      <c r="N497" s="94"/>
    </row>
    <row r="498" spans="2:14">
      <c r="B498" s="93"/>
      <c r="C498" s="93"/>
      <c r="D498" s="93"/>
      <c r="E498" s="93"/>
      <c r="F498" s="93"/>
      <c r="G498" s="93"/>
      <c r="H498" s="94"/>
      <c r="I498" s="94"/>
      <c r="J498" s="94"/>
      <c r="K498" s="94"/>
      <c r="L498" s="94"/>
      <c r="M498" s="94"/>
      <c r="N498" s="94"/>
    </row>
    <row r="499" spans="2:14">
      <c r="B499" s="93"/>
      <c r="C499" s="93"/>
      <c r="D499" s="93"/>
      <c r="E499" s="93"/>
      <c r="F499" s="93"/>
      <c r="G499" s="93"/>
      <c r="H499" s="94"/>
      <c r="I499" s="94"/>
      <c r="J499" s="94"/>
      <c r="K499" s="94"/>
      <c r="L499" s="94"/>
      <c r="M499" s="94"/>
      <c r="N499" s="94"/>
    </row>
    <row r="500" spans="2:14">
      <c r="B500" s="93"/>
      <c r="C500" s="93"/>
      <c r="D500" s="93"/>
      <c r="E500" s="93"/>
      <c r="F500" s="93"/>
      <c r="G500" s="93"/>
      <c r="H500" s="94"/>
      <c r="I500" s="94"/>
      <c r="J500" s="94"/>
      <c r="K500" s="94"/>
      <c r="L500" s="94"/>
      <c r="M500" s="94"/>
      <c r="N500" s="94"/>
    </row>
    <row r="501" spans="2:14">
      <c r="B501" s="93"/>
      <c r="C501" s="93"/>
      <c r="D501" s="93"/>
      <c r="E501" s="93"/>
      <c r="F501" s="93"/>
      <c r="G501" s="93"/>
      <c r="H501" s="94"/>
      <c r="I501" s="94"/>
      <c r="J501" s="94"/>
      <c r="K501" s="94"/>
      <c r="L501" s="94"/>
      <c r="M501" s="94"/>
      <c r="N501" s="94"/>
    </row>
    <row r="502" spans="2:14">
      <c r="B502" s="93"/>
      <c r="C502" s="93"/>
      <c r="D502" s="93"/>
      <c r="E502" s="93"/>
      <c r="F502" s="93"/>
      <c r="G502" s="93"/>
      <c r="H502" s="94"/>
      <c r="I502" s="94"/>
      <c r="J502" s="94"/>
      <c r="K502" s="94"/>
      <c r="L502" s="94"/>
      <c r="M502" s="94"/>
      <c r="N502" s="94"/>
    </row>
    <row r="503" spans="2:14">
      <c r="B503" s="93"/>
      <c r="C503" s="93"/>
      <c r="D503" s="93"/>
      <c r="E503" s="93"/>
      <c r="F503" s="93"/>
      <c r="G503" s="93"/>
      <c r="H503" s="94"/>
      <c r="I503" s="94"/>
      <c r="J503" s="94"/>
      <c r="K503" s="94"/>
      <c r="L503" s="94"/>
      <c r="M503" s="94"/>
      <c r="N503" s="94"/>
    </row>
    <row r="504" spans="2:14">
      <c r="B504" s="93"/>
      <c r="C504" s="93"/>
      <c r="D504" s="93"/>
      <c r="E504" s="93"/>
      <c r="F504" s="93"/>
      <c r="G504" s="93"/>
      <c r="H504" s="94"/>
      <c r="I504" s="94"/>
      <c r="J504" s="94"/>
      <c r="K504" s="94"/>
      <c r="L504" s="94"/>
      <c r="M504" s="94"/>
      <c r="N504" s="94"/>
    </row>
    <row r="505" spans="2:14">
      <c r="B505" s="93"/>
      <c r="C505" s="93"/>
      <c r="D505" s="93"/>
      <c r="E505" s="93"/>
      <c r="F505" s="93"/>
      <c r="G505" s="93"/>
      <c r="H505" s="94"/>
      <c r="I505" s="94"/>
      <c r="J505" s="94"/>
      <c r="K505" s="94"/>
      <c r="L505" s="94"/>
      <c r="M505" s="94"/>
      <c r="N505" s="94"/>
    </row>
    <row r="506" spans="2:14">
      <c r="B506" s="93"/>
      <c r="C506" s="93"/>
      <c r="D506" s="93"/>
      <c r="E506" s="93"/>
      <c r="F506" s="93"/>
      <c r="G506" s="93"/>
      <c r="H506" s="94"/>
      <c r="I506" s="94"/>
      <c r="J506" s="94"/>
      <c r="K506" s="94"/>
      <c r="L506" s="94"/>
      <c r="M506" s="94"/>
      <c r="N506" s="94"/>
    </row>
    <row r="507" spans="2:14">
      <c r="B507" s="93"/>
      <c r="C507" s="93"/>
      <c r="D507" s="93"/>
      <c r="E507" s="93"/>
      <c r="F507" s="93"/>
      <c r="G507" s="93"/>
      <c r="H507" s="94"/>
      <c r="I507" s="94"/>
      <c r="J507" s="94"/>
      <c r="K507" s="94"/>
      <c r="L507" s="94"/>
      <c r="M507" s="94"/>
      <c r="N507" s="94"/>
    </row>
    <row r="508" spans="2:14">
      <c r="B508" s="93"/>
      <c r="C508" s="93"/>
      <c r="D508" s="93"/>
      <c r="E508" s="93"/>
      <c r="F508" s="93"/>
      <c r="G508" s="93"/>
      <c r="H508" s="94"/>
      <c r="I508" s="94"/>
      <c r="J508" s="94"/>
      <c r="K508" s="94"/>
      <c r="L508" s="94"/>
      <c r="M508" s="94"/>
      <c r="N508" s="94"/>
    </row>
    <row r="509" spans="2:14">
      <c r="B509" s="93"/>
      <c r="C509" s="93"/>
      <c r="D509" s="93"/>
      <c r="E509" s="93"/>
      <c r="F509" s="93"/>
      <c r="G509" s="93"/>
      <c r="H509" s="94"/>
      <c r="I509" s="94"/>
      <c r="J509" s="94"/>
      <c r="K509" s="94"/>
      <c r="L509" s="94"/>
      <c r="M509" s="94"/>
      <c r="N509" s="94"/>
    </row>
    <row r="510" spans="2:14">
      <c r="B510" s="93"/>
      <c r="C510" s="93"/>
      <c r="D510" s="93"/>
      <c r="E510" s="93"/>
      <c r="F510" s="93"/>
      <c r="G510" s="93"/>
      <c r="H510" s="94"/>
      <c r="I510" s="94"/>
      <c r="J510" s="94"/>
      <c r="K510" s="94"/>
      <c r="L510" s="94"/>
      <c r="M510" s="94"/>
      <c r="N510" s="94"/>
    </row>
    <row r="511" spans="2:14">
      <c r="B511" s="93"/>
      <c r="C511" s="93"/>
      <c r="D511" s="93"/>
      <c r="E511" s="93"/>
      <c r="F511" s="93"/>
      <c r="G511" s="93"/>
      <c r="H511" s="94"/>
      <c r="I511" s="94"/>
      <c r="J511" s="94"/>
      <c r="K511" s="94"/>
      <c r="L511" s="94"/>
      <c r="M511" s="94"/>
      <c r="N511" s="94"/>
    </row>
    <row r="512" spans="2:14">
      <c r="B512" s="93"/>
      <c r="C512" s="93"/>
      <c r="D512" s="93"/>
      <c r="E512" s="93"/>
      <c r="F512" s="93"/>
      <c r="G512" s="93"/>
      <c r="H512" s="94"/>
      <c r="I512" s="94"/>
      <c r="J512" s="94"/>
      <c r="K512" s="94"/>
      <c r="L512" s="94"/>
      <c r="M512" s="94"/>
      <c r="N512" s="94"/>
    </row>
    <row r="513" spans="2:14">
      <c r="B513" s="93"/>
      <c r="C513" s="93"/>
      <c r="D513" s="93"/>
      <c r="E513" s="93"/>
      <c r="F513" s="93"/>
      <c r="G513" s="93"/>
      <c r="H513" s="94"/>
      <c r="I513" s="94"/>
      <c r="J513" s="94"/>
      <c r="K513" s="94"/>
      <c r="L513" s="94"/>
      <c r="M513" s="94"/>
      <c r="N513" s="94"/>
    </row>
    <row r="514" spans="2:14">
      <c r="B514" s="93"/>
      <c r="C514" s="93"/>
      <c r="D514" s="93"/>
      <c r="E514" s="93"/>
      <c r="F514" s="93"/>
      <c r="G514" s="93"/>
      <c r="H514" s="94"/>
      <c r="I514" s="94"/>
      <c r="J514" s="94"/>
      <c r="K514" s="94"/>
      <c r="L514" s="94"/>
      <c r="M514" s="94"/>
      <c r="N514" s="94"/>
    </row>
    <row r="515" spans="2:14">
      <c r="B515" s="93"/>
      <c r="C515" s="93"/>
      <c r="D515" s="93"/>
      <c r="E515" s="93"/>
      <c r="F515" s="93"/>
      <c r="G515" s="93"/>
      <c r="H515" s="94"/>
      <c r="I515" s="94"/>
      <c r="J515" s="94"/>
      <c r="K515" s="94"/>
      <c r="L515" s="94"/>
      <c r="M515" s="94"/>
      <c r="N515" s="94"/>
    </row>
    <row r="516" spans="2:14">
      <c r="B516" s="93"/>
      <c r="C516" s="93"/>
      <c r="D516" s="93"/>
      <c r="E516" s="93"/>
      <c r="F516" s="93"/>
      <c r="G516" s="93"/>
      <c r="H516" s="94"/>
      <c r="I516" s="94"/>
      <c r="J516" s="94"/>
      <c r="K516" s="94"/>
      <c r="L516" s="94"/>
      <c r="M516" s="94"/>
      <c r="N516" s="94"/>
    </row>
    <row r="517" spans="2:14">
      <c r="B517" s="93"/>
      <c r="C517" s="93"/>
      <c r="D517" s="93"/>
      <c r="E517" s="93"/>
      <c r="F517" s="93"/>
      <c r="G517" s="93"/>
      <c r="H517" s="94"/>
      <c r="I517" s="94"/>
      <c r="J517" s="94"/>
      <c r="K517" s="94"/>
      <c r="L517" s="94"/>
      <c r="M517" s="94"/>
      <c r="N517" s="94"/>
    </row>
    <row r="518" spans="2:14">
      <c r="B518" s="93"/>
      <c r="C518" s="93"/>
      <c r="D518" s="93"/>
      <c r="E518" s="93"/>
      <c r="F518" s="93"/>
      <c r="G518" s="93"/>
      <c r="H518" s="94"/>
      <c r="I518" s="94"/>
      <c r="J518" s="94"/>
      <c r="K518" s="94"/>
      <c r="L518" s="94"/>
      <c r="M518" s="94"/>
      <c r="N518" s="94"/>
    </row>
    <row r="519" spans="2:14">
      <c r="B519" s="93"/>
      <c r="C519" s="93"/>
      <c r="D519" s="93"/>
      <c r="E519" s="93"/>
      <c r="F519" s="93"/>
      <c r="G519" s="93"/>
      <c r="H519" s="94"/>
      <c r="I519" s="94"/>
      <c r="J519" s="94"/>
      <c r="K519" s="94"/>
      <c r="L519" s="94"/>
      <c r="M519" s="94"/>
      <c r="N519" s="94"/>
    </row>
    <row r="520" spans="2:14">
      <c r="B520" s="93"/>
      <c r="C520" s="93"/>
      <c r="D520" s="93"/>
      <c r="E520" s="93"/>
      <c r="F520" s="93"/>
      <c r="G520" s="93"/>
      <c r="H520" s="94"/>
      <c r="I520" s="94"/>
      <c r="J520" s="94"/>
      <c r="K520" s="94"/>
      <c r="L520" s="94"/>
      <c r="M520" s="94"/>
      <c r="N520" s="94"/>
    </row>
    <row r="521" spans="2:14">
      <c r="B521" s="93"/>
      <c r="C521" s="93"/>
      <c r="D521" s="93"/>
      <c r="E521" s="93"/>
      <c r="F521" s="93"/>
      <c r="G521" s="93"/>
      <c r="H521" s="94"/>
      <c r="I521" s="94"/>
      <c r="J521" s="94"/>
      <c r="K521" s="94"/>
      <c r="L521" s="94"/>
      <c r="M521" s="94"/>
      <c r="N521" s="94"/>
    </row>
    <row r="522" spans="2:14">
      <c r="B522" s="93"/>
      <c r="C522" s="93"/>
      <c r="D522" s="93"/>
      <c r="E522" s="93"/>
      <c r="F522" s="93"/>
      <c r="G522" s="93"/>
      <c r="H522" s="94"/>
      <c r="I522" s="94"/>
      <c r="J522" s="94"/>
      <c r="K522" s="94"/>
      <c r="L522" s="94"/>
      <c r="M522" s="94"/>
      <c r="N522" s="94"/>
    </row>
    <row r="523" spans="2:14">
      <c r="B523" s="93"/>
      <c r="C523" s="93"/>
      <c r="D523" s="93"/>
      <c r="E523" s="93"/>
      <c r="F523" s="93"/>
      <c r="G523" s="93"/>
      <c r="H523" s="94"/>
      <c r="I523" s="94"/>
      <c r="J523" s="94"/>
      <c r="K523" s="94"/>
      <c r="L523" s="94"/>
      <c r="M523" s="94"/>
      <c r="N523" s="94"/>
    </row>
    <row r="524" spans="2:14">
      <c r="B524" s="93"/>
      <c r="C524" s="93"/>
      <c r="D524" s="93"/>
      <c r="E524" s="93"/>
      <c r="F524" s="93"/>
      <c r="G524" s="93"/>
      <c r="H524" s="94"/>
      <c r="I524" s="94"/>
      <c r="J524" s="94"/>
      <c r="K524" s="94"/>
      <c r="L524" s="94"/>
      <c r="M524" s="94"/>
      <c r="N524" s="94"/>
    </row>
    <row r="525" spans="2:14">
      <c r="B525" s="93"/>
      <c r="C525" s="93"/>
      <c r="D525" s="93"/>
      <c r="E525" s="93"/>
      <c r="F525" s="93"/>
      <c r="G525" s="93"/>
      <c r="H525" s="94"/>
      <c r="I525" s="94"/>
      <c r="J525" s="94"/>
      <c r="K525" s="94"/>
      <c r="L525" s="94"/>
      <c r="M525" s="94"/>
      <c r="N525" s="94"/>
    </row>
    <row r="526" spans="2:14">
      <c r="B526" s="93"/>
      <c r="C526" s="93"/>
      <c r="D526" s="93"/>
      <c r="E526" s="93"/>
      <c r="F526" s="93"/>
      <c r="G526" s="93"/>
      <c r="H526" s="94"/>
      <c r="I526" s="94"/>
      <c r="J526" s="94"/>
      <c r="K526" s="94"/>
      <c r="L526" s="94"/>
      <c r="M526" s="94"/>
      <c r="N526" s="94"/>
    </row>
    <row r="527" spans="2:14">
      <c r="B527" s="93"/>
      <c r="C527" s="93"/>
      <c r="D527" s="93"/>
      <c r="E527" s="93"/>
      <c r="F527" s="93"/>
      <c r="G527" s="93"/>
      <c r="H527" s="94"/>
      <c r="I527" s="94"/>
      <c r="J527" s="94"/>
      <c r="K527" s="94"/>
      <c r="L527" s="94"/>
      <c r="M527" s="94"/>
      <c r="N527" s="94"/>
    </row>
    <row r="528" spans="2:14">
      <c r="B528" s="93"/>
      <c r="C528" s="93"/>
      <c r="D528" s="93"/>
      <c r="E528" s="93"/>
      <c r="F528" s="93"/>
      <c r="G528" s="93"/>
      <c r="H528" s="94"/>
      <c r="I528" s="94"/>
      <c r="J528" s="94"/>
      <c r="K528" s="94"/>
      <c r="L528" s="94"/>
      <c r="M528" s="94"/>
      <c r="N528" s="94"/>
    </row>
    <row r="529" spans="2:14">
      <c r="B529" s="93"/>
      <c r="C529" s="93"/>
      <c r="D529" s="93"/>
      <c r="E529" s="93"/>
      <c r="F529" s="93"/>
      <c r="G529" s="93"/>
      <c r="H529" s="94"/>
      <c r="I529" s="94"/>
      <c r="J529" s="94"/>
      <c r="K529" s="94"/>
      <c r="L529" s="94"/>
      <c r="M529" s="94"/>
      <c r="N529" s="94"/>
    </row>
    <row r="530" spans="2:14">
      <c r="B530" s="93"/>
      <c r="C530" s="93"/>
      <c r="D530" s="93"/>
      <c r="E530" s="93"/>
      <c r="F530" s="93"/>
      <c r="G530" s="93"/>
      <c r="H530" s="94"/>
      <c r="I530" s="94"/>
      <c r="J530" s="94"/>
      <c r="K530" s="94"/>
      <c r="L530" s="94"/>
      <c r="M530" s="94"/>
      <c r="N530" s="94"/>
    </row>
    <row r="531" spans="2:14">
      <c r="B531" s="93"/>
      <c r="C531" s="93"/>
      <c r="D531" s="93"/>
      <c r="E531" s="93"/>
      <c r="F531" s="93"/>
      <c r="G531" s="93"/>
      <c r="H531" s="94"/>
      <c r="I531" s="94"/>
      <c r="J531" s="94"/>
      <c r="K531" s="94"/>
      <c r="L531" s="94"/>
      <c r="M531" s="94"/>
      <c r="N531" s="94"/>
    </row>
    <row r="532" spans="2:14">
      <c r="B532" s="93"/>
      <c r="C532" s="93"/>
      <c r="D532" s="93"/>
      <c r="E532" s="93"/>
      <c r="F532" s="93"/>
      <c r="G532" s="93"/>
      <c r="H532" s="94"/>
      <c r="I532" s="94"/>
      <c r="J532" s="94"/>
      <c r="K532" s="94"/>
      <c r="L532" s="94"/>
      <c r="M532" s="94"/>
      <c r="N532" s="94"/>
    </row>
    <row r="533" spans="2:14">
      <c r="B533" s="93"/>
      <c r="C533" s="93"/>
      <c r="D533" s="93"/>
      <c r="E533" s="93"/>
      <c r="F533" s="93"/>
      <c r="G533" s="93"/>
      <c r="H533" s="94"/>
      <c r="I533" s="94"/>
      <c r="J533" s="94"/>
      <c r="K533" s="94"/>
      <c r="L533" s="94"/>
      <c r="M533" s="94"/>
      <c r="N533" s="94"/>
    </row>
    <row r="534" spans="2:14">
      <c r="B534" s="93"/>
      <c r="C534" s="93"/>
      <c r="D534" s="93"/>
      <c r="E534" s="93"/>
      <c r="F534" s="93"/>
      <c r="G534" s="93"/>
      <c r="H534" s="94"/>
      <c r="I534" s="94"/>
      <c r="J534" s="94"/>
      <c r="K534" s="94"/>
      <c r="L534" s="94"/>
      <c r="M534" s="94"/>
      <c r="N534" s="94"/>
    </row>
    <row r="535" spans="2:14">
      <c r="B535" s="93"/>
      <c r="C535" s="93"/>
      <c r="D535" s="93"/>
      <c r="E535" s="93"/>
      <c r="F535" s="93"/>
      <c r="G535" s="93"/>
      <c r="H535" s="94"/>
      <c r="I535" s="94"/>
      <c r="J535" s="94"/>
      <c r="K535" s="94"/>
      <c r="L535" s="94"/>
      <c r="M535" s="94"/>
      <c r="N535" s="94"/>
    </row>
    <row r="536" spans="2:14">
      <c r="B536" s="93"/>
      <c r="C536" s="93"/>
      <c r="D536" s="93"/>
      <c r="E536" s="93"/>
      <c r="F536" s="93"/>
      <c r="G536" s="93"/>
      <c r="H536" s="94"/>
      <c r="I536" s="94"/>
      <c r="J536" s="94"/>
      <c r="K536" s="94"/>
      <c r="L536" s="94"/>
      <c r="M536" s="94"/>
      <c r="N536" s="94"/>
    </row>
    <row r="537" spans="2:14">
      <c r="B537" s="93"/>
      <c r="C537" s="93"/>
      <c r="D537" s="93"/>
      <c r="E537" s="93"/>
      <c r="F537" s="93"/>
      <c r="G537" s="93"/>
      <c r="H537" s="94"/>
      <c r="I537" s="94"/>
      <c r="J537" s="94"/>
      <c r="K537" s="94"/>
      <c r="L537" s="94"/>
      <c r="M537" s="94"/>
      <c r="N537" s="94"/>
    </row>
    <row r="538" spans="2:14">
      <c r="B538" s="93"/>
      <c r="C538" s="93"/>
      <c r="D538" s="93"/>
      <c r="E538" s="93"/>
      <c r="F538" s="93"/>
      <c r="G538" s="93"/>
      <c r="H538" s="94"/>
      <c r="I538" s="94"/>
      <c r="J538" s="94"/>
      <c r="K538" s="94"/>
      <c r="L538" s="94"/>
      <c r="M538" s="94"/>
      <c r="N538" s="94"/>
    </row>
    <row r="539" spans="2:14">
      <c r="B539" s="93"/>
      <c r="C539" s="93"/>
      <c r="D539" s="93"/>
      <c r="E539" s="93"/>
      <c r="F539" s="93"/>
      <c r="G539" s="93"/>
      <c r="H539" s="94"/>
      <c r="I539" s="94"/>
      <c r="J539" s="94"/>
      <c r="K539" s="94"/>
      <c r="L539" s="94"/>
      <c r="M539" s="94"/>
      <c r="N539" s="94"/>
    </row>
    <row r="540" spans="2:14">
      <c r="B540" s="93"/>
      <c r="C540" s="93"/>
      <c r="D540" s="93"/>
      <c r="E540" s="93"/>
      <c r="F540" s="93"/>
      <c r="G540" s="93"/>
      <c r="H540" s="94"/>
      <c r="I540" s="94"/>
      <c r="J540" s="94"/>
      <c r="K540" s="94"/>
      <c r="L540" s="94"/>
      <c r="M540" s="94"/>
      <c r="N540" s="94"/>
    </row>
    <row r="541" spans="2:14">
      <c r="B541" s="93"/>
      <c r="C541" s="93"/>
      <c r="D541" s="93"/>
      <c r="E541" s="93"/>
      <c r="F541" s="93"/>
      <c r="G541" s="93"/>
      <c r="H541" s="94"/>
      <c r="I541" s="94"/>
      <c r="J541" s="94"/>
      <c r="K541" s="94"/>
      <c r="L541" s="94"/>
      <c r="M541" s="94"/>
      <c r="N541" s="94"/>
    </row>
    <row r="542" spans="2:14">
      <c r="B542" s="93"/>
      <c r="C542" s="93"/>
      <c r="D542" s="93"/>
      <c r="E542" s="93"/>
      <c r="F542" s="93"/>
      <c r="G542" s="93"/>
      <c r="H542" s="94"/>
      <c r="I542" s="94"/>
      <c r="J542" s="94"/>
      <c r="K542" s="94"/>
      <c r="L542" s="94"/>
      <c r="M542" s="94"/>
      <c r="N542" s="94"/>
    </row>
    <row r="543" spans="2:14">
      <c r="B543" s="93"/>
      <c r="C543" s="93"/>
      <c r="D543" s="93"/>
      <c r="E543" s="93"/>
      <c r="F543" s="93"/>
      <c r="G543" s="93"/>
      <c r="H543" s="94"/>
      <c r="I543" s="94"/>
      <c r="J543" s="94"/>
      <c r="K543" s="94"/>
      <c r="L543" s="94"/>
      <c r="M543" s="94"/>
      <c r="N543" s="94"/>
    </row>
    <row r="544" spans="2:14">
      <c r="B544" s="93"/>
      <c r="C544" s="93"/>
      <c r="D544" s="93"/>
      <c r="E544" s="93"/>
      <c r="F544" s="93"/>
      <c r="G544" s="93"/>
      <c r="H544" s="94"/>
      <c r="I544" s="94"/>
      <c r="J544" s="94"/>
      <c r="K544" s="94"/>
      <c r="L544" s="94"/>
      <c r="M544" s="94"/>
      <c r="N544" s="94"/>
    </row>
    <row r="545" spans="2:14">
      <c r="B545" s="93"/>
      <c r="C545" s="93"/>
      <c r="D545" s="93"/>
      <c r="E545" s="93"/>
      <c r="F545" s="93"/>
      <c r="G545" s="93"/>
      <c r="H545" s="94"/>
      <c r="I545" s="94"/>
      <c r="J545" s="94"/>
      <c r="K545" s="94"/>
      <c r="L545" s="94"/>
      <c r="M545" s="94"/>
      <c r="N545" s="94"/>
    </row>
    <row r="546" spans="2:14">
      <c r="B546" s="93"/>
      <c r="C546" s="93"/>
      <c r="D546" s="93"/>
      <c r="E546" s="93"/>
      <c r="F546" s="93"/>
      <c r="G546" s="93"/>
      <c r="H546" s="94"/>
      <c r="I546" s="94"/>
      <c r="J546" s="94"/>
      <c r="K546" s="94"/>
      <c r="L546" s="94"/>
      <c r="M546" s="94"/>
      <c r="N546" s="94"/>
    </row>
    <row r="547" spans="2:14">
      <c r="B547" s="93"/>
      <c r="C547" s="93"/>
      <c r="D547" s="93"/>
      <c r="E547" s="93"/>
      <c r="F547" s="93"/>
      <c r="G547" s="93"/>
      <c r="H547" s="94"/>
      <c r="I547" s="94"/>
      <c r="J547" s="94"/>
      <c r="K547" s="94"/>
      <c r="L547" s="94"/>
      <c r="M547" s="94"/>
      <c r="N547" s="94"/>
    </row>
    <row r="548" spans="2:14">
      <c r="B548" s="93"/>
      <c r="C548" s="93"/>
      <c r="D548" s="93"/>
      <c r="E548" s="93"/>
      <c r="F548" s="93"/>
      <c r="G548" s="93"/>
      <c r="H548" s="94"/>
      <c r="I548" s="94"/>
      <c r="J548" s="94"/>
      <c r="K548" s="94"/>
      <c r="L548" s="94"/>
      <c r="M548" s="94"/>
      <c r="N548" s="94"/>
    </row>
    <row r="549" spans="2:14">
      <c r="B549" s="93"/>
      <c r="C549" s="93"/>
      <c r="D549" s="93"/>
      <c r="E549" s="93"/>
      <c r="F549" s="93"/>
      <c r="G549" s="93"/>
      <c r="H549" s="94"/>
      <c r="I549" s="94"/>
      <c r="J549" s="94"/>
      <c r="K549" s="94"/>
      <c r="L549" s="94"/>
      <c r="M549" s="94"/>
      <c r="N549" s="94"/>
    </row>
    <row r="550" spans="2:14">
      <c r="B550" s="93"/>
      <c r="C550" s="93"/>
      <c r="D550" s="93"/>
      <c r="E550" s="93"/>
      <c r="F550" s="93"/>
      <c r="G550" s="93"/>
      <c r="H550" s="94"/>
      <c r="I550" s="94"/>
      <c r="J550" s="94"/>
      <c r="K550" s="94"/>
      <c r="L550" s="94"/>
      <c r="M550" s="94"/>
      <c r="N550" s="94"/>
    </row>
    <row r="551" spans="2:14">
      <c r="B551" s="93"/>
      <c r="C551" s="93"/>
      <c r="D551" s="93"/>
      <c r="E551" s="93"/>
      <c r="F551" s="93"/>
      <c r="G551" s="93"/>
      <c r="H551" s="94"/>
      <c r="I551" s="94"/>
      <c r="J551" s="94"/>
      <c r="K551" s="94"/>
      <c r="L551" s="94"/>
      <c r="M551" s="94"/>
      <c r="N551" s="94"/>
    </row>
    <row r="552" spans="2:14">
      <c r="B552" s="93"/>
      <c r="C552" s="93"/>
      <c r="D552" s="93"/>
      <c r="E552" s="93"/>
      <c r="F552" s="93"/>
      <c r="G552" s="93"/>
      <c r="H552" s="94"/>
      <c r="I552" s="94"/>
      <c r="J552" s="94"/>
      <c r="K552" s="94"/>
      <c r="L552" s="94"/>
      <c r="M552" s="94"/>
      <c r="N552" s="94"/>
    </row>
    <row r="553" spans="2:14">
      <c r="B553" s="93"/>
      <c r="C553" s="93"/>
      <c r="D553" s="93"/>
      <c r="E553" s="93"/>
      <c r="F553" s="93"/>
      <c r="G553" s="93"/>
      <c r="H553" s="94"/>
      <c r="I553" s="94"/>
      <c r="J553" s="94"/>
      <c r="K553" s="94"/>
      <c r="L553" s="94"/>
      <c r="M553" s="94"/>
      <c r="N553" s="94"/>
    </row>
    <row r="554" spans="2:14">
      <c r="B554" s="93"/>
      <c r="C554" s="93"/>
      <c r="D554" s="93"/>
      <c r="E554" s="93"/>
      <c r="F554" s="93"/>
      <c r="G554" s="93"/>
      <c r="H554" s="94"/>
      <c r="I554" s="94"/>
      <c r="J554" s="94"/>
      <c r="K554" s="94"/>
      <c r="L554" s="94"/>
      <c r="M554" s="94"/>
      <c r="N554" s="94"/>
    </row>
    <row r="555" spans="2:14">
      <c r="B555" s="93"/>
      <c r="C555" s="93"/>
      <c r="D555" s="93"/>
      <c r="E555" s="93"/>
      <c r="F555" s="93"/>
      <c r="G555" s="93"/>
      <c r="H555" s="94"/>
      <c r="I555" s="94"/>
      <c r="J555" s="94"/>
      <c r="K555" s="94"/>
      <c r="L555" s="94"/>
      <c r="M555" s="94"/>
      <c r="N555" s="94"/>
    </row>
    <row r="556" spans="2:14">
      <c r="B556" s="93"/>
      <c r="C556" s="93"/>
      <c r="D556" s="93"/>
      <c r="E556" s="93"/>
      <c r="F556" s="93"/>
      <c r="G556" s="93"/>
      <c r="H556" s="94"/>
      <c r="I556" s="94"/>
      <c r="J556" s="94"/>
      <c r="K556" s="94"/>
      <c r="L556" s="94"/>
      <c r="M556" s="94"/>
      <c r="N556" s="94"/>
    </row>
    <row r="557" spans="2:14">
      <c r="B557" s="93"/>
      <c r="C557" s="93"/>
      <c r="D557" s="93"/>
      <c r="E557" s="93"/>
      <c r="F557" s="93"/>
      <c r="G557" s="93"/>
      <c r="H557" s="94"/>
      <c r="I557" s="94"/>
      <c r="J557" s="94"/>
      <c r="K557" s="94"/>
      <c r="L557" s="94"/>
      <c r="M557" s="94"/>
      <c r="N557" s="94"/>
    </row>
    <row r="558" spans="2:14">
      <c r="B558" s="93"/>
      <c r="C558" s="93"/>
      <c r="D558" s="93"/>
      <c r="E558" s="93"/>
      <c r="F558" s="93"/>
      <c r="G558" s="93"/>
      <c r="H558" s="94"/>
      <c r="I558" s="94"/>
      <c r="J558" s="94"/>
      <c r="K558" s="94"/>
      <c r="L558" s="94"/>
      <c r="M558" s="94"/>
      <c r="N558" s="94"/>
    </row>
    <row r="559" spans="2:14">
      <c r="B559" s="93"/>
      <c r="C559" s="93"/>
      <c r="D559" s="93"/>
      <c r="E559" s="93"/>
      <c r="F559" s="93"/>
      <c r="G559" s="93"/>
      <c r="H559" s="94"/>
      <c r="I559" s="94"/>
      <c r="J559" s="94"/>
      <c r="K559" s="94"/>
      <c r="L559" s="94"/>
      <c r="M559" s="94"/>
      <c r="N559" s="94"/>
    </row>
    <row r="560" spans="2:14">
      <c r="B560" s="93"/>
      <c r="C560" s="93"/>
      <c r="D560" s="93"/>
      <c r="E560" s="93"/>
      <c r="F560" s="93"/>
      <c r="G560" s="93"/>
      <c r="H560" s="94"/>
      <c r="I560" s="94"/>
      <c r="J560" s="94"/>
      <c r="K560" s="94"/>
      <c r="L560" s="94"/>
      <c r="M560" s="94"/>
      <c r="N560" s="94"/>
    </row>
    <row r="561" spans="2:14">
      <c r="B561" s="93"/>
      <c r="C561" s="93"/>
      <c r="D561" s="93"/>
      <c r="E561" s="93"/>
      <c r="F561" s="93"/>
      <c r="G561" s="93"/>
      <c r="H561" s="94"/>
      <c r="I561" s="94"/>
      <c r="J561" s="94"/>
      <c r="K561" s="94"/>
      <c r="L561" s="94"/>
      <c r="M561" s="94"/>
      <c r="N561" s="94"/>
    </row>
    <row r="562" spans="2:14">
      <c r="B562" s="93"/>
      <c r="C562" s="93"/>
      <c r="D562" s="93"/>
      <c r="E562" s="93"/>
      <c r="F562" s="93"/>
      <c r="G562" s="93"/>
      <c r="H562" s="94"/>
      <c r="I562" s="94"/>
      <c r="J562" s="94"/>
      <c r="K562" s="94"/>
      <c r="L562" s="94"/>
      <c r="M562" s="94"/>
      <c r="N562" s="94"/>
    </row>
    <row r="563" spans="2:14">
      <c r="B563" s="93"/>
      <c r="C563" s="93"/>
      <c r="D563" s="93"/>
      <c r="E563" s="93"/>
      <c r="F563" s="93"/>
      <c r="G563" s="93"/>
      <c r="H563" s="94"/>
      <c r="I563" s="94"/>
      <c r="J563" s="94"/>
      <c r="K563" s="94"/>
      <c r="L563" s="94"/>
      <c r="M563" s="94"/>
      <c r="N563" s="94"/>
    </row>
    <row r="564" spans="2:14">
      <c r="B564" s="93"/>
      <c r="C564" s="93"/>
      <c r="D564" s="93"/>
      <c r="E564" s="93"/>
      <c r="F564" s="93"/>
      <c r="G564" s="93"/>
      <c r="H564" s="94"/>
      <c r="I564" s="94"/>
      <c r="J564" s="94"/>
      <c r="K564" s="94"/>
      <c r="L564" s="94"/>
      <c r="M564" s="94"/>
      <c r="N564" s="94"/>
    </row>
    <row r="565" spans="2:14">
      <c r="B565" s="93"/>
      <c r="C565" s="93"/>
      <c r="D565" s="93"/>
      <c r="E565" s="93"/>
      <c r="F565" s="93"/>
      <c r="G565" s="93"/>
      <c r="H565" s="94"/>
      <c r="I565" s="94"/>
      <c r="J565" s="94"/>
      <c r="K565" s="94"/>
      <c r="L565" s="94"/>
      <c r="M565" s="94"/>
      <c r="N565" s="94"/>
    </row>
    <row r="566" spans="2:14">
      <c r="B566" s="93"/>
      <c r="C566" s="93"/>
      <c r="D566" s="93"/>
      <c r="E566" s="93"/>
      <c r="F566" s="93"/>
      <c r="G566" s="93"/>
      <c r="H566" s="94"/>
      <c r="I566" s="94"/>
      <c r="J566" s="94"/>
      <c r="K566" s="94"/>
      <c r="L566" s="94"/>
      <c r="M566" s="94"/>
      <c r="N566" s="94"/>
    </row>
    <row r="567" spans="2:14">
      <c r="B567" s="93"/>
      <c r="C567" s="93"/>
      <c r="D567" s="93"/>
      <c r="E567" s="93"/>
      <c r="F567" s="93"/>
      <c r="G567" s="93"/>
      <c r="H567" s="94"/>
      <c r="I567" s="94"/>
      <c r="J567" s="94"/>
      <c r="K567" s="94"/>
      <c r="L567" s="94"/>
      <c r="M567" s="94"/>
      <c r="N567" s="94"/>
    </row>
    <row r="568" spans="2:14">
      <c r="B568" s="93"/>
      <c r="C568" s="93"/>
      <c r="D568" s="93"/>
      <c r="E568" s="93"/>
      <c r="F568" s="93"/>
      <c r="G568" s="93"/>
      <c r="H568" s="94"/>
      <c r="I568" s="94"/>
      <c r="J568" s="94"/>
      <c r="K568" s="94"/>
      <c r="L568" s="94"/>
      <c r="M568" s="94"/>
      <c r="N568" s="94"/>
    </row>
    <row r="569" spans="2:14">
      <c r="B569" s="93"/>
      <c r="C569" s="93"/>
      <c r="D569" s="93"/>
      <c r="E569" s="93"/>
      <c r="F569" s="93"/>
      <c r="G569" s="93"/>
      <c r="H569" s="94"/>
      <c r="I569" s="94"/>
      <c r="J569" s="94"/>
      <c r="K569" s="94"/>
      <c r="L569" s="94"/>
      <c r="M569" s="94"/>
      <c r="N569" s="94"/>
    </row>
    <row r="570" spans="2:14">
      <c r="B570" s="93"/>
      <c r="C570" s="93"/>
      <c r="D570" s="93"/>
      <c r="E570" s="93"/>
      <c r="F570" s="93"/>
      <c r="G570" s="93"/>
      <c r="H570" s="94"/>
      <c r="I570" s="94"/>
      <c r="J570" s="94"/>
      <c r="K570" s="94"/>
      <c r="L570" s="94"/>
      <c r="M570" s="94"/>
      <c r="N570" s="94"/>
    </row>
    <row r="571" spans="2:14">
      <c r="B571" s="93"/>
      <c r="C571" s="93"/>
      <c r="D571" s="93"/>
      <c r="E571" s="93"/>
      <c r="F571" s="93"/>
      <c r="G571" s="93"/>
      <c r="H571" s="94"/>
      <c r="I571" s="94"/>
      <c r="J571" s="94"/>
      <c r="K571" s="94"/>
      <c r="L571" s="94"/>
      <c r="M571" s="94"/>
      <c r="N571" s="94"/>
    </row>
    <row r="572" spans="2:14">
      <c r="B572" s="93"/>
      <c r="C572" s="93"/>
      <c r="D572" s="93"/>
      <c r="E572" s="93"/>
      <c r="F572" s="93"/>
      <c r="G572" s="93"/>
      <c r="H572" s="94"/>
      <c r="I572" s="94"/>
      <c r="J572" s="94"/>
      <c r="K572" s="94"/>
      <c r="L572" s="94"/>
      <c r="M572" s="94"/>
      <c r="N572" s="94"/>
    </row>
    <row r="573" spans="2:14">
      <c r="B573" s="93"/>
      <c r="C573" s="93"/>
      <c r="D573" s="93"/>
      <c r="E573" s="93"/>
      <c r="F573" s="93"/>
      <c r="G573" s="93"/>
      <c r="H573" s="94"/>
      <c r="I573" s="94"/>
      <c r="J573" s="94"/>
      <c r="K573" s="94"/>
      <c r="L573" s="94"/>
      <c r="M573" s="94"/>
      <c r="N573" s="94"/>
    </row>
  </sheetData>
  <sheetProtection sheet="1" objects="1" scenarios="1"/>
  <mergeCells count="2">
    <mergeCell ref="B6:N6"/>
    <mergeCell ref="B7:N7"/>
  </mergeCells>
  <phoneticPr fontId="4" type="noConversion"/>
  <dataValidations count="1">
    <dataValidation allowBlank="1" showInputMessage="1" showErrorMessage="1" sqref="J9:J1048576 C5:C1048576 J1:J7 A1:A1048576 B1:B43 D1:I1048576 B4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31.7109375" style="2" customWidth="1"/>
    <col min="4" max="4" width="6.140625" style="2" bestFit="1" customWidth="1"/>
    <col min="5" max="5" width="9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10.140625" style="1" bestFit="1" customWidth="1"/>
    <col min="11" max="11" width="11.85546875" style="1" bestFit="1" customWidth="1"/>
    <col min="12" max="12" width="9" style="1" bestFit="1" customWidth="1"/>
    <col min="13" max="13" width="6.8554687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15">
      <c r="B1" s="46" t="s">
        <v>146</v>
      </c>
      <c r="C1" s="46" t="s" vm="1">
        <v>232</v>
      </c>
    </row>
    <row r="2" spans="2:15">
      <c r="B2" s="46" t="s">
        <v>145</v>
      </c>
      <c r="C2" s="46" t="s">
        <v>233</v>
      </c>
    </row>
    <row r="3" spans="2:15">
      <c r="B3" s="46" t="s">
        <v>147</v>
      </c>
      <c r="C3" s="46" t="s">
        <v>234</v>
      </c>
    </row>
    <row r="4" spans="2:15">
      <c r="B4" s="46" t="s">
        <v>148</v>
      </c>
      <c r="C4" s="46">
        <v>9454</v>
      </c>
    </row>
    <row r="6" spans="2:15" ht="26.25" customHeight="1">
      <c r="B6" s="149" t="s">
        <v>174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1"/>
    </row>
    <row r="7" spans="2:15" ht="26.25" customHeight="1">
      <c r="B7" s="149" t="s">
        <v>93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1"/>
    </row>
    <row r="8" spans="2:15" s="3" customFormat="1" ht="63">
      <c r="B8" s="21" t="s">
        <v>115</v>
      </c>
      <c r="C8" s="29" t="s">
        <v>46</v>
      </c>
      <c r="D8" s="29" t="s">
        <v>119</v>
      </c>
      <c r="E8" s="29" t="s">
        <v>117</v>
      </c>
      <c r="F8" s="29" t="s">
        <v>67</v>
      </c>
      <c r="G8" s="29" t="s">
        <v>14</v>
      </c>
      <c r="H8" s="29" t="s">
        <v>68</v>
      </c>
      <c r="I8" s="29" t="s">
        <v>103</v>
      </c>
      <c r="J8" s="29" t="s">
        <v>208</v>
      </c>
      <c r="K8" s="29" t="s">
        <v>207</v>
      </c>
      <c r="L8" s="29" t="s">
        <v>63</v>
      </c>
      <c r="M8" s="29" t="s">
        <v>60</v>
      </c>
      <c r="N8" s="29" t="s">
        <v>149</v>
      </c>
      <c r="O8" s="19" t="s">
        <v>151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215</v>
      </c>
      <c r="K9" s="31"/>
      <c r="L9" s="31" t="s">
        <v>211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7" t="s">
        <v>31</v>
      </c>
      <c r="C11" s="87"/>
      <c r="D11" s="88"/>
      <c r="E11" s="87"/>
      <c r="F11" s="88"/>
      <c r="G11" s="87"/>
      <c r="H11" s="87"/>
      <c r="I11" s="88"/>
      <c r="J11" s="90"/>
      <c r="K11" s="102"/>
      <c r="L11" s="90">
        <v>3554.3055234390008</v>
      </c>
      <c r="M11" s="91"/>
      <c r="N11" s="91">
        <f>IFERROR(L11/$L$11,0)</f>
        <v>1</v>
      </c>
      <c r="O11" s="91">
        <f>L11/'סכום נכסי הקרן'!$C$42</f>
        <v>1.3985849681192536E-2</v>
      </c>
    </row>
    <row r="12" spans="2:15" s="4" customFormat="1" ht="18" customHeight="1">
      <c r="B12" s="108" t="s">
        <v>199</v>
      </c>
      <c r="C12" s="87"/>
      <c r="D12" s="88"/>
      <c r="E12" s="87"/>
      <c r="F12" s="88"/>
      <c r="G12" s="87"/>
      <c r="H12" s="87"/>
      <c r="I12" s="88"/>
      <c r="J12" s="90"/>
      <c r="K12" s="102"/>
      <c r="L12" s="90">
        <v>3554.3055234390004</v>
      </c>
      <c r="M12" s="91"/>
      <c r="N12" s="91">
        <f t="shared" ref="N12:N25" si="0">IFERROR(L12/$L$11,0)</f>
        <v>0.99999999999999989</v>
      </c>
      <c r="O12" s="91">
        <f>L12/'סכום נכסי הקרן'!$C$42</f>
        <v>1.3985849681192535E-2</v>
      </c>
    </row>
    <row r="13" spans="2:15">
      <c r="B13" s="85" t="s">
        <v>54</v>
      </c>
      <c r="C13" s="80"/>
      <c r="D13" s="81"/>
      <c r="E13" s="80"/>
      <c r="F13" s="81"/>
      <c r="G13" s="80"/>
      <c r="H13" s="80"/>
      <c r="I13" s="81"/>
      <c r="J13" s="83"/>
      <c r="K13" s="100"/>
      <c r="L13" s="83">
        <v>2317.3539509720003</v>
      </c>
      <c r="M13" s="84"/>
      <c r="N13" s="84">
        <f t="shared" si="0"/>
        <v>0.65198501808303277</v>
      </c>
      <c r="O13" s="84">
        <f>L13/'סכום נכסי הקרן'!$C$42</f>
        <v>9.1185644572988941E-3</v>
      </c>
    </row>
    <row r="14" spans="2:15">
      <c r="B14" s="86" t="s">
        <v>1915</v>
      </c>
      <c r="C14" s="87" t="s">
        <v>1916</v>
      </c>
      <c r="D14" s="88" t="s">
        <v>28</v>
      </c>
      <c r="E14" s="87"/>
      <c r="F14" s="88" t="s">
        <v>1829</v>
      </c>
      <c r="G14" s="87" t="s">
        <v>902</v>
      </c>
      <c r="H14" s="87" t="s">
        <v>903</v>
      </c>
      <c r="I14" s="88" t="s">
        <v>134</v>
      </c>
      <c r="J14" s="90">
        <v>44.657986000000008</v>
      </c>
      <c r="K14" s="102">
        <v>106693.59239999999</v>
      </c>
      <c r="L14" s="90">
        <v>193.11890328800004</v>
      </c>
      <c r="M14" s="91">
        <v>1.1507450626876228E-4</v>
      </c>
      <c r="N14" s="91">
        <f t="shared" si="0"/>
        <v>5.4333793764905748E-2</v>
      </c>
      <c r="O14" s="91">
        <f>L14/'סכום נכסי הקרן'!$C$42</f>
        <v>7.5990427220488802E-4</v>
      </c>
    </row>
    <row r="15" spans="2:15">
      <c r="B15" s="86" t="s">
        <v>1917</v>
      </c>
      <c r="C15" s="87" t="s">
        <v>1918</v>
      </c>
      <c r="D15" s="88" t="s">
        <v>28</v>
      </c>
      <c r="E15" s="87"/>
      <c r="F15" s="88" t="s">
        <v>1829</v>
      </c>
      <c r="G15" s="87" t="s">
        <v>913</v>
      </c>
      <c r="H15" s="87" t="s">
        <v>903</v>
      </c>
      <c r="I15" s="88" t="s">
        <v>132</v>
      </c>
      <c r="J15" s="90">
        <v>7.8056710000000011</v>
      </c>
      <c r="K15" s="102">
        <v>1007522</v>
      </c>
      <c r="L15" s="90">
        <v>300.73395104500003</v>
      </c>
      <c r="M15" s="91">
        <v>5.4395724671554789E-5</v>
      </c>
      <c r="N15" s="91">
        <f t="shared" si="0"/>
        <v>8.4611170610348133E-2</v>
      </c>
      <c r="O15" s="91">
        <f>L15/'סכום נכסי הקרן'!$C$42</f>
        <v>1.1833591135060647E-3</v>
      </c>
    </row>
    <row r="16" spans="2:15">
      <c r="B16" s="86" t="s">
        <v>1919</v>
      </c>
      <c r="C16" s="87" t="s">
        <v>1920</v>
      </c>
      <c r="D16" s="88" t="s">
        <v>28</v>
      </c>
      <c r="E16" s="87"/>
      <c r="F16" s="88" t="s">
        <v>1829</v>
      </c>
      <c r="G16" s="87" t="s">
        <v>1133</v>
      </c>
      <c r="H16" s="87" t="s">
        <v>903</v>
      </c>
      <c r="I16" s="88" t="s">
        <v>132</v>
      </c>
      <c r="J16" s="90">
        <v>183.80801200000002</v>
      </c>
      <c r="K16" s="102">
        <v>34912.99</v>
      </c>
      <c r="L16" s="90">
        <v>245.39706585500002</v>
      </c>
      <c r="M16" s="91">
        <v>2.2028198150727292E-5</v>
      </c>
      <c r="N16" s="91">
        <f t="shared" si="0"/>
        <v>6.9042198043111347E-2</v>
      </c>
      <c r="O16" s="91">
        <f>L16/'סכום נכסי הקרן'!$C$42</f>
        <v>9.6561380349008072E-4</v>
      </c>
    </row>
    <row r="17" spans="2:15">
      <c r="B17" s="86" t="s">
        <v>1921</v>
      </c>
      <c r="C17" s="87" t="s">
        <v>1922</v>
      </c>
      <c r="D17" s="88" t="s">
        <v>28</v>
      </c>
      <c r="E17" s="87"/>
      <c r="F17" s="88" t="s">
        <v>1829</v>
      </c>
      <c r="G17" s="87" t="s">
        <v>1923</v>
      </c>
      <c r="H17" s="87" t="s">
        <v>903</v>
      </c>
      <c r="I17" s="88" t="s">
        <v>134</v>
      </c>
      <c r="J17" s="90">
        <v>42.927067000000008</v>
      </c>
      <c r="K17" s="102">
        <v>236239</v>
      </c>
      <c r="L17" s="90">
        <v>411.02678671300004</v>
      </c>
      <c r="M17" s="91">
        <v>1.6418792810132135E-4</v>
      </c>
      <c r="N17" s="91">
        <f t="shared" si="0"/>
        <v>0.11564194017719313</v>
      </c>
      <c r="O17" s="91">
        <f>L17/'סכום נכסי הקרן'!$C$42</f>
        <v>1.6173507921596827E-3</v>
      </c>
    </row>
    <row r="18" spans="2:15">
      <c r="B18" s="86" t="s">
        <v>1924</v>
      </c>
      <c r="C18" s="87" t="s">
        <v>1925</v>
      </c>
      <c r="D18" s="88" t="s">
        <v>28</v>
      </c>
      <c r="E18" s="87"/>
      <c r="F18" s="88" t="s">
        <v>1829</v>
      </c>
      <c r="G18" s="87" t="s">
        <v>1926</v>
      </c>
      <c r="H18" s="87" t="s">
        <v>903</v>
      </c>
      <c r="I18" s="88" t="s">
        <v>132</v>
      </c>
      <c r="J18" s="90">
        <v>105.27508100000001</v>
      </c>
      <c r="K18" s="102">
        <v>122601.60000000001</v>
      </c>
      <c r="L18" s="90">
        <v>493.55957954600007</v>
      </c>
      <c r="M18" s="91">
        <v>1.795228823065133E-4</v>
      </c>
      <c r="N18" s="91">
        <f t="shared" si="0"/>
        <v>0.13886245183234894</v>
      </c>
      <c r="O18" s="91">
        <f>L18/'סכום נכסי הקרן'!$C$42</f>
        <v>1.9421093776890714E-3</v>
      </c>
    </row>
    <row r="19" spans="2:15">
      <c r="B19" s="86" t="s">
        <v>1927</v>
      </c>
      <c r="C19" s="87" t="s">
        <v>1928</v>
      </c>
      <c r="D19" s="88" t="s">
        <v>28</v>
      </c>
      <c r="E19" s="87"/>
      <c r="F19" s="88" t="s">
        <v>1829</v>
      </c>
      <c r="G19" s="87" t="s">
        <v>1926</v>
      </c>
      <c r="H19" s="87" t="s">
        <v>903</v>
      </c>
      <c r="I19" s="88" t="s">
        <v>135</v>
      </c>
      <c r="J19" s="90">
        <v>18321.417896999999</v>
      </c>
      <c r="K19" s="102">
        <v>131.5</v>
      </c>
      <c r="L19" s="90">
        <v>112.70307546100001</v>
      </c>
      <c r="M19" s="91">
        <v>8.1159500596660885E-5</v>
      </c>
      <c r="N19" s="91">
        <f t="shared" si="0"/>
        <v>3.170888791573357E-2</v>
      </c>
      <c r="O19" s="91">
        <f>L19/'סכום נכסי הקרן'!$C$42</f>
        <v>4.4347573994723221E-4</v>
      </c>
    </row>
    <row r="20" spans="2:15">
      <c r="B20" s="86" t="s">
        <v>1929</v>
      </c>
      <c r="C20" s="87" t="s">
        <v>1930</v>
      </c>
      <c r="D20" s="88" t="s">
        <v>28</v>
      </c>
      <c r="E20" s="87"/>
      <c r="F20" s="88" t="s">
        <v>1829</v>
      </c>
      <c r="G20" s="87" t="s">
        <v>682</v>
      </c>
      <c r="H20" s="87"/>
      <c r="I20" s="88" t="s">
        <v>135</v>
      </c>
      <c r="J20" s="90">
        <v>718.08604200000013</v>
      </c>
      <c r="K20" s="102">
        <v>16695.21</v>
      </c>
      <c r="L20" s="90">
        <v>560.81458906400019</v>
      </c>
      <c r="M20" s="91">
        <v>7.3288317216203694E-4</v>
      </c>
      <c r="N20" s="91">
        <f t="shared" si="0"/>
        <v>0.15778457573939195</v>
      </c>
      <c r="O20" s="91">
        <f>L20/'סכום נכסי הקרן'!$C$42</f>
        <v>2.2067513583018746E-3</v>
      </c>
    </row>
    <row r="21" spans="2:15">
      <c r="B21" s="92"/>
      <c r="C21" s="87"/>
      <c r="D21" s="87"/>
      <c r="E21" s="87"/>
      <c r="F21" s="87"/>
      <c r="G21" s="87"/>
      <c r="H21" s="87"/>
      <c r="I21" s="87"/>
      <c r="J21" s="90"/>
      <c r="K21" s="102"/>
      <c r="L21" s="87"/>
      <c r="M21" s="87"/>
      <c r="N21" s="91"/>
      <c r="O21" s="87"/>
    </row>
    <row r="22" spans="2:15">
      <c r="B22" s="85" t="s">
        <v>30</v>
      </c>
      <c r="C22" s="80"/>
      <c r="D22" s="81"/>
      <c r="E22" s="80"/>
      <c r="F22" s="81"/>
      <c r="G22" s="80"/>
      <c r="H22" s="80"/>
      <c r="I22" s="81"/>
      <c r="J22" s="83"/>
      <c r="K22" s="100"/>
      <c r="L22" s="83">
        <v>1236.9515724670002</v>
      </c>
      <c r="M22" s="84"/>
      <c r="N22" s="84">
        <f t="shared" si="0"/>
        <v>0.34801498191696711</v>
      </c>
      <c r="O22" s="84">
        <f>L22/'סכום נכסי הקרן'!$C$42</f>
        <v>4.8672852238936404E-3</v>
      </c>
    </row>
    <row r="23" spans="2:15">
      <c r="B23" s="86" t="s">
        <v>1931</v>
      </c>
      <c r="C23" s="87" t="s">
        <v>1932</v>
      </c>
      <c r="D23" s="88" t="s">
        <v>28</v>
      </c>
      <c r="E23" s="87"/>
      <c r="F23" s="88" t="s">
        <v>1799</v>
      </c>
      <c r="G23" s="87" t="s">
        <v>682</v>
      </c>
      <c r="H23" s="87"/>
      <c r="I23" s="88" t="s">
        <v>132</v>
      </c>
      <c r="J23" s="90">
        <v>173.315969</v>
      </c>
      <c r="K23" s="102">
        <v>20511</v>
      </c>
      <c r="L23" s="90">
        <v>135.93875840700002</v>
      </c>
      <c r="M23" s="91">
        <v>2.2747558793997261E-5</v>
      </c>
      <c r="N23" s="91">
        <f t="shared" si="0"/>
        <v>3.8246222084890223E-2</v>
      </c>
      <c r="O23" s="91">
        <f>L23/'סכום נכסי הקרן'!$C$42</f>
        <v>5.3490591295278088E-4</v>
      </c>
    </row>
    <row r="24" spans="2:15">
      <c r="B24" s="86" t="s">
        <v>1933</v>
      </c>
      <c r="C24" s="87" t="s">
        <v>1934</v>
      </c>
      <c r="D24" s="88" t="s">
        <v>28</v>
      </c>
      <c r="E24" s="87"/>
      <c r="F24" s="88" t="s">
        <v>1799</v>
      </c>
      <c r="G24" s="87" t="s">
        <v>682</v>
      </c>
      <c r="H24" s="87"/>
      <c r="I24" s="88" t="s">
        <v>132</v>
      </c>
      <c r="J24" s="90">
        <v>974.55418500000019</v>
      </c>
      <c r="K24" s="102">
        <v>3721</v>
      </c>
      <c r="L24" s="90">
        <v>138.67032850300001</v>
      </c>
      <c r="M24" s="91">
        <v>1.5222206036553518E-5</v>
      </c>
      <c r="N24" s="91">
        <f t="shared" si="0"/>
        <v>3.9014746365649583E-2</v>
      </c>
      <c r="O24" s="91">
        <f>L24/'סכום נכסי הקרן'!$C$42</f>
        <v>5.4565437801982791E-4</v>
      </c>
    </row>
    <row r="25" spans="2:15">
      <c r="B25" s="86" t="s">
        <v>1935</v>
      </c>
      <c r="C25" s="87" t="s">
        <v>1936</v>
      </c>
      <c r="D25" s="88" t="s">
        <v>124</v>
      </c>
      <c r="E25" s="87"/>
      <c r="F25" s="88" t="s">
        <v>1799</v>
      </c>
      <c r="G25" s="87" t="s">
        <v>682</v>
      </c>
      <c r="H25" s="87"/>
      <c r="I25" s="88" t="s">
        <v>132</v>
      </c>
      <c r="J25" s="90">
        <v>2122.5513250000008</v>
      </c>
      <c r="K25" s="102">
        <v>11856.42</v>
      </c>
      <c r="L25" s="90">
        <v>962.34248555700037</v>
      </c>
      <c r="M25" s="91">
        <v>2.1444563439700383E-5</v>
      </c>
      <c r="N25" s="91">
        <f t="shared" si="0"/>
        <v>0.27075401346642736</v>
      </c>
      <c r="O25" s="91">
        <f>L25/'סכום נכסי הקרן'!$C$42</f>
        <v>3.7867249329210325E-3</v>
      </c>
    </row>
    <row r="26" spans="2:15">
      <c r="B26" s="92"/>
      <c r="C26" s="87"/>
      <c r="D26" s="87"/>
      <c r="E26" s="87"/>
      <c r="F26" s="87"/>
      <c r="G26" s="87"/>
      <c r="H26" s="87"/>
      <c r="I26" s="87"/>
      <c r="J26" s="90"/>
      <c r="K26" s="102"/>
      <c r="L26" s="87"/>
      <c r="M26" s="87"/>
      <c r="N26" s="91"/>
      <c r="O26" s="87"/>
    </row>
    <row r="27" spans="2:1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2:1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2:15">
      <c r="B29" s="111" t="s">
        <v>223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>
      <c r="B30" s="111" t="s">
        <v>112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15">
      <c r="B31" s="111" t="s">
        <v>206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2:15">
      <c r="B32" s="111" t="s">
        <v>214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2:1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2:1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2:1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2:1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2:1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2:1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2:1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1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2:1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1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2:1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2:1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2:1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2:1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2:1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2:1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2:1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2:1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2:15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2:15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2:1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2:15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2:1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2:15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2:1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2:1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2:15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2:15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2:1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2:15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2:15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2:15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2:1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</row>
    <row r="72" spans="2:15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2:1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2:15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  <row r="75" spans="2:15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2:15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2:1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</row>
    <row r="78" spans="2:1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</row>
    <row r="79" spans="2:1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2:1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</row>
    <row r="81" spans="2: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2:1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2:1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</row>
    <row r="84" spans="2:1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2:1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2:15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2:1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2:1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2:1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2:15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2:1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2:1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</row>
    <row r="93" spans="2:15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2:15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2:15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</row>
    <row r="96" spans="2:15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2:15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2:15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2:15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2:15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</row>
    <row r="101" spans="2:15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2" spans="2:15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2:15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2:15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2:15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2:15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2:15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2:1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2:1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2:15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</row>
    <row r="111" spans="2:15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</row>
    <row r="112" spans="2:15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</row>
    <row r="113" spans="2:15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</row>
    <row r="114" spans="2:15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</row>
    <row r="115" spans="2:15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</row>
    <row r="116" spans="2:15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</row>
    <row r="117" spans="2:15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</row>
    <row r="118" spans="2:15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</row>
    <row r="119" spans="2:15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</row>
    <row r="120" spans="2:15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</row>
    <row r="121" spans="2:15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</row>
    <row r="122" spans="2:15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</row>
    <row r="123" spans="2:15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</row>
    <row r="124" spans="2:15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</row>
    <row r="125" spans="2:15"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</row>
    <row r="126" spans="2:15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</row>
    <row r="127" spans="2:15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</row>
    <row r="128" spans="2:15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</row>
    <row r="129" spans="2:15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</row>
    <row r="130" spans="2:15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</row>
    <row r="131" spans="2:15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</row>
    <row r="132" spans="2:15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</row>
    <row r="133" spans="2:15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</row>
    <row r="134" spans="2:15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2:15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</row>
    <row r="136" spans="2:15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</row>
    <row r="137" spans="2:15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</row>
    <row r="138" spans="2:15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</row>
    <row r="139" spans="2:15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</row>
    <row r="140" spans="2:15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</row>
    <row r="141" spans="2:15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</row>
    <row r="142" spans="2:15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</row>
    <row r="143" spans="2:15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</row>
    <row r="144" spans="2:15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</row>
    <row r="145" spans="2:15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</row>
    <row r="146" spans="2:15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</row>
    <row r="147" spans="2:15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</row>
    <row r="148" spans="2:15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</row>
    <row r="149" spans="2:15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</row>
    <row r="150" spans="2:15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</row>
    <row r="151" spans="2:15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</row>
    <row r="152" spans="2:15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</row>
    <row r="153" spans="2:15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</row>
    <row r="154" spans="2:15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</row>
    <row r="155" spans="2:15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</row>
    <row r="156" spans="2:15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2:15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</row>
    <row r="158" spans="2:15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</row>
    <row r="159" spans="2:15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</row>
    <row r="160" spans="2:15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</row>
    <row r="161" spans="2:15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</row>
    <row r="162" spans="2:15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</row>
    <row r="163" spans="2:15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</row>
    <row r="164" spans="2:15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</row>
    <row r="165" spans="2:15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</row>
    <row r="166" spans="2:15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</row>
    <row r="167" spans="2:15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</row>
    <row r="168" spans="2:15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</row>
    <row r="169" spans="2:15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</row>
    <row r="170" spans="2:15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</row>
    <row r="171" spans="2:15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</row>
    <row r="172" spans="2:15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</row>
    <row r="173" spans="2:15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</row>
    <row r="174" spans="2:15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</row>
    <row r="175" spans="2:15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</row>
    <row r="176" spans="2:15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</row>
    <row r="177" spans="2:15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</row>
    <row r="178" spans="2:15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2:15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</row>
    <row r="180" spans="2:15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</row>
    <row r="181" spans="2:15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</row>
    <row r="182" spans="2:15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</row>
    <row r="183" spans="2:15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</row>
    <row r="184" spans="2:15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</row>
    <row r="185" spans="2:15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</row>
    <row r="186" spans="2:15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</row>
    <row r="187" spans="2:15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</row>
    <row r="188" spans="2:15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</row>
    <row r="189" spans="2:15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</row>
    <row r="190" spans="2:15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</row>
    <row r="191" spans="2:15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</row>
    <row r="192" spans="2:15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</row>
    <row r="193" spans="2:15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</row>
    <row r="194" spans="2:15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</row>
    <row r="195" spans="2:15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</row>
    <row r="196" spans="2:15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</row>
    <row r="197" spans="2:15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</row>
    <row r="198" spans="2:15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</row>
    <row r="199" spans="2:15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</row>
    <row r="200" spans="2:15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</row>
    <row r="201" spans="2:15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</row>
    <row r="202" spans="2:15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</row>
    <row r="203" spans="2:15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</row>
    <row r="204" spans="2:15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</row>
    <row r="205" spans="2:15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</row>
    <row r="206" spans="2:15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</row>
    <row r="207" spans="2:15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</row>
    <row r="208" spans="2:15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</row>
    <row r="209" spans="2:15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</row>
    <row r="210" spans="2:15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</row>
    <row r="211" spans="2:15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</row>
    <row r="212" spans="2:15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</row>
    <row r="213" spans="2:15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</row>
    <row r="214" spans="2:15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</row>
    <row r="215" spans="2:15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</row>
    <row r="216" spans="2:15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</row>
    <row r="217" spans="2:15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</row>
    <row r="218" spans="2:15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</row>
    <row r="219" spans="2:15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</row>
    <row r="220" spans="2:15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</row>
    <row r="221" spans="2:15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</row>
    <row r="222" spans="2:15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</row>
    <row r="223" spans="2:15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</row>
    <row r="224" spans="2:15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</row>
    <row r="225" spans="2:15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</row>
    <row r="226" spans="2:15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</row>
    <row r="227" spans="2:15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</row>
    <row r="228" spans="2:15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</row>
    <row r="229" spans="2:15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</row>
    <row r="230" spans="2:15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</row>
    <row r="231" spans="2:15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</row>
    <row r="232" spans="2:15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</row>
    <row r="233" spans="2:15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</row>
    <row r="234" spans="2:15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</row>
    <row r="235" spans="2:15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</row>
    <row r="236" spans="2:15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</row>
    <row r="237" spans="2:15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</row>
    <row r="238" spans="2:15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</row>
    <row r="239" spans="2:15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</row>
    <row r="240" spans="2:15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</row>
    <row r="241" spans="2:15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</row>
    <row r="242" spans="2:15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</row>
    <row r="243" spans="2:15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</row>
    <row r="244" spans="2:15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</row>
    <row r="245" spans="2:15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</row>
    <row r="246" spans="2:15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</row>
    <row r="247" spans="2:15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</row>
    <row r="248" spans="2:15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</row>
    <row r="249" spans="2:15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2:15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</row>
    <row r="251" spans="2:15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2:15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2:15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</row>
    <row r="254" spans="2:15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</row>
    <row r="255" spans="2:15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2:15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2:15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2:15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2:15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2:15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2:15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2:15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2:15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2:15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2:15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2:15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7" spans="2:15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</row>
    <row r="268" spans="2:15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</row>
    <row r="269" spans="2:15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  <row r="301" spans="2:15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</row>
    <row r="302" spans="2:15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</row>
    <row r="303" spans="2:15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</row>
    <row r="304" spans="2:15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</row>
    <row r="305" spans="2:15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</row>
    <row r="306" spans="2:15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</row>
    <row r="307" spans="2:15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</row>
    <row r="308" spans="2:15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</row>
    <row r="309" spans="2:15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</row>
    <row r="310" spans="2:15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</row>
    <row r="311" spans="2:15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</row>
    <row r="312" spans="2:15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</row>
    <row r="313" spans="2:15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</row>
    <row r="314" spans="2:15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</row>
    <row r="315" spans="2:15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</row>
    <row r="316" spans="2:15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</row>
    <row r="317" spans="2:15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</row>
    <row r="318" spans="2:15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</row>
    <row r="319" spans="2:15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</row>
    <row r="320" spans="2:15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</row>
    <row r="321" spans="2:15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</row>
    <row r="322" spans="2:15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</row>
    <row r="323" spans="2:15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</row>
    <row r="324" spans="2:15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</row>
    <row r="325" spans="2:15">
      <c r="B325" s="113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</row>
    <row r="326" spans="2:15">
      <c r="B326" s="113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</row>
    <row r="327" spans="2:15">
      <c r="B327" s="114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</row>
    <row r="328" spans="2:15">
      <c r="B328" s="93"/>
      <c r="C328" s="93"/>
      <c r="D328" s="93"/>
      <c r="E328" s="93"/>
      <c r="F328" s="94"/>
      <c r="G328" s="94"/>
      <c r="H328" s="94"/>
      <c r="I328" s="94"/>
      <c r="J328" s="94"/>
      <c r="K328" s="94"/>
      <c r="L328" s="94"/>
      <c r="M328" s="94"/>
      <c r="N328" s="94"/>
      <c r="O328" s="94"/>
    </row>
    <row r="329" spans="2:15">
      <c r="B329" s="93"/>
      <c r="C329" s="93"/>
      <c r="D329" s="93"/>
      <c r="E329" s="93"/>
      <c r="F329" s="94"/>
      <c r="G329" s="94"/>
      <c r="H329" s="94"/>
      <c r="I329" s="94"/>
      <c r="J329" s="94"/>
      <c r="K329" s="94"/>
      <c r="L329" s="94"/>
      <c r="M329" s="94"/>
      <c r="N329" s="94"/>
      <c r="O329" s="94"/>
    </row>
    <row r="330" spans="2:15">
      <c r="B330" s="93"/>
      <c r="C330" s="93"/>
      <c r="D330" s="93"/>
      <c r="E330" s="93"/>
      <c r="F330" s="94"/>
      <c r="G330" s="94"/>
      <c r="H330" s="94"/>
      <c r="I330" s="94"/>
      <c r="J330" s="94"/>
      <c r="K330" s="94"/>
      <c r="L330" s="94"/>
      <c r="M330" s="94"/>
      <c r="N330" s="94"/>
      <c r="O330" s="94"/>
    </row>
    <row r="331" spans="2:15">
      <c r="B331" s="93"/>
      <c r="C331" s="93"/>
      <c r="D331" s="93"/>
      <c r="E331" s="93"/>
      <c r="F331" s="94"/>
      <c r="G331" s="94"/>
      <c r="H331" s="94"/>
      <c r="I331" s="94"/>
      <c r="J331" s="94"/>
      <c r="K331" s="94"/>
      <c r="L331" s="94"/>
      <c r="M331" s="94"/>
      <c r="N331" s="94"/>
      <c r="O331" s="94"/>
    </row>
    <row r="332" spans="2:15">
      <c r="B332" s="93"/>
      <c r="C332" s="93"/>
      <c r="D332" s="93"/>
      <c r="E332" s="93"/>
      <c r="F332" s="94"/>
      <c r="G332" s="94"/>
      <c r="H332" s="94"/>
      <c r="I332" s="94"/>
      <c r="J332" s="94"/>
      <c r="K332" s="94"/>
      <c r="L332" s="94"/>
      <c r="M332" s="94"/>
      <c r="N332" s="94"/>
      <c r="O332" s="94"/>
    </row>
    <row r="333" spans="2:15">
      <c r="B333" s="93"/>
      <c r="C333" s="93"/>
      <c r="D333" s="93"/>
      <c r="E333" s="93"/>
      <c r="F333" s="94"/>
      <c r="G333" s="94"/>
      <c r="H333" s="94"/>
      <c r="I333" s="94"/>
      <c r="J333" s="94"/>
      <c r="K333" s="94"/>
      <c r="L333" s="94"/>
      <c r="M333" s="94"/>
      <c r="N333" s="94"/>
      <c r="O333" s="94"/>
    </row>
    <row r="334" spans="2:15">
      <c r="B334" s="93"/>
      <c r="C334" s="93"/>
      <c r="D334" s="93"/>
      <c r="E334" s="93"/>
      <c r="F334" s="94"/>
      <c r="G334" s="94"/>
      <c r="H334" s="94"/>
      <c r="I334" s="94"/>
      <c r="J334" s="94"/>
      <c r="K334" s="94"/>
      <c r="L334" s="94"/>
      <c r="M334" s="94"/>
      <c r="N334" s="94"/>
      <c r="O334" s="94"/>
    </row>
    <row r="335" spans="2:15">
      <c r="B335" s="93"/>
      <c r="C335" s="93"/>
      <c r="D335" s="93"/>
      <c r="E335" s="93"/>
      <c r="F335" s="94"/>
      <c r="G335" s="94"/>
      <c r="H335" s="94"/>
      <c r="I335" s="94"/>
      <c r="J335" s="94"/>
      <c r="K335" s="94"/>
      <c r="L335" s="94"/>
      <c r="M335" s="94"/>
      <c r="N335" s="94"/>
      <c r="O335" s="94"/>
    </row>
    <row r="336" spans="2:15">
      <c r="B336" s="93"/>
      <c r="C336" s="93"/>
      <c r="D336" s="93"/>
      <c r="E336" s="93"/>
      <c r="F336" s="94"/>
      <c r="G336" s="94"/>
      <c r="H336" s="94"/>
      <c r="I336" s="94"/>
      <c r="J336" s="94"/>
      <c r="K336" s="94"/>
      <c r="L336" s="94"/>
      <c r="M336" s="94"/>
      <c r="N336" s="94"/>
      <c r="O336" s="94"/>
    </row>
    <row r="337" spans="2:15">
      <c r="B337" s="93"/>
      <c r="C337" s="93"/>
      <c r="D337" s="93"/>
      <c r="E337" s="93"/>
      <c r="F337" s="94"/>
      <c r="G337" s="94"/>
      <c r="H337" s="94"/>
      <c r="I337" s="94"/>
      <c r="J337" s="94"/>
      <c r="K337" s="94"/>
      <c r="L337" s="94"/>
      <c r="M337" s="94"/>
      <c r="N337" s="94"/>
      <c r="O337" s="94"/>
    </row>
    <row r="338" spans="2:15">
      <c r="B338" s="93"/>
      <c r="C338" s="93"/>
      <c r="D338" s="93"/>
      <c r="E338" s="93"/>
      <c r="F338" s="94"/>
      <c r="G338" s="94"/>
      <c r="H338" s="94"/>
      <c r="I338" s="94"/>
      <c r="J338" s="94"/>
      <c r="K338" s="94"/>
      <c r="L338" s="94"/>
      <c r="M338" s="94"/>
      <c r="N338" s="94"/>
      <c r="O338" s="94"/>
    </row>
    <row r="339" spans="2:15">
      <c r="B339" s="93"/>
      <c r="C339" s="93"/>
      <c r="D339" s="93"/>
      <c r="E339" s="93"/>
      <c r="F339" s="94"/>
      <c r="G339" s="94"/>
      <c r="H339" s="94"/>
      <c r="I339" s="94"/>
      <c r="J339" s="94"/>
      <c r="K339" s="94"/>
      <c r="L339" s="94"/>
      <c r="M339" s="94"/>
      <c r="N339" s="94"/>
      <c r="O339" s="94"/>
    </row>
    <row r="340" spans="2:15">
      <c r="B340" s="93"/>
      <c r="C340" s="93"/>
      <c r="D340" s="93"/>
      <c r="E340" s="93"/>
      <c r="F340" s="94"/>
      <c r="G340" s="94"/>
      <c r="H340" s="94"/>
      <c r="I340" s="94"/>
      <c r="J340" s="94"/>
      <c r="K340" s="94"/>
      <c r="L340" s="94"/>
      <c r="M340" s="94"/>
      <c r="N340" s="94"/>
      <c r="O340" s="94"/>
    </row>
    <row r="341" spans="2:15">
      <c r="B341" s="93"/>
      <c r="C341" s="93"/>
      <c r="D341" s="93"/>
      <c r="E341" s="93"/>
      <c r="F341" s="94"/>
      <c r="G341" s="94"/>
      <c r="H341" s="94"/>
      <c r="I341" s="94"/>
      <c r="J341" s="94"/>
      <c r="K341" s="94"/>
      <c r="L341" s="94"/>
      <c r="M341" s="94"/>
      <c r="N341" s="94"/>
      <c r="O341" s="94"/>
    </row>
    <row r="342" spans="2:15">
      <c r="B342" s="93"/>
      <c r="C342" s="93"/>
      <c r="D342" s="93"/>
      <c r="E342" s="93"/>
      <c r="F342" s="94"/>
      <c r="G342" s="94"/>
      <c r="H342" s="94"/>
      <c r="I342" s="94"/>
      <c r="J342" s="94"/>
      <c r="K342" s="94"/>
      <c r="L342" s="94"/>
      <c r="M342" s="94"/>
      <c r="N342" s="94"/>
      <c r="O342" s="94"/>
    </row>
    <row r="343" spans="2:15">
      <c r="B343" s="93"/>
      <c r="C343" s="93"/>
      <c r="D343" s="93"/>
      <c r="E343" s="93"/>
      <c r="F343" s="94"/>
      <c r="G343" s="94"/>
      <c r="H343" s="94"/>
      <c r="I343" s="94"/>
      <c r="J343" s="94"/>
      <c r="K343" s="94"/>
      <c r="L343" s="94"/>
      <c r="M343" s="94"/>
      <c r="N343" s="94"/>
      <c r="O343" s="94"/>
    </row>
    <row r="344" spans="2:15">
      <c r="B344" s="93"/>
      <c r="C344" s="93"/>
      <c r="D344" s="93"/>
      <c r="E344" s="93"/>
      <c r="F344" s="94"/>
      <c r="G344" s="94"/>
      <c r="H344" s="94"/>
      <c r="I344" s="94"/>
      <c r="J344" s="94"/>
      <c r="K344" s="94"/>
      <c r="L344" s="94"/>
      <c r="M344" s="94"/>
      <c r="N344" s="94"/>
      <c r="O344" s="94"/>
    </row>
    <row r="345" spans="2:15">
      <c r="B345" s="93"/>
      <c r="C345" s="93"/>
      <c r="D345" s="93"/>
      <c r="E345" s="93"/>
      <c r="F345" s="94"/>
      <c r="G345" s="94"/>
      <c r="H345" s="94"/>
      <c r="I345" s="94"/>
      <c r="J345" s="94"/>
      <c r="K345" s="94"/>
      <c r="L345" s="94"/>
      <c r="M345" s="94"/>
      <c r="N345" s="94"/>
      <c r="O345" s="94"/>
    </row>
    <row r="346" spans="2:15">
      <c r="B346" s="93"/>
      <c r="C346" s="93"/>
      <c r="D346" s="93"/>
      <c r="E346" s="93"/>
      <c r="F346" s="94"/>
      <c r="G346" s="94"/>
      <c r="H346" s="94"/>
      <c r="I346" s="94"/>
      <c r="J346" s="94"/>
      <c r="K346" s="94"/>
      <c r="L346" s="94"/>
      <c r="M346" s="94"/>
      <c r="N346" s="94"/>
      <c r="O346" s="94"/>
    </row>
    <row r="347" spans="2:15">
      <c r="B347" s="93"/>
      <c r="C347" s="93"/>
      <c r="D347" s="93"/>
      <c r="E347" s="93"/>
      <c r="F347" s="94"/>
      <c r="G347" s="94"/>
      <c r="H347" s="94"/>
      <c r="I347" s="94"/>
      <c r="J347" s="94"/>
      <c r="K347" s="94"/>
      <c r="L347" s="94"/>
      <c r="M347" s="94"/>
      <c r="N347" s="94"/>
      <c r="O347" s="94"/>
    </row>
    <row r="348" spans="2:15">
      <c r="B348" s="93"/>
      <c r="C348" s="93"/>
      <c r="D348" s="93"/>
      <c r="E348" s="93"/>
      <c r="F348" s="94"/>
      <c r="G348" s="94"/>
      <c r="H348" s="94"/>
      <c r="I348" s="94"/>
      <c r="J348" s="94"/>
      <c r="K348" s="94"/>
      <c r="L348" s="94"/>
      <c r="M348" s="94"/>
      <c r="N348" s="94"/>
      <c r="O348" s="94"/>
    </row>
    <row r="349" spans="2:15">
      <c r="B349" s="93"/>
      <c r="C349" s="93"/>
      <c r="D349" s="93"/>
      <c r="E349" s="93"/>
      <c r="F349" s="94"/>
      <c r="G349" s="94"/>
      <c r="H349" s="94"/>
      <c r="I349" s="94"/>
      <c r="J349" s="94"/>
      <c r="K349" s="94"/>
      <c r="L349" s="94"/>
      <c r="M349" s="94"/>
      <c r="N349" s="94"/>
      <c r="O349" s="94"/>
    </row>
    <row r="350" spans="2:15">
      <c r="B350" s="93"/>
      <c r="C350" s="93"/>
      <c r="D350" s="93"/>
      <c r="E350" s="93"/>
      <c r="F350" s="94"/>
      <c r="G350" s="94"/>
      <c r="H350" s="94"/>
      <c r="I350" s="94"/>
      <c r="J350" s="94"/>
      <c r="K350" s="94"/>
      <c r="L350" s="94"/>
      <c r="M350" s="94"/>
      <c r="N350" s="94"/>
      <c r="O350" s="94"/>
    </row>
    <row r="351" spans="2:15">
      <c r="B351" s="93"/>
      <c r="C351" s="93"/>
      <c r="D351" s="93"/>
      <c r="E351" s="93"/>
      <c r="F351" s="94"/>
      <c r="G351" s="94"/>
      <c r="H351" s="94"/>
      <c r="I351" s="94"/>
      <c r="J351" s="94"/>
      <c r="K351" s="94"/>
      <c r="L351" s="94"/>
      <c r="M351" s="94"/>
      <c r="N351" s="94"/>
      <c r="O351" s="94"/>
    </row>
    <row r="352" spans="2:15">
      <c r="B352" s="93"/>
      <c r="C352" s="93"/>
      <c r="D352" s="93"/>
      <c r="E352" s="93"/>
      <c r="F352" s="94"/>
      <c r="G352" s="94"/>
      <c r="H352" s="94"/>
      <c r="I352" s="94"/>
      <c r="J352" s="94"/>
      <c r="K352" s="94"/>
      <c r="L352" s="94"/>
      <c r="M352" s="94"/>
      <c r="N352" s="94"/>
      <c r="O352" s="94"/>
    </row>
    <row r="353" spans="2:15">
      <c r="B353" s="93"/>
      <c r="C353" s="93"/>
      <c r="D353" s="93"/>
      <c r="E353" s="93"/>
      <c r="F353" s="94"/>
      <c r="G353" s="94"/>
      <c r="H353" s="94"/>
      <c r="I353" s="94"/>
      <c r="J353" s="94"/>
      <c r="K353" s="94"/>
      <c r="L353" s="94"/>
      <c r="M353" s="94"/>
      <c r="N353" s="94"/>
      <c r="O353" s="94"/>
    </row>
    <row r="354" spans="2:15">
      <c r="B354" s="93"/>
      <c r="C354" s="93"/>
      <c r="D354" s="93"/>
      <c r="E354" s="93"/>
      <c r="F354" s="94"/>
      <c r="G354" s="94"/>
      <c r="H354" s="94"/>
      <c r="I354" s="94"/>
      <c r="J354" s="94"/>
      <c r="K354" s="94"/>
      <c r="L354" s="94"/>
      <c r="M354" s="94"/>
      <c r="N354" s="94"/>
      <c r="O354" s="94"/>
    </row>
    <row r="355" spans="2:15">
      <c r="B355" s="93"/>
      <c r="C355" s="93"/>
      <c r="D355" s="93"/>
      <c r="E355" s="93"/>
      <c r="F355" s="94"/>
      <c r="G355" s="94"/>
      <c r="H355" s="94"/>
      <c r="I355" s="94"/>
      <c r="J355" s="94"/>
      <c r="K355" s="94"/>
      <c r="L355" s="94"/>
      <c r="M355" s="94"/>
      <c r="N355" s="94"/>
      <c r="O355" s="94"/>
    </row>
    <row r="356" spans="2:15">
      <c r="B356" s="93"/>
      <c r="C356" s="93"/>
      <c r="D356" s="93"/>
      <c r="E356" s="93"/>
      <c r="F356" s="94"/>
      <c r="G356" s="94"/>
      <c r="H356" s="94"/>
      <c r="I356" s="94"/>
      <c r="J356" s="94"/>
      <c r="K356" s="94"/>
      <c r="L356" s="94"/>
      <c r="M356" s="94"/>
      <c r="N356" s="94"/>
      <c r="O356" s="94"/>
    </row>
    <row r="357" spans="2:15">
      <c r="B357" s="93"/>
      <c r="C357" s="93"/>
      <c r="D357" s="93"/>
      <c r="E357" s="93"/>
      <c r="F357" s="94"/>
      <c r="G357" s="94"/>
      <c r="H357" s="94"/>
      <c r="I357" s="94"/>
      <c r="J357" s="94"/>
      <c r="K357" s="94"/>
      <c r="L357" s="94"/>
      <c r="M357" s="94"/>
      <c r="N357" s="94"/>
      <c r="O357" s="94"/>
    </row>
    <row r="358" spans="2:15">
      <c r="B358" s="93"/>
      <c r="C358" s="93"/>
      <c r="D358" s="93"/>
      <c r="E358" s="93"/>
      <c r="F358" s="94"/>
      <c r="G358" s="94"/>
      <c r="H358" s="94"/>
      <c r="I358" s="94"/>
      <c r="J358" s="94"/>
      <c r="K358" s="94"/>
      <c r="L358" s="94"/>
      <c r="M358" s="94"/>
      <c r="N358" s="94"/>
      <c r="O358" s="94"/>
    </row>
    <row r="359" spans="2:15">
      <c r="B359" s="93"/>
      <c r="C359" s="93"/>
      <c r="D359" s="93"/>
      <c r="E359" s="93"/>
      <c r="F359" s="94"/>
      <c r="G359" s="94"/>
      <c r="H359" s="94"/>
      <c r="I359" s="94"/>
      <c r="J359" s="94"/>
      <c r="K359" s="94"/>
      <c r="L359" s="94"/>
      <c r="M359" s="94"/>
      <c r="N359" s="94"/>
      <c r="O359" s="94"/>
    </row>
    <row r="360" spans="2:15">
      <c r="B360" s="93"/>
      <c r="C360" s="93"/>
      <c r="D360" s="93"/>
      <c r="E360" s="93"/>
      <c r="F360" s="94"/>
      <c r="G360" s="94"/>
      <c r="H360" s="94"/>
      <c r="I360" s="94"/>
      <c r="J360" s="94"/>
      <c r="K360" s="94"/>
      <c r="L360" s="94"/>
      <c r="M360" s="94"/>
      <c r="N360" s="94"/>
      <c r="O360" s="94"/>
    </row>
    <row r="361" spans="2:15">
      <c r="B361" s="93"/>
      <c r="C361" s="93"/>
      <c r="D361" s="93"/>
      <c r="E361" s="93"/>
      <c r="F361" s="94"/>
      <c r="G361" s="94"/>
      <c r="H361" s="94"/>
      <c r="I361" s="94"/>
      <c r="J361" s="94"/>
      <c r="K361" s="94"/>
      <c r="L361" s="94"/>
      <c r="M361" s="94"/>
      <c r="N361" s="94"/>
      <c r="O361" s="94"/>
    </row>
    <row r="362" spans="2:15">
      <c r="B362" s="93"/>
      <c r="C362" s="93"/>
      <c r="D362" s="93"/>
      <c r="E362" s="93"/>
      <c r="F362" s="94"/>
      <c r="G362" s="94"/>
      <c r="H362" s="94"/>
      <c r="I362" s="94"/>
      <c r="J362" s="94"/>
      <c r="K362" s="94"/>
      <c r="L362" s="94"/>
      <c r="M362" s="94"/>
      <c r="N362" s="94"/>
      <c r="O362" s="94"/>
    </row>
    <row r="363" spans="2:15">
      <c r="B363" s="93"/>
      <c r="C363" s="93"/>
      <c r="D363" s="93"/>
      <c r="E363" s="93"/>
      <c r="F363" s="94"/>
      <c r="G363" s="94"/>
      <c r="H363" s="94"/>
      <c r="I363" s="94"/>
      <c r="J363" s="94"/>
      <c r="K363" s="94"/>
      <c r="L363" s="94"/>
      <c r="M363" s="94"/>
      <c r="N363" s="94"/>
      <c r="O363" s="94"/>
    </row>
    <row r="364" spans="2:15">
      <c r="B364" s="93"/>
      <c r="C364" s="93"/>
      <c r="D364" s="93"/>
      <c r="E364" s="93"/>
      <c r="F364" s="94"/>
      <c r="G364" s="94"/>
      <c r="H364" s="94"/>
      <c r="I364" s="94"/>
      <c r="J364" s="94"/>
      <c r="K364" s="94"/>
      <c r="L364" s="94"/>
      <c r="M364" s="94"/>
      <c r="N364" s="94"/>
      <c r="O364" s="94"/>
    </row>
    <row r="365" spans="2:15">
      <c r="B365" s="93"/>
      <c r="C365" s="93"/>
      <c r="D365" s="93"/>
      <c r="E365" s="93"/>
      <c r="F365" s="94"/>
      <c r="G365" s="94"/>
      <c r="H365" s="94"/>
      <c r="I365" s="94"/>
      <c r="J365" s="94"/>
      <c r="K365" s="94"/>
      <c r="L365" s="94"/>
      <c r="M365" s="94"/>
      <c r="N365" s="94"/>
      <c r="O365" s="94"/>
    </row>
    <row r="366" spans="2:15">
      <c r="B366" s="93"/>
      <c r="C366" s="93"/>
      <c r="D366" s="93"/>
      <c r="E366" s="93"/>
      <c r="F366" s="94"/>
      <c r="G366" s="94"/>
      <c r="H366" s="94"/>
      <c r="I366" s="94"/>
      <c r="J366" s="94"/>
      <c r="K366" s="94"/>
      <c r="L366" s="94"/>
      <c r="M366" s="94"/>
      <c r="N366" s="94"/>
      <c r="O366" s="94"/>
    </row>
    <row r="367" spans="2:15">
      <c r="B367" s="93"/>
      <c r="C367" s="93"/>
      <c r="D367" s="93"/>
      <c r="E367" s="93"/>
      <c r="F367" s="94"/>
      <c r="G367" s="94"/>
      <c r="H367" s="94"/>
      <c r="I367" s="94"/>
      <c r="J367" s="94"/>
      <c r="K367" s="94"/>
      <c r="L367" s="94"/>
      <c r="M367" s="94"/>
      <c r="N367" s="94"/>
      <c r="O367" s="94"/>
    </row>
    <row r="368" spans="2:15">
      <c r="B368" s="93"/>
      <c r="C368" s="93"/>
      <c r="D368" s="93"/>
      <c r="E368" s="93"/>
      <c r="F368" s="94"/>
      <c r="G368" s="94"/>
      <c r="H368" s="94"/>
      <c r="I368" s="94"/>
      <c r="J368" s="94"/>
      <c r="K368" s="94"/>
      <c r="L368" s="94"/>
      <c r="M368" s="94"/>
      <c r="N368" s="94"/>
      <c r="O368" s="94"/>
    </row>
    <row r="369" spans="2:15">
      <c r="B369" s="93"/>
      <c r="C369" s="93"/>
      <c r="D369" s="93"/>
      <c r="E369" s="93"/>
      <c r="F369" s="94"/>
      <c r="G369" s="94"/>
      <c r="H369" s="94"/>
      <c r="I369" s="94"/>
      <c r="J369" s="94"/>
      <c r="K369" s="94"/>
      <c r="L369" s="94"/>
      <c r="M369" s="94"/>
      <c r="N369" s="94"/>
      <c r="O369" s="94"/>
    </row>
    <row r="370" spans="2:15">
      <c r="B370" s="93"/>
      <c r="C370" s="93"/>
      <c r="D370" s="93"/>
      <c r="E370" s="93"/>
      <c r="F370" s="94"/>
      <c r="G370" s="94"/>
      <c r="H370" s="94"/>
      <c r="I370" s="94"/>
      <c r="J370" s="94"/>
      <c r="K370" s="94"/>
      <c r="L370" s="94"/>
      <c r="M370" s="94"/>
      <c r="N370" s="94"/>
      <c r="O370" s="94"/>
    </row>
    <row r="371" spans="2:15">
      <c r="B371" s="93"/>
      <c r="C371" s="93"/>
      <c r="D371" s="93"/>
      <c r="E371" s="93"/>
      <c r="F371" s="94"/>
      <c r="G371" s="94"/>
      <c r="H371" s="94"/>
      <c r="I371" s="94"/>
      <c r="J371" s="94"/>
      <c r="K371" s="94"/>
      <c r="L371" s="94"/>
      <c r="M371" s="94"/>
      <c r="N371" s="94"/>
      <c r="O371" s="94"/>
    </row>
    <row r="372" spans="2:15">
      <c r="B372" s="93"/>
      <c r="C372" s="93"/>
      <c r="D372" s="93"/>
      <c r="E372" s="93"/>
      <c r="F372" s="94"/>
      <c r="G372" s="94"/>
      <c r="H372" s="94"/>
      <c r="I372" s="94"/>
      <c r="J372" s="94"/>
      <c r="K372" s="94"/>
      <c r="L372" s="94"/>
      <c r="M372" s="94"/>
      <c r="N372" s="94"/>
      <c r="O372" s="94"/>
    </row>
    <row r="373" spans="2:15">
      <c r="B373" s="93"/>
      <c r="C373" s="93"/>
      <c r="D373" s="93"/>
      <c r="E373" s="93"/>
      <c r="F373" s="94"/>
      <c r="G373" s="94"/>
      <c r="H373" s="94"/>
      <c r="I373" s="94"/>
      <c r="J373" s="94"/>
      <c r="K373" s="94"/>
      <c r="L373" s="94"/>
      <c r="M373" s="94"/>
      <c r="N373" s="94"/>
      <c r="O373" s="94"/>
    </row>
    <row r="374" spans="2:15">
      <c r="B374" s="93"/>
      <c r="C374" s="93"/>
      <c r="D374" s="93"/>
      <c r="E374" s="93"/>
      <c r="F374" s="94"/>
      <c r="G374" s="94"/>
      <c r="H374" s="94"/>
      <c r="I374" s="94"/>
      <c r="J374" s="94"/>
      <c r="K374" s="94"/>
      <c r="L374" s="94"/>
      <c r="M374" s="94"/>
      <c r="N374" s="94"/>
      <c r="O374" s="94"/>
    </row>
    <row r="375" spans="2:15">
      <c r="B375" s="93"/>
      <c r="C375" s="93"/>
      <c r="D375" s="93"/>
      <c r="E375" s="93"/>
      <c r="F375" s="94"/>
      <c r="G375" s="94"/>
      <c r="H375" s="94"/>
      <c r="I375" s="94"/>
      <c r="J375" s="94"/>
      <c r="K375" s="94"/>
      <c r="L375" s="94"/>
      <c r="M375" s="94"/>
      <c r="N375" s="94"/>
      <c r="O375" s="94"/>
    </row>
    <row r="376" spans="2:15">
      <c r="B376" s="93"/>
      <c r="C376" s="93"/>
      <c r="D376" s="93"/>
      <c r="E376" s="93"/>
      <c r="F376" s="94"/>
      <c r="G376" s="94"/>
      <c r="H376" s="94"/>
      <c r="I376" s="94"/>
      <c r="J376" s="94"/>
      <c r="K376" s="94"/>
      <c r="L376" s="94"/>
      <c r="M376" s="94"/>
      <c r="N376" s="94"/>
      <c r="O376" s="94"/>
    </row>
    <row r="377" spans="2:15">
      <c r="B377" s="93"/>
      <c r="C377" s="93"/>
      <c r="D377" s="93"/>
      <c r="E377" s="93"/>
      <c r="F377" s="94"/>
      <c r="G377" s="94"/>
      <c r="H377" s="94"/>
      <c r="I377" s="94"/>
      <c r="J377" s="94"/>
      <c r="K377" s="94"/>
      <c r="L377" s="94"/>
      <c r="M377" s="94"/>
      <c r="N377" s="94"/>
      <c r="O377" s="94"/>
    </row>
    <row r="378" spans="2:15">
      <c r="B378" s="93"/>
      <c r="C378" s="93"/>
      <c r="D378" s="93"/>
      <c r="E378" s="93"/>
      <c r="F378" s="94"/>
      <c r="G378" s="94"/>
      <c r="H378" s="94"/>
      <c r="I378" s="94"/>
      <c r="J378" s="94"/>
      <c r="K378" s="94"/>
      <c r="L378" s="94"/>
      <c r="M378" s="94"/>
      <c r="N378" s="94"/>
      <c r="O378" s="94"/>
    </row>
    <row r="379" spans="2:15">
      <c r="B379" s="93"/>
      <c r="C379" s="93"/>
      <c r="D379" s="93"/>
      <c r="E379" s="93"/>
      <c r="F379" s="94"/>
      <c r="G379" s="94"/>
      <c r="H379" s="94"/>
      <c r="I379" s="94"/>
      <c r="J379" s="94"/>
      <c r="K379" s="94"/>
      <c r="L379" s="94"/>
      <c r="M379" s="94"/>
      <c r="N379" s="94"/>
      <c r="O379" s="94"/>
    </row>
    <row r="380" spans="2:15">
      <c r="B380" s="93"/>
      <c r="C380" s="93"/>
      <c r="D380" s="93"/>
      <c r="E380" s="93"/>
      <c r="F380" s="94"/>
      <c r="G380" s="94"/>
      <c r="H380" s="94"/>
      <c r="I380" s="94"/>
      <c r="J380" s="94"/>
      <c r="K380" s="94"/>
      <c r="L380" s="94"/>
      <c r="M380" s="94"/>
      <c r="N380" s="94"/>
      <c r="O380" s="94"/>
    </row>
    <row r="381" spans="2:15">
      <c r="B381" s="93"/>
      <c r="C381" s="93"/>
      <c r="D381" s="93"/>
      <c r="E381" s="93"/>
      <c r="F381" s="94"/>
      <c r="G381" s="94"/>
      <c r="H381" s="94"/>
      <c r="I381" s="94"/>
      <c r="J381" s="94"/>
      <c r="K381" s="94"/>
      <c r="L381" s="94"/>
      <c r="M381" s="94"/>
      <c r="N381" s="94"/>
      <c r="O381" s="94"/>
    </row>
    <row r="382" spans="2:15">
      <c r="B382" s="93"/>
      <c r="C382" s="93"/>
      <c r="D382" s="93"/>
      <c r="E382" s="93"/>
      <c r="F382" s="94"/>
      <c r="G382" s="94"/>
      <c r="H382" s="94"/>
      <c r="I382" s="94"/>
      <c r="J382" s="94"/>
      <c r="K382" s="94"/>
      <c r="L382" s="94"/>
      <c r="M382" s="94"/>
      <c r="N382" s="94"/>
      <c r="O382" s="94"/>
    </row>
    <row r="383" spans="2:15">
      <c r="B383" s="93"/>
      <c r="C383" s="93"/>
      <c r="D383" s="93"/>
      <c r="E383" s="93"/>
      <c r="F383" s="94"/>
      <c r="G383" s="94"/>
      <c r="H383" s="94"/>
      <c r="I383" s="94"/>
      <c r="J383" s="94"/>
      <c r="K383" s="94"/>
      <c r="L383" s="94"/>
      <c r="M383" s="94"/>
      <c r="N383" s="94"/>
      <c r="O383" s="94"/>
    </row>
    <row r="384" spans="2:15">
      <c r="B384" s="93"/>
      <c r="C384" s="93"/>
      <c r="D384" s="93"/>
      <c r="E384" s="93"/>
      <c r="F384" s="94"/>
      <c r="G384" s="94"/>
      <c r="H384" s="94"/>
      <c r="I384" s="94"/>
      <c r="J384" s="94"/>
      <c r="K384" s="94"/>
      <c r="L384" s="94"/>
      <c r="M384" s="94"/>
      <c r="N384" s="94"/>
      <c r="O384" s="94"/>
    </row>
    <row r="385" spans="2:15">
      <c r="B385" s="93"/>
      <c r="C385" s="93"/>
      <c r="D385" s="93"/>
      <c r="E385" s="93"/>
      <c r="F385" s="94"/>
      <c r="G385" s="94"/>
      <c r="H385" s="94"/>
      <c r="I385" s="94"/>
      <c r="J385" s="94"/>
      <c r="K385" s="94"/>
      <c r="L385" s="94"/>
      <c r="M385" s="94"/>
      <c r="N385" s="94"/>
      <c r="O385" s="94"/>
    </row>
    <row r="386" spans="2:15">
      <c r="B386" s="93"/>
      <c r="C386" s="93"/>
      <c r="D386" s="93"/>
      <c r="E386" s="93"/>
      <c r="F386" s="94"/>
      <c r="G386" s="94"/>
      <c r="H386" s="94"/>
      <c r="I386" s="94"/>
      <c r="J386" s="94"/>
      <c r="K386" s="94"/>
      <c r="L386" s="94"/>
      <c r="M386" s="94"/>
      <c r="N386" s="94"/>
      <c r="O386" s="94"/>
    </row>
    <row r="387" spans="2:15">
      <c r="B387" s="93"/>
      <c r="C387" s="93"/>
      <c r="D387" s="93"/>
      <c r="E387" s="93"/>
      <c r="F387" s="94"/>
      <c r="G387" s="94"/>
      <c r="H387" s="94"/>
      <c r="I387" s="94"/>
      <c r="J387" s="94"/>
      <c r="K387" s="94"/>
      <c r="L387" s="94"/>
      <c r="M387" s="94"/>
      <c r="N387" s="94"/>
      <c r="O387" s="94"/>
    </row>
    <row r="388" spans="2:15">
      <c r="B388" s="93"/>
      <c r="C388" s="93"/>
      <c r="D388" s="93"/>
      <c r="E388" s="93"/>
      <c r="F388" s="94"/>
      <c r="G388" s="94"/>
      <c r="H388" s="94"/>
      <c r="I388" s="94"/>
      <c r="J388" s="94"/>
      <c r="K388" s="94"/>
      <c r="L388" s="94"/>
      <c r="M388" s="94"/>
      <c r="N388" s="94"/>
      <c r="O388" s="94"/>
    </row>
    <row r="389" spans="2:15">
      <c r="B389" s="93"/>
      <c r="C389" s="93"/>
      <c r="D389" s="93"/>
      <c r="E389" s="93"/>
      <c r="F389" s="94"/>
      <c r="G389" s="94"/>
      <c r="H389" s="94"/>
      <c r="I389" s="94"/>
      <c r="J389" s="94"/>
      <c r="K389" s="94"/>
      <c r="L389" s="94"/>
      <c r="M389" s="94"/>
      <c r="N389" s="94"/>
      <c r="O389" s="94"/>
    </row>
    <row r="390" spans="2:15">
      <c r="B390" s="93"/>
      <c r="C390" s="93"/>
      <c r="D390" s="93"/>
      <c r="E390" s="93"/>
      <c r="F390" s="94"/>
      <c r="G390" s="94"/>
      <c r="H390" s="94"/>
      <c r="I390" s="94"/>
      <c r="J390" s="94"/>
      <c r="K390" s="94"/>
      <c r="L390" s="94"/>
      <c r="M390" s="94"/>
      <c r="N390" s="94"/>
      <c r="O390" s="94"/>
    </row>
    <row r="391" spans="2:15">
      <c r="B391" s="93"/>
      <c r="C391" s="93"/>
      <c r="D391" s="93"/>
      <c r="E391" s="93"/>
      <c r="F391" s="94"/>
      <c r="G391" s="94"/>
      <c r="H391" s="94"/>
      <c r="I391" s="94"/>
      <c r="J391" s="94"/>
      <c r="K391" s="94"/>
      <c r="L391" s="94"/>
      <c r="M391" s="94"/>
      <c r="N391" s="94"/>
      <c r="O391" s="94"/>
    </row>
    <row r="392" spans="2:15">
      <c r="B392" s="93"/>
      <c r="C392" s="93"/>
      <c r="D392" s="93"/>
      <c r="E392" s="93"/>
      <c r="F392" s="94"/>
      <c r="G392" s="94"/>
      <c r="H392" s="94"/>
      <c r="I392" s="94"/>
      <c r="J392" s="94"/>
      <c r="K392" s="94"/>
      <c r="L392" s="94"/>
      <c r="M392" s="94"/>
      <c r="N392" s="94"/>
      <c r="O392" s="94"/>
    </row>
    <row r="393" spans="2:15">
      <c r="B393" s="93"/>
      <c r="C393" s="93"/>
      <c r="D393" s="93"/>
      <c r="E393" s="93"/>
      <c r="F393" s="94"/>
      <c r="G393" s="94"/>
      <c r="H393" s="94"/>
      <c r="I393" s="94"/>
      <c r="J393" s="94"/>
      <c r="K393" s="94"/>
      <c r="L393" s="94"/>
      <c r="M393" s="94"/>
      <c r="N393" s="94"/>
      <c r="O393" s="94"/>
    </row>
    <row r="394" spans="2:15">
      <c r="B394" s="93"/>
      <c r="C394" s="93"/>
      <c r="D394" s="93"/>
      <c r="E394" s="93"/>
      <c r="F394" s="94"/>
      <c r="G394" s="94"/>
      <c r="H394" s="94"/>
      <c r="I394" s="94"/>
      <c r="J394" s="94"/>
      <c r="K394" s="94"/>
      <c r="L394" s="94"/>
      <c r="M394" s="94"/>
      <c r="N394" s="94"/>
      <c r="O394" s="94"/>
    </row>
    <row r="395" spans="2:15">
      <c r="B395" s="93"/>
      <c r="C395" s="93"/>
      <c r="D395" s="93"/>
      <c r="E395" s="93"/>
      <c r="F395" s="94"/>
      <c r="G395" s="94"/>
      <c r="H395" s="94"/>
      <c r="I395" s="94"/>
      <c r="J395" s="94"/>
      <c r="K395" s="94"/>
      <c r="L395" s="94"/>
      <c r="M395" s="94"/>
      <c r="N395" s="94"/>
      <c r="O395" s="94"/>
    </row>
    <row r="396" spans="2:15">
      <c r="B396" s="93"/>
      <c r="C396" s="93"/>
      <c r="D396" s="93"/>
      <c r="E396" s="93"/>
      <c r="F396" s="94"/>
      <c r="G396" s="94"/>
      <c r="H396" s="94"/>
      <c r="I396" s="94"/>
      <c r="J396" s="94"/>
      <c r="K396" s="94"/>
      <c r="L396" s="94"/>
      <c r="M396" s="94"/>
      <c r="N396" s="94"/>
      <c r="O396" s="94"/>
    </row>
    <row r="397" spans="2:15">
      <c r="B397" s="93"/>
      <c r="C397" s="93"/>
      <c r="D397" s="93"/>
      <c r="E397" s="93"/>
      <c r="F397" s="94"/>
      <c r="G397" s="94"/>
      <c r="H397" s="94"/>
      <c r="I397" s="94"/>
      <c r="J397" s="94"/>
      <c r="K397" s="94"/>
      <c r="L397" s="94"/>
      <c r="M397" s="94"/>
      <c r="N397" s="94"/>
      <c r="O397" s="94"/>
    </row>
    <row r="398" spans="2:15">
      <c r="B398" s="93"/>
      <c r="C398" s="93"/>
      <c r="D398" s="93"/>
      <c r="E398" s="93"/>
      <c r="F398" s="94"/>
      <c r="G398" s="94"/>
      <c r="H398" s="94"/>
      <c r="I398" s="94"/>
      <c r="J398" s="94"/>
      <c r="K398" s="94"/>
      <c r="L398" s="94"/>
      <c r="M398" s="94"/>
      <c r="N398" s="94"/>
      <c r="O398" s="94"/>
    </row>
    <row r="399" spans="2:15">
      <c r="B399" s="93"/>
      <c r="C399" s="93"/>
      <c r="D399" s="93"/>
      <c r="E399" s="93"/>
      <c r="F399" s="94"/>
      <c r="G399" s="94"/>
      <c r="H399" s="94"/>
      <c r="I399" s="94"/>
      <c r="J399" s="94"/>
      <c r="K399" s="94"/>
      <c r="L399" s="94"/>
      <c r="M399" s="94"/>
      <c r="N399" s="94"/>
      <c r="O399" s="94"/>
    </row>
    <row r="400" spans="2:15">
      <c r="B400" s="93"/>
      <c r="C400" s="93"/>
      <c r="D400" s="93"/>
      <c r="E400" s="93"/>
      <c r="F400" s="94"/>
      <c r="G400" s="94"/>
      <c r="H400" s="94"/>
      <c r="I400" s="94"/>
      <c r="J400" s="94"/>
      <c r="K400" s="94"/>
      <c r="L400" s="94"/>
      <c r="M400" s="94"/>
      <c r="N400" s="94"/>
      <c r="O400" s="94"/>
    </row>
    <row r="401" spans="2:15">
      <c r="B401" s="93"/>
      <c r="C401" s="93"/>
      <c r="D401" s="93"/>
      <c r="E401" s="93"/>
      <c r="F401" s="94"/>
      <c r="G401" s="94"/>
      <c r="H401" s="94"/>
      <c r="I401" s="94"/>
      <c r="J401" s="94"/>
      <c r="K401" s="94"/>
      <c r="L401" s="94"/>
      <c r="M401" s="94"/>
      <c r="N401" s="94"/>
      <c r="O401" s="94"/>
    </row>
    <row r="402" spans="2:15">
      <c r="B402" s="93"/>
      <c r="C402" s="93"/>
      <c r="D402" s="93"/>
      <c r="E402" s="93"/>
      <c r="F402" s="94"/>
      <c r="G402" s="94"/>
      <c r="H402" s="94"/>
      <c r="I402" s="94"/>
      <c r="J402" s="94"/>
      <c r="K402" s="94"/>
      <c r="L402" s="94"/>
      <c r="M402" s="94"/>
      <c r="N402" s="94"/>
      <c r="O402" s="94"/>
    </row>
    <row r="403" spans="2:15">
      <c r="B403" s="93"/>
      <c r="C403" s="93"/>
      <c r="D403" s="93"/>
      <c r="E403" s="93"/>
      <c r="F403" s="94"/>
      <c r="G403" s="94"/>
      <c r="H403" s="94"/>
      <c r="I403" s="94"/>
      <c r="J403" s="94"/>
      <c r="K403" s="94"/>
      <c r="L403" s="94"/>
      <c r="M403" s="94"/>
      <c r="N403" s="94"/>
      <c r="O403" s="94"/>
    </row>
    <row r="404" spans="2:15">
      <c r="B404" s="93"/>
      <c r="C404" s="93"/>
      <c r="D404" s="93"/>
      <c r="E404" s="93"/>
      <c r="F404" s="94"/>
      <c r="G404" s="94"/>
      <c r="H404" s="94"/>
      <c r="I404" s="94"/>
      <c r="J404" s="94"/>
      <c r="K404" s="94"/>
      <c r="L404" s="94"/>
      <c r="M404" s="94"/>
      <c r="N404" s="94"/>
      <c r="O404" s="94"/>
    </row>
    <row r="405" spans="2:15">
      <c r="B405" s="93"/>
      <c r="C405" s="93"/>
      <c r="D405" s="93"/>
      <c r="E405" s="93"/>
      <c r="F405" s="94"/>
      <c r="G405" s="94"/>
      <c r="H405" s="94"/>
      <c r="I405" s="94"/>
      <c r="J405" s="94"/>
      <c r="K405" s="94"/>
      <c r="L405" s="94"/>
      <c r="M405" s="94"/>
      <c r="N405" s="94"/>
      <c r="O405" s="94"/>
    </row>
    <row r="406" spans="2:15">
      <c r="B406" s="93"/>
      <c r="C406" s="93"/>
      <c r="D406" s="93"/>
      <c r="E406" s="93"/>
      <c r="F406" s="94"/>
      <c r="G406" s="94"/>
      <c r="H406" s="94"/>
      <c r="I406" s="94"/>
      <c r="J406" s="94"/>
      <c r="K406" s="94"/>
      <c r="L406" s="94"/>
      <c r="M406" s="94"/>
      <c r="N406" s="94"/>
      <c r="O406" s="94"/>
    </row>
    <row r="407" spans="2:15">
      <c r="B407" s="93"/>
      <c r="C407" s="93"/>
      <c r="D407" s="93"/>
      <c r="E407" s="93"/>
      <c r="F407" s="94"/>
      <c r="G407" s="94"/>
      <c r="H407" s="94"/>
      <c r="I407" s="94"/>
      <c r="J407" s="94"/>
      <c r="K407" s="94"/>
      <c r="L407" s="94"/>
      <c r="M407" s="94"/>
      <c r="N407" s="94"/>
      <c r="O407" s="94"/>
    </row>
    <row r="408" spans="2:15">
      <c r="B408" s="93"/>
      <c r="C408" s="93"/>
      <c r="D408" s="93"/>
      <c r="E408" s="93"/>
      <c r="F408" s="94"/>
      <c r="G408" s="94"/>
      <c r="H408" s="94"/>
      <c r="I408" s="94"/>
      <c r="J408" s="94"/>
      <c r="K408" s="94"/>
      <c r="L408" s="94"/>
      <c r="M408" s="94"/>
      <c r="N408" s="94"/>
      <c r="O408" s="94"/>
    </row>
    <row r="409" spans="2:15">
      <c r="B409" s="93"/>
      <c r="C409" s="93"/>
      <c r="D409" s="93"/>
      <c r="E409" s="93"/>
      <c r="F409" s="94"/>
      <c r="G409" s="94"/>
      <c r="H409" s="94"/>
      <c r="I409" s="94"/>
      <c r="J409" s="94"/>
      <c r="K409" s="94"/>
      <c r="L409" s="94"/>
      <c r="M409" s="94"/>
      <c r="N409" s="94"/>
      <c r="O409" s="94"/>
    </row>
    <row r="410" spans="2:15">
      <c r="B410" s="93"/>
      <c r="C410" s="93"/>
      <c r="D410" s="93"/>
      <c r="E410" s="93"/>
      <c r="F410" s="94"/>
      <c r="G410" s="94"/>
      <c r="H410" s="94"/>
      <c r="I410" s="94"/>
      <c r="J410" s="94"/>
      <c r="K410" s="94"/>
      <c r="L410" s="94"/>
      <c r="M410" s="94"/>
      <c r="N410" s="94"/>
      <c r="O410" s="94"/>
    </row>
    <row r="411" spans="2:15">
      <c r="B411" s="93"/>
      <c r="C411" s="93"/>
      <c r="D411" s="93"/>
      <c r="E411" s="93"/>
      <c r="F411" s="94"/>
      <c r="G411" s="94"/>
      <c r="H411" s="94"/>
      <c r="I411" s="94"/>
      <c r="J411" s="94"/>
      <c r="K411" s="94"/>
      <c r="L411" s="94"/>
      <c r="M411" s="94"/>
      <c r="N411" s="94"/>
      <c r="O411" s="94"/>
    </row>
    <row r="412" spans="2:15">
      <c r="B412" s="93"/>
      <c r="C412" s="93"/>
      <c r="D412" s="93"/>
      <c r="E412" s="93"/>
      <c r="F412" s="94"/>
      <c r="G412" s="94"/>
      <c r="H412" s="94"/>
      <c r="I412" s="94"/>
      <c r="J412" s="94"/>
      <c r="K412" s="94"/>
      <c r="L412" s="94"/>
      <c r="M412" s="94"/>
      <c r="N412" s="94"/>
      <c r="O412" s="94"/>
    </row>
    <row r="413" spans="2:15">
      <c r="B413" s="93"/>
      <c r="C413" s="93"/>
      <c r="D413" s="93"/>
      <c r="E413" s="93"/>
      <c r="F413" s="94"/>
      <c r="G413" s="94"/>
      <c r="H413" s="94"/>
      <c r="I413" s="94"/>
      <c r="J413" s="94"/>
      <c r="K413" s="94"/>
      <c r="L413" s="94"/>
      <c r="M413" s="94"/>
      <c r="N413" s="94"/>
      <c r="O413" s="94"/>
    </row>
    <row r="414" spans="2:15">
      <c r="B414" s="93"/>
      <c r="C414" s="93"/>
      <c r="D414" s="93"/>
      <c r="E414" s="93"/>
      <c r="F414" s="94"/>
      <c r="G414" s="94"/>
      <c r="H414" s="94"/>
      <c r="I414" s="94"/>
      <c r="J414" s="94"/>
      <c r="K414" s="94"/>
      <c r="L414" s="94"/>
      <c r="M414" s="94"/>
      <c r="N414" s="94"/>
      <c r="O414" s="94"/>
    </row>
    <row r="415" spans="2:15">
      <c r="B415" s="93"/>
      <c r="C415" s="93"/>
      <c r="D415" s="93"/>
      <c r="E415" s="93"/>
      <c r="F415" s="94"/>
      <c r="G415" s="94"/>
      <c r="H415" s="94"/>
      <c r="I415" s="94"/>
      <c r="J415" s="94"/>
      <c r="K415" s="94"/>
      <c r="L415" s="94"/>
      <c r="M415" s="94"/>
      <c r="N415" s="94"/>
      <c r="O415" s="94"/>
    </row>
    <row r="416" spans="2:15">
      <c r="B416" s="93"/>
      <c r="C416" s="93"/>
      <c r="D416" s="93"/>
      <c r="E416" s="93"/>
      <c r="F416" s="94"/>
      <c r="G416" s="94"/>
      <c r="H416" s="94"/>
      <c r="I416" s="94"/>
      <c r="J416" s="94"/>
      <c r="K416" s="94"/>
      <c r="L416" s="94"/>
      <c r="M416" s="94"/>
      <c r="N416" s="94"/>
      <c r="O416" s="94"/>
    </row>
    <row r="417" spans="2:15">
      <c r="B417" s="93"/>
      <c r="C417" s="93"/>
      <c r="D417" s="93"/>
      <c r="E417" s="93"/>
      <c r="F417" s="94"/>
      <c r="G417" s="94"/>
      <c r="H417" s="94"/>
      <c r="I417" s="94"/>
      <c r="J417" s="94"/>
      <c r="K417" s="94"/>
      <c r="L417" s="94"/>
      <c r="M417" s="94"/>
      <c r="N417" s="94"/>
      <c r="O417" s="94"/>
    </row>
    <row r="418" spans="2:15">
      <c r="B418" s="93"/>
      <c r="C418" s="93"/>
      <c r="D418" s="93"/>
      <c r="E418" s="93"/>
      <c r="F418" s="94"/>
      <c r="G418" s="94"/>
      <c r="H418" s="94"/>
      <c r="I418" s="94"/>
      <c r="J418" s="94"/>
      <c r="K418" s="94"/>
      <c r="L418" s="94"/>
      <c r="M418" s="94"/>
      <c r="N418" s="94"/>
      <c r="O418" s="94"/>
    </row>
    <row r="419" spans="2:15">
      <c r="B419" s="93"/>
      <c r="C419" s="93"/>
      <c r="D419" s="93"/>
      <c r="E419" s="93"/>
      <c r="F419" s="94"/>
      <c r="G419" s="94"/>
      <c r="H419" s="94"/>
      <c r="I419" s="94"/>
      <c r="J419" s="94"/>
      <c r="K419" s="94"/>
      <c r="L419" s="94"/>
      <c r="M419" s="94"/>
      <c r="N419" s="94"/>
      <c r="O419" s="94"/>
    </row>
    <row r="420" spans="2:15">
      <c r="B420" s="93"/>
      <c r="C420" s="93"/>
      <c r="D420" s="93"/>
      <c r="E420" s="93"/>
      <c r="F420" s="94"/>
      <c r="G420" s="94"/>
      <c r="H420" s="94"/>
      <c r="I420" s="94"/>
      <c r="J420" s="94"/>
      <c r="K420" s="94"/>
      <c r="L420" s="94"/>
      <c r="M420" s="94"/>
      <c r="N420" s="94"/>
      <c r="O420" s="94"/>
    </row>
    <row r="421" spans="2:15">
      <c r="B421" s="93"/>
      <c r="C421" s="93"/>
      <c r="D421" s="93"/>
      <c r="E421" s="93"/>
      <c r="F421" s="94"/>
      <c r="G421" s="94"/>
      <c r="H421" s="94"/>
      <c r="I421" s="94"/>
      <c r="J421" s="94"/>
      <c r="K421" s="94"/>
      <c r="L421" s="94"/>
      <c r="M421" s="94"/>
      <c r="N421" s="94"/>
      <c r="O421" s="94"/>
    </row>
    <row r="422" spans="2:15">
      <c r="B422" s="93"/>
      <c r="C422" s="93"/>
      <c r="D422" s="93"/>
      <c r="E422" s="93"/>
      <c r="F422" s="94"/>
      <c r="G422" s="94"/>
      <c r="H422" s="94"/>
      <c r="I422" s="94"/>
      <c r="J422" s="94"/>
      <c r="K422" s="94"/>
      <c r="L422" s="94"/>
      <c r="M422" s="94"/>
      <c r="N422" s="94"/>
      <c r="O422" s="94"/>
    </row>
    <row r="423" spans="2:15">
      <c r="B423" s="93"/>
      <c r="C423" s="93"/>
      <c r="D423" s="93"/>
      <c r="E423" s="93"/>
      <c r="F423" s="94"/>
      <c r="G423" s="94"/>
      <c r="H423" s="94"/>
      <c r="I423" s="94"/>
      <c r="J423" s="94"/>
      <c r="K423" s="94"/>
      <c r="L423" s="94"/>
      <c r="M423" s="94"/>
      <c r="N423" s="94"/>
      <c r="O423" s="94"/>
    </row>
    <row r="424" spans="2:15">
      <c r="B424" s="93"/>
      <c r="C424" s="93"/>
      <c r="D424" s="93"/>
      <c r="E424" s="93"/>
      <c r="F424" s="94"/>
      <c r="G424" s="94"/>
      <c r="H424" s="94"/>
      <c r="I424" s="94"/>
      <c r="J424" s="94"/>
      <c r="K424" s="94"/>
      <c r="L424" s="94"/>
      <c r="M424" s="94"/>
      <c r="N424" s="94"/>
      <c r="O424" s="94"/>
    </row>
    <row r="425" spans="2:15">
      <c r="B425" s="93"/>
      <c r="C425" s="93"/>
      <c r="D425" s="93"/>
      <c r="E425" s="93"/>
      <c r="F425" s="94"/>
      <c r="G425" s="94"/>
      <c r="H425" s="94"/>
      <c r="I425" s="94"/>
      <c r="J425" s="94"/>
      <c r="K425" s="94"/>
      <c r="L425" s="94"/>
      <c r="M425" s="94"/>
      <c r="N425" s="94"/>
      <c r="O425" s="94"/>
    </row>
    <row r="426" spans="2:15">
      <c r="B426" s="93"/>
      <c r="C426" s="93"/>
      <c r="D426" s="93"/>
      <c r="E426" s="93"/>
      <c r="F426" s="94"/>
      <c r="G426" s="94"/>
      <c r="H426" s="94"/>
      <c r="I426" s="94"/>
      <c r="J426" s="94"/>
      <c r="K426" s="94"/>
      <c r="L426" s="94"/>
      <c r="M426" s="94"/>
      <c r="N426" s="94"/>
      <c r="O426" s="94"/>
    </row>
    <row r="427" spans="2:15">
      <c r="B427" s="93"/>
      <c r="C427" s="93"/>
      <c r="D427" s="93"/>
      <c r="E427" s="93"/>
      <c r="F427" s="94"/>
      <c r="G427" s="94"/>
      <c r="H427" s="94"/>
      <c r="I427" s="94"/>
      <c r="J427" s="94"/>
      <c r="K427" s="94"/>
      <c r="L427" s="94"/>
      <c r="M427" s="94"/>
      <c r="N427" s="94"/>
      <c r="O427" s="94"/>
    </row>
    <row r="428" spans="2:15">
      <c r="B428" s="93"/>
      <c r="C428" s="93"/>
      <c r="D428" s="93"/>
      <c r="E428" s="93"/>
      <c r="F428" s="94"/>
      <c r="G428" s="94"/>
      <c r="H428" s="94"/>
      <c r="I428" s="94"/>
      <c r="J428" s="94"/>
      <c r="K428" s="94"/>
      <c r="L428" s="94"/>
      <c r="M428" s="94"/>
      <c r="N428" s="94"/>
      <c r="O428" s="94"/>
    </row>
    <row r="429" spans="2:15">
      <c r="B429" s="93"/>
      <c r="C429" s="93"/>
      <c r="D429" s="93"/>
      <c r="E429" s="93"/>
      <c r="F429" s="94"/>
      <c r="G429" s="94"/>
      <c r="H429" s="94"/>
      <c r="I429" s="94"/>
      <c r="J429" s="94"/>
      <c r="K429" s="94"/>
      <c r="L429" s="94"/>
      <c r="M429" s="94"/>
      <c r="N429" s="94"/>
      <c r="O429" s="94"/>
    </row>
    <row r="430" spans="2:15">
      <c r="B430" s="93"/>
      <c r="C430" s="93"/>
      <c r="D430" s="93"/>
      <c r="E430" s="93"/>
      <c r="F430" s="94"/>
      <c r="G430" s="94"/>
      <c r="H430" s="94"/>
      <c r="I430" s="94"/>
      <c r="J430" s="94"/>
      <c r="K430" s="94"/>
      <c r="L430" s="94"/>
      <c r="M430" s="94"/>
      <c r="N430" s="94"/>
      <c r="O430" s="94"/>
    </row>
    <row r="431" spans="2:15">
      <c r="B431" s="93"/>
      <c r="C431" s="93"/>
      <c r="D431" s="93"/>
      <c r="E431" s="93"/>
      <c r="F431" s="94"/>
      <c r="G431" s="94"/>
      <c r="H431" s="94"/>
      <c r="I431" s="94"/>
      <c r="J431" s="94"/>
      <c r="K431" s="94"/>
      <c r="L431" s="94"/>
      <c r="M431" s="94"/>
      <c r="N431" s="94"/>
      <c r="O431" s="94"/>
    </row>
    <row r="432" spans="2:15">
      <c r="B432" s="93"/>
      <c r="C432" s="93"/>
      <c r="D432" s="93"/>
      <c r="E432" s="93"/>
      <c r="F432" s="94"/>
      <c r="G432" s="94"/>
      <c r="H432" s="94"/>
      <c r="I432" s="94"/>
      <c r="J432" s="94"/>
      <c r="K432" s="94"/>
      <c r="L432" s="94"/>
      <c r="M432" s="94"/>
      <c r="N432" s="94"/>
      <c r="O432" s="94"/>
    </row>
    <row r="433" spans="2:15">
      <c r="B433" s="93"/>
      <c r="C433" s="93"/>
      <c r="D433" s="93"/>
      <c r="E433" s="93"/>
      <c r="F433" s="94"/>
      <c r="G433" s="94"/>
      <c r="H433" s="94"/>
      <c r="I433" s="94"/>
      <c r="J433" s="94"/>
      <c r="K433" s="94"/>
      <c r="L433" s="94"/>
      <c r="M433" s="94"/>
      <c r="N433" s="94"/>
      <c r="O433" s="94"/>
    </row>
    <row r="434" spans="2:15">
      <c r="B434" s="93"/>
      <c r="C434" s="93"/>
      <c r="D434" s="93"/>
      <c r="E434" s="93"/>
      <c r="F434" s="94"/>
      <c r="G434" s="94"/>
      <c r="H434" s="94"/>
      <c r="I434" s="94"/>
      <c r="J434" s="94"/>
      <c r="K434" s="94"/>
      <c r="L434" s="94"/>
      <c r="M434" s="94"/>
      <c r="N434" s="94"/>
      <c r="O434" s="94"/>
    </row>
    <row r="435" spans="2:15">
      <c r="B435" s="93"/>
      <c r="C435" s="93"/>
      <c r="D435" s="93"/>
      <c r="E435" s="93"/>
      <c r="F435" s="94"/>
      <c r="G435" s="94"/>
      <c r="H435" s="94"/>
      <c r="I435" s="94"/>
      <c r="J435" s="94"/>
      <c r="K435" s="94"/>
      <c r="L435" s="94"/>
      <c r="M435" s="94"/>
      <c r="N435" s="94"/>
      <c r="O435" s="94"/>
    </row>
    <row r="436" spans="2:15">
      <c r="B436" s="93"/>
      <c r="C436" s="93"/>
      <c r="D436" s="93"/>
      <c r="E436" s="93"/>
      <c r="F436" s="94"/>
      <c r="G436" s="94"/>
      <c r="H436" s="94"/>
      <c r="I436" s="94"/>
      <c r="J436" s="94"/>
      <c r="K436" s="94"/>
      <c r="L436" s="94"/>
      <c r="M436" s="94"/>
      <c r="N436" s="94"/>
      <c r="O436" s="94"/>
    </row>
    <row r="437" spans="2:15">
      <c r="B437" s="93"/>
      <c r="C437" s="93"/>
      <c r="D437" s="93"/>
      <c r="E437" s="93"/>
      <c r="F437" s="94"/>
      <c r="G437" s="94"/>
      <c r="H437" s="94"/>
      <c r="I437" s="94"/>
      <c r="J437" s="94"/>
      <c r="K437" s="94"/>
      <c r="L437" s="94"/>
      <c r="M437" s="94"/>
      <c r="N437" s="94"/>
      <c r="O437" s="94"/>
    </row>
    <row r="438" spans="2:15">
      <c r="B438" s="93"/>
      <c r="C438" s="93"/>
      <c r="D438" s="93"/>
      <c r="E438" s="93"/>
      <c r="F438" s="94"/>
      <c r="G438" s="94"/>
      <c r="H438" s="94"/>
      <c r="I438" s="94"/>
      <c r="J438" s="94"/>
      <c r="K438" s="94"/>
      <c r="L438" s="94"/>
      <c r="M438" s="94"/>
      <c r="N438" s="94"/>
      <c r="O438" s="94"/>
    </row>
    <row r="439" spans="2:15">
      <c r="B439" s="93"/>
      <c r="C439" s="93"/>
      <c r="D439" s="93"/>
      <c r="E439" s="93"/>
      <c r="F439" s="94"/>
      <c r="G439" s="94"/>
      <c r="H439" s="94"/>
      <c r="I439" s="94"/>
      <c r="J439" s="94"/>
      <c r="K439" s="94"/>
      <c r="L439" s="94"/>
      <c r="M439" s="94"/>
      <c r="N439" s="94"/>
      <c r="O439" s="94"/>
    </row>
    <row r="440" spans="2:15">
      <c r="B440" s="93"/>
      <c r="C440" s="93"/>
      <c r="D440" s="93"/>
      <c r="E440" s="93"/>
      <c r="F440" s="94"/>
      <c r="G440" s="94"/>
      <c r="H440" s="94"/>
      <c r="I440" s="94"/>
      <c r="J440" s="94"/>
      <c r="K440" s="94"/>
      <c r="L440" s="94"/>
      <c r="M440" s="94"/>
      <c r="N440" s="94"/>
      <c r="O440" s="94"/>
    </row>
    <row r="441" spans="2:15">
      <c r="B441" s="93"/>
      <c r="C441" s="93"/>
      <c r="D441" s="93"/>
      <c r="E441" s="93"/>
      <c r="F441" s="94"/>
      <c r="G441" s="94"/>
      <c r="H441" s="94"/>
      <c r="I441" s="94"/>
      <c r="J441" s="94"/>
      <c r="K441" s="94"/>
      <c r="L441" s="94"/>
      <c r="M441" s="94"/>
      <c r="N441" s="94"/>
      <c r="O441" s="94"/>
    </row>
    <row r="442" spans="2:15">
      <c r="B442" s="93"/>
      <c r="C442" s="93"/>
      <c r="D442" s="93"/>
      <c r="E442" s="93"/>
      <c r="F442" s="94"/>
      <c r="G442" s="94"/>
      <c r="H442" s="94"/>
      <c r="I442" s="94"/>
      <c r="J442" s="94"/>
      <c r="K442" s="94"/>
      <c r="L442" s="94"/>
      <c r="M442" s="94"/>
      <c r="N442" s="94"/>
      <c r="O442" s="94"/>
    </row>
    <row r="443" spans="2:15">
      <c r="B443" s="93"/>
      <c r="C443" s="93"/>
      <c r="D443" s="93"/>
      <c r="E443" s="93"/>
      <c r="F443" s="94"/>
      <c r="G443" s="94"/>
      <c r="H443" s="94"/>
      <c r="I443" s="94"/>
      <c r="J443" s="94"/>
      <c r="K443" s="94"/>
      <c r="L443" s="94"/>
      <c r="M443" s="94"/>
      <c r="N443" s="94"/>
      <c r="O443" s="94"/>
    </row>
    <row r="444" spans="2:15">
      <c r="B444" s="93"/>
      <c r="C444" s="93"/>
      <c r="D444" s="93"/>
      <c r="E444" s="93"/>
      <c r="F444" s="94"/>
      <c r="G444" s="94"/>
      <c r="H444" s="94"/>
      <c r="I444" s="94"/>
      <c r="J444" s="94"/>
      <c r="K444" s="94"/>
      <c r="L444" s="94"/>
      <c r="M444" s="94"/>
      <c r="N444" s="94"/>
      <c r="O444" s="94"/>
    </row>
    <row r="445" spans="2:15">
      <c r="B445" s="93"/>
      <c r="C445" s="93"/>
      <c r="D445" s="93"/>
      <c r="E445" s="93"/>
      <c r="F445" s="94"/>
      <c r="G445" s="94"/>
      <c r="H445" s="94"/>
      <c r="I445" s="94"/>
      <c r="J445" s="94"/>
      <c r="K445" s="94"/>
      <c r="L445" s="94"/>
      <c r="M445" s="94"/>
      <c r="N445" s="94"/>
      <c r="O445" s="94"/>
    </row>
    <row r="446" spans="2:15">
      <c r="B446" s="93"/>
      <c r="C446" s="93"/>
      <c r="D446" s="93"/>
      <c r="E446" s="93"/>
      <c r="F446" s="94"/>
      <c r="G446" s="94"/>
      <c r="H446" s="94"/>
      <c r="I446" s="94"/>
      <c r="J446" s="94"/>
      <c r="K446" s="94"/>
      <c r="L446" s="94"/>
      <c r="M446" s="94"/>
      <c r="N446" s="94"/>
      <c r="O446" s="94"/>
    </row>
    <row r="447" spans="2:15">
      <c r="B447" s="93"/>
      <c r="C447" s="93"/>
      <c r="D447" s="93"/>
      <c r="E447" s="93"/>
      <c r="F447" s="94"/>
      <c r="G447" s="94"/>
      <c r="H447" s="94"/>
      <c r="I447" s="94"/>
      <c r="J447" s="94"/>
      <c r="K447" s="94"/>
      <c r="L447" s="94"/>
      <c r="M447" s="94"/>
      <c r="N447" s="94"/>
      <c r="O447" s="94"/>
    </row>
    <row r="448" spans="2:15">
      <c r="B448" s="93"/>
      <c r="C448" s="93"/>
      <c r="D448" s="93"/>
      <c r="E448" s="93"/>
      <c r="F448" s="94"/>
      <c r="G448" s="94"/>
      <c r="H448" s="94"/>
      <c r="I448" s="94"/>
      <c r="J448" s="94"/>
      <c r="K448" s="94"/>
      <c r="L448" s="94"/>
      <c r="M448" s="94"/>
      <c r="N448" s="94"/>
      <c r="O448" s="94"/>
    </row>
    <row r="449" spans="2:15">
      <c r="B449" s="93"/>
      <c r="C449" s="93"/>
      <c r="D449" s="93"/>
      <c r="E449" s="93"/>
      <c r="F449" s="94"/>
      <c r="G449" s="94"/>
      <c r="H449" s="94"/>
      <c r="I449" s="94"/>
      <c r="J449" s="94"/>
      <c r="K449" s="94"/>
      <c r="L449" s="94"/>
      <c r="M449" s="94"/>
      <c r="N449" s="94"/>
      <c r="O449" s="94"/>
    </row>
    <row r="450" spans="2:15">
      <c r="B450" s="93"/>
      <c r="C450" s="93"/>
      <c r="D450" s="93"/>
      <c r="E450" s="93"/>
      <c r="F450" s="94"/>
      <c r="G450" s="94"/>
      <c r="H450" s="94"/>
      <c r="I450" s="94"/>
      <c r="J450" s="94"/>
      <c r="K450" s="94"/>
      <c r="L450" s="94"/>
      <c r="M450" s="94"/>
      <c r="N450" s="94"/>
      <c r="O450" s="94"/>
    </row>
    <row r="451" spans="2:15">
      <c r="B451" s="93"/>
      <c r="C451" s="93"/>
      <c r="D451" s="93"/>
      <c r="E451" s="93"/>
      <c r="F451" s="94"/>
      <c r="G451" s="94"/>
      <c r="H451" s="94"/>
      <c r="I451" s="94"/>
      <c r="J451" s="94"/>
      <c r="K451" s="94"/>
      <c r="L451" s="94"/>
      <c r="M451" s="94"/>
      <c r="N451" s="94"/>
      <c r="O451" s="94"/>
    </row>
    <row r="452" spans="2:15">
      <c r="B452" s="93"/>
      <c r="C452" s="93"/>
      <c r="D452" s="93"/>
      <c r="E452" s="93"/>
      <c r="F452" s="94"/>
      <c r="G452" s="94"/>
      <c r="H452" s="94"/>
      <c r="I452" s="94"/>
      <c r="J452" s="94"/>
      <c r="K452" s="94"/>
      <c r="L452" s="94"/>
      <c r="M452" s="94"/>
      <c r="N452" s="94"/>
      <c r="O452" s="94"/>
    </row>
    <row r="453" spans="2:15">
      <c r="B453" s="93"/>
      <c r="C453" s="93"/>
      <c r="D453" s="93"/>
      <c r="E453" s="93"/>
      <c r="F453" s="94"/>
      <c r="G453" s="94"/>
      <c r="H453" s="94"/>
      <c r="I453" s="94"/>
      <c r="J453" s="94"/>
      <c r="K453" s="94"/>
      <c r="L453" s="94"/>
      <c r="M453" s="94"/>
      <c r="N453" s="94"/>
      <c r="O453" s="94"/>
    </row>
    <row r="454" spans="2:15">
      <c r="B454" s="93"/>
      <c r="C454" s="93"/>
      <c r="D454" s="93"/>
      <c r="E454" s="93"/>
      <c r="F454" s="94"/>
      <c r="G454" s="94"/>
      <c r="H454" s="94"/>
      <c r="I454" s="94"/>
      <c r="J454" s="94"/>
      <c r="K454" s="94"/>
      <c r="L454" s="94"/>
      <c r="M454" s="94"/>
      <c r="N454" s="94"/>
      <c r="O454" s="94"/>
    </row>
    <row r="455" spans="2:15">
      <c r="B455" s="93"/>
      <c r="C455" s="93"/>
      <c r="D455" s="93"/>
      <c r="E455" s="93"/>
      <c r="F455" s="94"/>
      <c r="G455" s="94"/>
      <c r="H455" s="94"/>
      <c r="I455" s="94"/>
      <c r="J455" s="94"/>
      <c r="K455" s="94"/>
      <c r="L455" s="94"/>
      <c r="M455" s="94"/>
      <c r="N455" s="94"/>
      <c r="O455" s="94"/>
    </row>
    <row r="456" spans="2:15">
      <c r="B456" s="93"/>
      <c r="C456" s="93"/>
      <c r="D456" s="93"/>
      <c r="E456" s="93"/>
      <c r="F456" s="94"/>
      <c r="G456" s="94"/>
      <c r="H456" s="94"/>
      <c r="I456" s="94"/>
      <c r="J456" s="94"/>
      <c r="K456" s="94"/>
      <c r="L456" s="94"/>
      <c r="M456" s="94"/>
      <c r="N456" s="94"/>
      <c r="O456" s="94"/>
    </row>
    <row r="457" spans="2:15">
      <c r="B457" s="93"/>
      <c r="C457" s="93"/>
      <c r="D457" s="93"/>
      <c r="E457" s="93"/>
      <c r="F457" s="94"/>
      <c r="G457" s="94"/>
      <c r="H457" s="94"/>
      <c r="I457" s="94"/>
      <c r="J457" s="94"/>
      <c r="K457" s="94"/>
      <c r="L457" s="94"/>
      <c r="M457" s="94"/>
      <c r="N457" s="94"/>
      <c r="O457" s="94"/>
    </row>
    <row r="458" spans="2:15">
      <c r="B458" s="93"/>
      <c r="C458" s="93"/>
      <c r="D458" s="93"/>
      <c r="E458" s="93"/>
      <c r="F458" s="94"/>
      <c r="G458" s="94"/>
      <c r="H458" s="94"/>
      <c r="I458" s="94"/>
      <c r="J458" s="94"/>
      <c r="K458" s="94"/>
      <c r="L458" s="94"/>
      <c r="M458" s="94"/>
      <c r="N458" s="94"/>
      <c r="O458" s="94"/>
    </row>
    <row r="459" spans="2:15">
      <c r="B459" s="93"/>
      <c r="C459" s="93"/>
      <c r="D459" s="93"/>
      <c r="E459" s="93"/>
      <c r="F459" s="94"/>
      <c r="G459" s="94"/>
      <c r="H459" s="94"/>
      <c r="I459" s="94"/>
      <c r="J459" s="94"/>
      <c r="K459" s="94"/>
      <c r="L459" s="94"/>
      <c r="M459" s="94"/>
      <c r="N459" s="94"/>
      <c r="O459" s="94"/>
    </row>
    <row r="460" spans="2:15">
      <c r="B460" s="93"/>
      <c r="C460" s="93"/>
      <c r="D460" s="93"/>
      <c r="E460" s="93"/>
      <c r="F460" s="94"/>
      <c r="G460" s="94"/>
      <c r="H460" s="94"/>
      <c r="I460" s="94"/>
      <c r="J460" s="94"/>
      <c r="K460" s="94"/>
      <c r="L460" s="94"/>
      <c r="M460" s="94"/>
      <c r="N460" s="94"/>
      <c r="O460" s="94"/>
    </row>
    <row r="461" spans="2:15">
      <c r="B461" s="93"/>
      <c r="C461" s="93"/>
      <c r="D461" s="93"/>
      <c r="E461" s="93"/>
      <c r="F461" s="94"/>
      <c r="G461" s="94"/>
      <c r="H461" s="94"/>
      <c r="I461" s="94"/>
      <c r="J461" s="94"/>
      <c r="K461" s="94"/>
      <c r="L461" s="94"/>
      <c r="M461" s="94"/>
      <c r="N461" s="94"/>
      <c r="O461" s="94"/>
    </row>
    <row r="462" spans="2:15">
      <c r="B462" s="93"/>
      <c r="C462" s="93"/>
      <c r="D462" s="93"/>
      <c r="E462" s="93"/>
      <c r="F462" s="94"/>
      <c r="G462" s="94"/>
      <c r="H462" s="94"/>
      <c r="I462" s="94"/>
      <c r="J462" s="94"/>
      <c r="K462" s="94"/>
      <c r="L462" s="94"/>
      <c r="M462" s="94"/>
      <c r="N462" s="94"/>
      <c r="O462" s="94"/>
    </row>
    <row r="463" spans="2:15">
      <c r="B463" s="93"/>
      <c r="C463" s="93"/>
      <c r="D463" s="93"/>
      <c r="E463" s="93"/>
      <c r="F463" s="94"/>
      <c r="G463" s="94"/>
      <c r="H463" s="94"/>
      <c r="I463" s="94"/>
      <c r="J463" s="94"/>
      <c r="K463" s="94"/>
      <c r="L463" s="94"/>
      <c r="M463" s="94"/>
      <c r="N463" s="94"/>
      <c r="O463" s="94"/>
    </row>
    <row r="464" spans="2:15">
      <c r="B464" s="93"/>
      <c r="C464" s="93"/>
      <c r="D464" s="93"/>
      <c r="E464" s="93"/>
      <c r="F464" s="94"/>
      <c r="G464" s="94"/>
      <c r="H464" s="94"/>
      <c r="I464" s="94"/>
      <c r="J464" s="94"/>
      <c r="K464" s="94"/>
      <c r="L464" s="94"/>
      <c r="M464" s="94"/>
      <c r="N464" s="94"/>
      <c r="O464" s="94"/>
    </row>
    <row r="465" spans="2:15">
      <c r="B465" s="93"/>
      <c r="C465" s="93"/>
      <c r="D465" s="93"/>
      <c r="E465" s="93"/>
      <c r="F465" s="94"/>
      <c r="G465" s="94"/>
      <c r="H465" s="94"/>
      <c r="I465" s="94"/>
      <c r="J465" s="94"/>
      <c r="K465" s="94"/>
      <c r="L465" s="94"/>
      <c r="M465" s="94"/>
      <c r="N465" s="94"/>
      <c r="O465" s="94"/>
    </row>
    <row r="466" spans="2:15">
      <c r="B466" s="93"/>
      <c r="C466" s="93"/>
      <c r="D466" s="93"/>
      <c r="E466" s="93"/>
      <c r="F466" s="94"/>
      <c r="G466" s="94"/>
      <c r="H466" s="94"/>
      <c r="I466" s="94"/>
      <c r="J466" s="94"/>
      <c r="K466" s="94"/>
      <c r="L466" s="94"/>
      <c r="M466" s="94"/>
      <c r="N466" s="94"/>
      <c r="O466" s="94"/>
    </row>
    <row r="467" spans="2:15">
      <c r="B467" s="93"/>
      <c r="C467" s="93"/>
      <c r="D467" s="93"/>
      <c r="E467" s="93"/>
      <c r="F467" s="94"/>
      <c r="G467" s="94"/>
      <c r="H467" s="94"/>
      <c r="I467" s="94"/>
      <c r="J467" s="94"/>
      <c r="K467" s="94"/>
      <c r="L467" s="94"/>
      <c r="M467" s="94"/>
      <c r="N467" s="94"/>
      <c r="O467" s="94"/>
    </row>
    <row r="468" spans="2:15">
      <c r="B468" s="93"/>
      <c r="C468" s="93"/>
      <c r="D468" s="93"/>
      <c r="E468" s="93"/>
      <c r="F468" s="94"/>
      <c r="G468" s="94"/>
      <c r="H468" s="94"/>
      <c r="I468" s="94"/>
      <c r="J468" s="94"/>
      <c r="K468" s="94"/>
      <c r="L468" s="94"/>
      <c r="M468" s="94"/>
      <c r="N468" s="94"/>
      <c r="O468" s="94"/>
    </row>
    <row r="469" spans="2:15">
      <c r="B469" s="93"/>
      <c r="C469" s="93"/>
      <c r="D469" s="93"/>
      <c r="E469" s="93"/>
      <c r="F469" s="94"/>
      <c r="G469" s="94"/>
      <c r="H469" s="94"/>
      <c r="I469" s="94"/>
      <c r="J469" s="94"/>
      <c r="K469" s="94"/>
      <c r="L469" s="94"/>
      <c r="M469" s="94"/>
      <c r="N469" s="94"/>
      <c r="O469" s="94"/>
    </row>
    <row r="470" spans="2:15">
      <c r="B470" s="93"/>
      <c r="C470" s="93"/>
      <c r="D470" s="93"/>
      <c r="E470" s="93"/>
      <c r="F470" s="94"/>
      <c r="G470" s="94"/>
      <c r="H470" s="94"/>
      <c r="I470" s="94"/>
      <c r="J470" s="94"/>
      <c r="K470" s="94"/>
      <c r="L470" s="94"/>
      <c r="M470" s="94"/>
      <c r="N470" s="94"/>
      <c r="O470" s="94"/>
    </row>
    <row r="471" spans="2:15">
      <c r="B471" s="93"/>
      <c r="C471" s="93"/>
      <c r="D471" s="93"/>
      <c r="E471" s="93"/>
      <c r="F471" s="94"/>
      <c r="G471" s="94"/>
      <c r="H471" s="94"/>
      <c r="I471" s="94"/>
      <c r="J471" s="94"/>
      <c r="K471" s="94"/>
      <c r="L471" s="94"/>
      <c r="M471" s="94"/>
      <c r="N471" s="94"/>
      <c r="O471" s="94"/>
    </row>
    <row r="472" spans="2:15">
      <c r="B472" s="93"/>
      <c r="C472" s="93"/>
      <c r="D472" s="93"/>
      <c r="E472" s="93"/>
      <c r="F472" s="94"/>
      <c r="G472" s="94"/>
      <c r="H472" s="94"/>
      <c r="I472" s="94"/>
      <c r="J472" s="94"/>
      <c r="K472" s="94"/>
      <c r="L472" s="94"/>
      <c r="M472" s="94"/>
      <c r="N472" s="94"/>
      <c r="O472" s="94"/>
    </row>
    <row r="473" spans="2:15">
      <c r="B473" s="93"/>
      <c r="C473" s="93"/>
      <c r="D473" s="93"/>
      <c r="E473" s="93"/>
      <c r="F473" s="94"/>
      <c r="G473" s="94"/>
      <c r="H473" s="94"/>
      <c r="I473" s="94"/>
      <c r="J473" s="94"/>
      <c r="K473" s="94"/>
      <c r="L473" s="94"/>
      <c r="M473" s="94"/>
      <c r="N473" s="94"/>
      <c r="O473" s="94"/>
    </row>
    <row r="474" spans="2:15">
      <c r="B474" s="93"/>
      <c r="C474" s="93"/>
      <c r="D474" s="93"/>
      <c r="E474" s="93"/>
      <c r="F474" s="94"/>
      <c r="G474" s="94"/>
      <c r="H474" s="94"/>
      <c r="I474" s="94"/>
      <c r="J474" s="94"/>
      <c r="K474" s="94"/>
      <c r="L474" s="94"/>
      <c r="M474" s="94"/>
      <c r="N474" s="94"/>
      <c r="O474" s="94"/>
    </row>
    <row r="475" spans="2:15">
      <c r="B475" s="93"/>
      <c r="C475" s="93"/>
      <c r="D475" s="93"/>
      <c r="E475" s="93"/>
      <c r="F475" s="94"/>
      <c r="G475" s="94"/>
      <c r="H475" s="94"/>
      <c r="I475" s="94"/>
      <c r="J475" s="94"/>
      <c r="K475" s="94"/>
      <c r="L475" s="94"/>
      <c r="M475" s="94"/>
      <c r="N475" s="94"/>
      <c r="O475" s="94"/>
    </row>
    <row r="476" spans="2:15">
      <c r="B476" s="93"/>
      <c r="C476" s="93"/>
      <c r="D476" s="93"/>
      <c r="E476" s="93"/>
      <c r="F476" s="94"/>
      <c r="G476" s="94"/>
      <c r="H476" s="94"/>
      <c r="I476" s="94"/>
      <c r="J476" s="94"/>
      <c r="K476" s="94"/>
      <c r="L476" s="94"/>
      <c r="M476" s="94"/>
      <c r="N476" s="94"/>
      <c r="O476" s="94"/>
    </row>
    <row r="477" spans="2:15">
      <c r="B477" s="93"/>
      <c r="C477" s="93"/>
      <c r="D477" s="93"/>
      <c r="E477" s="93"/>
      <c r="F477" s="94"/>
      <c r="G477" s="94"/>
      <c r="H477" s="94"/>
      <c r="I477" s="94"/>
      <c r="J477" s="94"/>
      <c r="K477" s="94"/>
      <c r="L477" s="94"/>
      <c r="M477" s="94"/>
      <c r="N477" s="94"/>
      <c r="O477" s="94"/>
    </row>
    <row r="478" spans="2:15">
      <c r="B478" s="93"/>
      <c r="C478" s="93"/>
      <c r="D478" s="93"/>
      <c r="E478" s="93"/>
      <c r="F478" s="94"/>
      <c r="G478" s="94"/>
      <c r="H478" s="94"/>
      <c r="I478" s="94"/>
      <c r="J478" s="94"/>
      <c r="K478" s="94"/>
      <c r="L478" s="94"/>
      <c r="M478" s="94"/>
      <c r="N478" s="94"/>
      <c r="O478" s="94"/>
    </row>
    <row r="479" spans="2:15">
      <c r="B479" s="93"/>
      <c r="C479" s="93"/>
      <c r="D479" s="93"/>
      <c r="E479" s="93"/>
      <c r="F479" s="94"/>
      <c r="G479" s="94"/>
      <c r="H479" s="94"/>
      <c r="I479" s="94"/>
      <c r="J479" s="94"/>
      <c r="K479" s="94"/>
      <c r="L479" s="94"/>
      <c r="M479" s="94"/>
      <c r="N479" s="94"/>
      <c r="O479" s="94"/>
    </row>
    <row r="480" spans="2:15">
      <c r="B480" s="93"/>
      <c r="C480" s="93"/>
      <c r="D480" s="93"/>
      <c r="E480" s="93"/>
      <c r="F480" s="94"/>
      <c r="G480" s="94"/>
      <c r="H480" s="94"/>
      <c r="I480" s="94"/>
      <c r="J480" s="94"/>
      <c r="K480" s="94"/>
      <c r="L480" s="94"/>
      <c r="M480" s="94"/>
      <c r="N480" s="94"/>
      <c r="O480" s="94"/>
    </row>
    <row r="481" spans="2:15">
      <c r="B481" s="93"/>
      <c r="C481" s="93"/>
      <c r="D481" s="93"/>
      <c r="E481" s="93"/>
      <c r="F481" s="94"/>
      <c r="G481" s="94"/>
      <c r="H481" s="94"/>
      <c r="I481" s="94"/>
      <c r="J481" s="94"/>
      <c r="K481" s="94"/>
      <c r="L481" s="94"/>
      <c r="M481" s="94"/>
      <c r="N481" s="94"/>
      <c r="O481" s="94"/>
    </row>
    <row r="482" spans="2:15">
      <c r="B482" s="93"/>
      <c r="C482" s="93"/>
      <c r="D482" s="93"/>
      <c r="E482" s="93"/>
      <c r="F482" s="94"/>
      <c r="G482" s="94"/>
      <c r="H482" s="94"/>
      <c r="I482" s="94"/>
      <c r="J482" s="94"/>
      <c r="K482" s="94"/>
      <c r="L482" s="94"/>
      <c r="M482" s="94"/>
      <c r="N482" s="94"/>
      <c r="O482" s="94"/>
    </row>
    <row r="483" spans="2:15">
      <c r="B483" s="93"/>
      <c r="C483" s="93"/>
      <c r="D483" s="93"/>
      <c r="E483" s="93"/>
      <c r="F483" s="94"/>
      <c r="G483" s="94"/>
      <c r="H483" s="94"/>
      <c r="I483" s="94"/>
      <c r="J483" s="94"/>
      <c r="K483" s="94"/>
      <c r="L483" s="94"/>
      <c r="M483" s="94"/>
      <c r="N483" s="94"/>
      <c r="O483" s="94"/>
    </row>
    <row r="484" spans="2:15">
      <c r="B484" s="93"/>
      <c r="C484" s="93"/>
      <c r="D484" s="93"/>
      <c r="E484" s="93"/>
      <c r="F484" s="94"/>
      <c r="G484" s="94"/>
      <c r="H484" s="94"/>
      <c r="I484" s="94"/>
      <c r="J484" s="94"/>
      <c r="K484" s="94"/>
      <c r="L484" s="94"/>
      <c r="M484" s="94"/>
      <c r="N484" s="94"/>
      <c r="O484" s="94"/>
    </row>
    <row r="485" spans="2:15">
      <c r="B485" s="93"/>
      <c r="C485" s="93"/>
      <c r="D485" s="93"/>
      <c r="E485" s="93"/>
      <c r="F485" s="94"/>
      <c r="G485" s="94"/>
      <c r="H485" s="94"/>
      <c r="I485" s="94"/>
      <c r="J485" s="94"/>
      <c r="K485" s="94"/>
      <c r="L485" s="94"/>
      <c r="M485" s="94"/>
      <c r="N485" s="94"/>
      <c r="O485" s="94"/>
    </row>
    <row r="486" spans="2:15">
      <c r="B486" s="93"/>
      <c r="C486" s="93"/>
      <c r="D486" s="93"/>
      <c r="E486" s="93"/>
      <c r="F486" s="94"/>
      <c r="G486" s="94"/>
      <c r="H486" s="94"/>
      <c r="I486" s="94"/>
      <c r="J486" s="94"/>
      <c r="K486" s="94"/>
      <c r="L486" s="94"/>
      <c r="M486" s="94"/>
      <c r="N486" s="94"/>
      <c r="O486" s="94"/>
    </row>
    <row r="487" spans="2:15">
      <c r="B487" s="93"/>
      <c r="C487" s="93"/>
      <c r="D487" s="93"/>
      <c r="E487" s="93"/>
      <c r="F487" s="94"/>
      <c r="G487" s="94"/>
      <c r="H487" s="94"/>
      <c r="I487" s="94"/>
      <c r="J487" s="94"/>
      <c r="K487" s="94"/>
      <c r="L487" s="94"/>
      <c r="M487" s="94"/>
      <c r="N487" s="94"/>
      <c r="O487" s="94"/>
    </row>
    <row r="488" spans="2:15">
      <c r="B488" s="93"/>
      <c r="C488" s="93"/>
      <c r="D488" s="93"/>
      <c r="E488" s="93"/>
      <c r="F488" s="94"/>
      <c r="G488" s="94"/>
      <c r="H488" s="94"/>
      <c r="I488" s="94"/>
      <c r="J488" s="94"/>
      <c r="K488" s="94"/>
      <c r="L488" s="94"/>
      <c r="M488" s="94"/>
      <c r="N488" s="94"/>
      <c r="O488" s="94"/>
    </row>
    <row r="489" spans="2:15">
      <c r="B489" s="93"/>
      <c r="C489" s="93"/>
      <c r="D489" s="93"/>
      <c r="E489" s="93"/>
      <c r="F489" s="94"/>
      <c r="G489" s="94"/>
      <c r="H489" s="94"/>
      <c r="I489" s="94"/>
      <c r="J489" s="94"/>
      <c r="K489" s="94"/>
      <c r="L489" s="94"/>
      <c r="M489" s="94"/>
      <c r="N489" s="94"/>
      <c r="O489" s="94"/>
    </row>
    <row r="490" spans="2:15">
      <c r="B490" s="93"/>
      <c r="C490" s="93"/>
      <c r="D490" s="93"/>
      <c r="E490" s="93"/>
      <c r="F490" s="94"/>
      <c r="G490" s="94"/>
      <c r="H490" s="94"/>
      <c r="I490" s="94"/>
      <c r="J490" s="94"/>
      <c r="K490" s="94"/>
      <c r="L490" s="94"/>
      <c r="M490" s="94"/>
      <c r="N490" s="94"/>
      <c r="O490" s="94"/>
    </row>
    <row r="491" spans="2:15">
      <c r="B491" s="93"/>
      <c r="C491" s="93"/>
      <c r="D491" s="93"/>
      <c r="E491" s="93"/>
      <c r="F491" s="94"/>
      <c r="G491" s="94"/>
      <c r="H491" s="94"/>
      <c r="I491" s="94"/>
      <c r="J491" s="94"/>
      <c r="K491" s="94"/>
      <c r="L491" s="94"/>
      <c r="M491" s="94"/>
      <c r="N491" s="94"/>
      <c r="O491" s="94"/>
    </row>
    <row r="492" spans="2:15">
      <c r="B492" s="93"/>
      <c r="C492" s="93"/>
      <c r="D492" s="93"/>
      <c r="E492" s="93"/>
      <c r="F492" s="94"/>
      <c r="G492" s="94"/>
      <c r="H492" s="94"/>
      <c r="I492" s="94"/>
      <c r="J492" s="94"/>
      <c r="K492" s="94"/>
      <c r="L492" s="94"/>
      <c r="M492" s="94"/>
      <c r="N492" s="94"/>
      <c r="O492" s="94"/>
    </row>
    <row r="493" spans="2:15">
      <c r="B493" s="93"/>
      <c r="C493" s="93"/>
      <c r="D493" s="93"/>
      <c r="E493" s="93"/>
      <c r="F493" s="94"/>
      <c r="G493" s="94"/>
      <c r="H493" s="94"/>
      <c r="I493" s="94"/>
      <c r="J493" s="94"/>
      <c r="K493" s="94"/>
      <c r="L493" s="94"/>
      <c r="M493" s="94"/>
      <c r="N493" s="94"/>
      <c r="O493" s="94"/>
    </row>
    <row r="494" spans="2:15">
      <c r="B494" s="93"/>
      <c r="C494" s="93"/>
      <c r="D494" s="93"/>
      <c r="E494" s="93"/>
      <c r="F494" s="94"/>
      <c r="G494" s="94"/>
      <c r="H494" s="94"/>
      <c r="I494" s="94"/>
      <c r="J494" s="94"/>
      <c r="K494" s="94"/>
      <c r="L494" s="94"/>
      <c r="M494" s="94"/>
      <c r="N494" s="94"/>
      <c r="O494" s="94"/>
    </row>
    <row r="495" spans="2:15">
      <c r="B495" s="93"/>
      <c r="C495" s="93"/>
      <c r="D495" s="93"/>
      <c r="E495" s="93"/>
      <c r="F495" s="94"/>
      <c r="G495" s="94"/>
      <c r="H495" s="94"/>
      <c r="I495" s="94"/>
      <c r="J495" s="94"/>
      <c r="K495" s="94"/>
      <c r="L495" s="94"/>
      <c r="M495" s="94"/>
      <c r="N495" s="94"/>
      <c r="O495" s="94"/>
    </row>
    <row r="496" spans="2:15">
      <c r="B496" s="93"/>
      <c r="C496" s="93"/>
      <c r="D496" s="93"/>
      <c r="E496" s="93"/>
      <c r="F496" s="94"/>
      <c r="G496" s="94"/>
      <c r="H496" s="94"/>
      <c r="I496" s="94"/>
      <c r="J496" s="94"/>
      <c r="K496" s="94"/>
      <c r="L496" s="94"/>
      <c r="M496" s="94"/>
      <c r="N496" s="94"/>
      <c r="O496" s="94"/>
    </row>
    <row r="497" spans="2:15">
      <c r="B497" s="93"/>
      <c r="C497" s="93"/>
      <c r="D497" s="93"/>
      <c r="E497" s="93"/>
      <c r="F497" s="94"/>
      <c r="G497" s="94"/>
      <c r="H497" s="94"/>
      <c r="I497" s="94"/>
      <c r="J497" s="94"/>
      <c r="K497" s="94"/>
      <c r="L497" s="94"/>
      <c r="M497" s="94"/>
      <c r="N497" s="94"/>
      <c r="O497" s="94"/>
    </row>
    <row r="498" spans="2:15">
      <c r="B498" s="93"/>
      <c r="C498" s="93"/>
      <c r="D498" s="93"/>
      <c r="E498" s="93"/>
      <c r="F498" s="94"/>
      <c r="G498" s="94"/>
      <c r="H498" s="94"/>
      <c r="I498" s="94"/>
      <c r="J498" s="94"/>
      <c r="K498" s="94"/>
      <c r="L498" s="94"/>
      <c r="M498" s="94"/>
      <c r="N498" s="94"/>
      <c r="O498" s="94"/>
    </row>
    <row r="499" spans="2:15">
      <c r="B499" s="93"/>
      <c r="C499" s="93"/>
      <c r="D499" s="93"/>
      <c r="E499" s="93"/>
      <c r="F499" s="94"/>
      <c r="G499" s="94"/>
      <c r="H499" s="94"/>
      <c r="I499" s="94"/>
      <c r="J499" s="94"/>
      <c r="K499" s="94"/>
      <c r="L499" s="94"/>
      <c r="M499" s="94"/>
      <c r="N499" s="94"/>
      <c r="O499" s="94"/>
    </row>
    <row r="500" spans="2:15">
      <c r="B500" s="93"/>
      <c r="C500" s="93"/>
      <c r="D500" s="93"/>
      <c r="E500" s="93"/>
      <c r="F500" s="94"/>
      <c r="G500" s="94"/>
      <c r="H500" s="94"/>
      <c r="I500" s="94"/>
      <c r="J500" s="94"/>
      <c r="K500" s="94"/>
      <c r="L500" s="94"/>
      <c r="M500" s="94"/>
      <c r="N500" s="94"/>
      <c r="O500" s="94"/>
    </row>
    <row r="501" spans="2:15">
      <c r="B501" s="93"/>
      <c r="C501" s="93"/>
      <c r="D501" s="93"/>
      <c r="E501" s="93"/>
      <c r="F501" s="94"/>
      <c r="G501" s="94"/>
      <c r="H501" s="94"/>
      <c r="I501" s="94"/>
      <c r="J501" s="94"/>
      <c r="K501" s="94"/>
      <c r="L501" s="94"/>
      <c r="M501" s="94"/>
      <c r="N501" s="94"/>
      <c r="O501" s="94"/>
    </row>
    <row r="502" spans="2:15">
      <c r="B502" s="93"/>
      <c r="C502" s="93"/>
      <c r="D502" s="93"/>
      <c r="E502" s="93"/>
      <c r="F502" s="94"/>
      <c r="G502" s="94"/>
      <c r="H502" s="94"/>
      <c r="I502" s="94"/>
      <c r="J502" s="94"/>
      <c r="K502" s="94"/>
      <c r="L502" s="94"/>
      <c r="M502" s="94"/>
      <c r="N502" s="94"/>
      <c r="O502" s="94"/>
    </row>
    <row r="503" spans="2:15">
      <c r="B503" s="93"/>
      <c r="C503" s="93"/>
      <c r="D503" s="93"/>
      <c r="E503" s="93"/>
      <c r="F503" s="94"/>
      <c r="G503" s="94"/>
      <c r="H503" s="94"/>
      <c r="I503" s="94"/>
      <c r="J503" s="94"/>
      <c r="K503" s="94"/>
      <c r="L503" s="94"/>
      <c r="M503" s="94"/>
      <c r="N503" s="94"/>
      <c r="O503" s="94"/>
    </row>
    <row r="504" spans="2:15">
      <c r="B504" s="93"/>
      <c r="C504" s="93"/>
      <c r="D504" s="93"/>
      <c r="E504" s="93"/>
      <c r="F504" s="94"/>
      <c r="G504" s="94"/>
      <c r="H504" s="94"/>
      <c r="I504" s="94"/>
      <c r="J504" s="94"/>
      <c r="K504" s="94"/>
      <c r="L504" s="94"/>
      <c r="M504" s="94"/>
      <c r="N504" s="94"/>
      <c r="O504" s="94"/>
    </row>
    <row r="505" spans="2:15">
      <c r="B505" s="93"/>
      <c r="C505" s="93"/>
      <c r="D505" s="93"/>
      <c r="E505" s="93"/>
      <c r="F505" s="94"/>
      <c r="G505" s="94"/>
      <c r="H505" s="94"/>
      <c r="I505" s="94"/>
      <c r="J505" s="94"/>
      <c r="K505" s="94"/>
      <c r="L505" s="94"/>
      <c r="M505" s="94"/>
      <c r="N505" s="94"/>
      <c r="O505" s="94"/>
    </row>
    <row r="506" spans="2:15">
      <c r="B506" s="93"/>
      <c r="C506" s="93"/>
      <c r="D506" s="93"/>
      <c r="E506" s="93"/>
      <c r="F506" s="94"/>
      <c r="G506" s="94"/>
      <c r="H506" s="94"/>
      <c r="I506" s="94"/>
      <c r="J506" s="94"/>
      <c r="K506" s="94"/>
      <c r="L506" s="94"/>
      <c r="M506" s="94"/>
      <c r="N506" s="94"/>
      <c r="O506" s="94"/>
    </row>
    <row r="507" spans="2:15">
      <c r="B507" s="93"/>
      <c r="C507" s="93"/>
      <c r="D507" s="93"/>
      <c r="E507" s="93"/>
      <c r="F507" s="94"/>
      <c r="G507" s="94"/>
      <c r="H507" s="94"/>
      <c r="I507" s="94"/>
      <c r="J507" s="94"/>
      <c r="K507" s="94"/>
      <c r="L507" s="94"/>
      <c r="M507" s="94"/>
      <c r="N507" s="94"/>
      <c r="O507" s="94"/>
    </row>
    <row r="508" spans="2:15">
      <c r="B508" s="93"/>
      <c r="C508" s="93"/>
      <c r="D508" s="93"/>
      <c r="E508" s="93"/>
      <c r="F508" s="94"/>
      <c r="G508" s="94"/>
      <c r="H508" s="94"/>
      <c r="I508" s="94"/>
      <c r="J508" s="94"/>
      <c r="K508" s="94"/>
      <c r="L508" s="94"/>
      <c r="M508" s="94"/>
      <c r="N508" s="94"/>
      <c r="O508" s="94"/>
    </row>
    <row r="509" spans="2:15">
      <c r="B509" s="93"/>
      <c r="C509" s="93"/>
      <c r="D509" s="93"/>
      <c r="E509" s="93"/>
      <c r="F509" s="94"/>
      <c r="G509" s="94"/>
      <c r="H509" s="94"/>
      <c r="I509" s="94"/>
      <c r="J509" s="94"/>
      <c r="K509" s="94"/>
      <c r="L509" s="94"/>
      <c r="M509" s="94"/>
      <c r="N509" s="94"/>
      <c r="O509" s="94"/>
    </row>
    <row r="510" spans="2:15">
      <c r="B510" s="93"/>
      <c r="C510" s="93"/>
      <c r="D510" s="93"/>
      <c r="E510" s="93"/>
      <c r="F510" s="94"/>
      <c r="G510" s="94"/>
      <c r="H510" s="94"/>
      <c r="I510" s="94"/>
      <c r="J510" s="94"/>
      <c r="K510" s="94"/>
      <c r="L510" s="94"/>
      <c r="M510" s="94"/>
      <c r="N510" s="94"/>
      <c r="O510" s="94"/>
    </row>
    <row r="511" spans="2:15">
      <c r="B511" s="93"/>
      <c r="C511" s="93"/>
      <c r="D511" s="93"/>
      <c r="E511" s="93"/>
      <c r="F511" s="94"/>
      <c r="G511" s="94"/>
      <c r="H511" s="94"/>
      <c r="I511" s="94"/>
      <c r="J511" s="94"/>
      <c r="K511" s="94"/>
      <c r="L511" s="94"/>
      <c r="M511" s="94"/>
      <c r="N511" s="94"/>
      <c r="O511" s="94"/>
    </row>
    <row r="512" spans="2:15">
      <c r="B512" s="93"/>
      <c r="C512" s="93"/>
      <c r="D512" s="93"/>
      <c r="E512" s="93"/>
      <c r="F512" s="94"/>
      <c r="G512" s="94"/>
      <c r="H512" s="94"/>
      <c r="I512" s="94"/>
      <c r="J512" s="94"/>
      <c r="K512" s="94"/>
      <c r="L512" s="94"/>
      <c r="M512" s="94"/>
      <c r="N512" s="94"/>
      <c r="O512" s="94"/>
    </row>
    <row r="513" spans="2:15">
      <c r="B513" s="93"/>
      <c r="C513" s="93"/>
      <c r="D513" s="93"/>
      <c r="E513" s="93"/>
      <c r="F513" s="94"/>
      <c r="G513" s="94"/>
      <c r="H513" s="94"/>
      <c r="I513" s="94"/>
      <c r="J513" s="94"/>
      <c r="K513" s="94"/>
      <c r="L513" s="94"/>
      <c r="M513" s="94"/>
      <c r="N513" s="94"/>
      <c r="O513" s="94"/>
    </row>
    <row r="514" spans="2:15">
      <c r="B514" s="93"/>
      <c r="C514" s="93"/>
      <c r="D514" s="93"/>
      <c r="E514" s="93"/>
      <c r="F514" s="94"/>
      <c r="G514" s="94"/>
      <c r="H514" s="94"/>
      <c r="I514" s="94"/>
      <c r="J514" s="94"/>
      <c r="K514" s="94"/>
      <c r="L514" s="94"/>
      <c r="M514" s="94"/>
      <c r="N514" s="94"/>
      <c r="O514" s="94"/>
    </row>
    <row r="515" spans="2:15">
      <c r="B515" s="93"/>
      <c r="C515" s="93"/>
      <c r="D515" s="93"/>
      <c r="E515" s="93"/>
      <c r="F515" s="94"/>
      <c r="G515" s="94"/>
      <c r="H515" s="94"/>
      <c r="I515" s="94"/>
      <c r="J515" s="94"/>
      <c r="K515" s="94"/>
      <c r="L515" s="94"/>
      <c r="M515" s="94"/>
      <c r="N515" s="94"/>
      <c r="O515" s="94"/>
    </row>
    <row r="516" spans="2:15">
      <c r="B516" s="93"/>
      <c r="C516" s="93"/>
      <c r="D516" s="93"/>
      <c r="E516" s="93"/>
      <c r="F516" s="94"/>
      <c r="G516" s="94"/>
      <c r="H516" s="94"/>
      <c r="I516" s="94"/>
      <c r="J516" s="94"/>
      <c r="K516" s="94"/>
      <c r="L516" s="94"/>
      <c r="M516" s="94"/>
      <c r="N516" s="94"/>
      <c r="O516" s="94"/>
    </row>
    <row r="517" spans="2:15">
      <c r="B517" s="93"/>
      <c r="C517" s="93"/>
      <c r="D517" s="93"/>
      <c r="E517" s="93"/>
      <c r="F517" s="94"/>
      <c r="G517" s="94"/>
      <c r="H517" s="94"/>
      <c r="I517" s="94"/>
      <c r="J517" s="94"/>
      <c r="K517" s="94"/>
      <c r="L517" s="94"/>
      <c r="M517" s="94"/>
      <c r="N517" s="94"/>
      <c r="O517" s="94"/>
    </row>
    <row r="518" spans="2:15">
      <c r="B518" s="93"/>
      <c r="C518" s="93"/>
      <c r="D518" s="93"/>
      <c r="E518" s="93"/>
      <c r="F518" s="94"/>
      <c r="G518" s="94"/>
      <c r="H518" s="94"/>
      <c r="I518" s="94"/>
      <c r="J518" s="94"/>
      <c r="K518" s="94"/>
      <c r="L518" s="94"/>
      <c r="M518" s="94"/>
      <c r="N518" s="94"/>
      <c r="O518" s="94"/>
    </row>
    <row r="519" spans="2:15">
      <c r="B519" s="93"/>
      <c r="C519" s="93"/>
      <c r="D519" s="93"/>
      <c r="E519" s="93"/>
      <c r="F519" s="94"/>
      <c r="G519" s="94"/>
      <c r="H519" s="94"/>
      <c r="I519" s="94"/>
      <c r="J519" s="94"/>
      <c r="K519" s="94"/>
      <c r="L519" s="94"/>
      <c r="M519" s="94"/>
      <c r="N519" s="94"/>
      <c r="O519" s="94"/>
    </row>
    <row r="520" spans="2:15">
      <c r="B520" s="93"/>
      <c r="C520" s="93"/>
      <c r="D520" s="93"/>
      <c r="E520" s="93"/>
      <c r="F520" s="94"/>
      <c r="G520" s="94"/>
      <c r="H520" s="94"/>
      <c r="I520" s="94"/>
      <c r="J520" s="94"/>
      <c r="K520" s="94"/>
      <c r="L520" s="94"/>
      <c r="M520" s="94"/>
      <c r="N520" s="94"/>
      <c r="O520" s="94"/>
    </row>
    <row r="521" spans="2:15">
      <c r="B521" s="93"/>
      <c r="C521" s="93"/>
      <c r="D521" s="93"/>
      <c r="E521" s="93"/>
      <c r="F521" s="94"/>
      <c r="G521" s="94"/>
      <c r="H521" s="94"/>
      <c r="I521" s="94"/>
      <c r="J521" s="94"/>
      <c r="K521" s="94"/>
      <c r="L521" s="94"/>
      <c r="M521" s="94"/>
      <c r="N521" s="94"/>
      <c r="O521" s="94"/>
    </row>
    <row r="522" spans="2:15">
      <c r="B522" s="93"/>
      <c r="C522" s="93"/>
      <c r="D522" s="93"/>
      <c r="E522" s="93"/>
      <c r="F522" s="94"/>
      <c r="G522" s="94"/>
      <c r="H522" s="94"/>
      <c r="I522" s="94"/>
      <c r="J522" s="94"/>
      <c r="K522" s="94"/>
      <c r="L522" s="94"/>
      <c r="M522" s="94"/>
      <c r="N522" s="94"/>
      <c r="O522" s="94"/>
    </row>
    <row r="523" spans="2:15">
      <c r="B523" s="93"/>
      <c r="C523" s="93"/>
      <c r="D523" s="93"/>
      <c r="E523" s="93"/>
      <c r="F523" s="94"/>
      <c r="G523" s="94"/>
      <c r="H523" s="94"/>
      <c r="I523" s="94"/>
      <c r="J523" s="94"/>
      <c r="K523" s="94"/>
      <c r="L523" s="94"/>
      <c r="M523" s="94"/>
      <c r="N523" s="94"/>
      <c r="O523" s="94"/>
    </row>
    <row r="524" spans="2:15">
      <c r="B524" s="93"/>
      <c r="C524" s="93"/>
      <c r="D524" s="93"/>
      <c r="E524" s="93"/>
      <c r="F524" s="94"/>
      <c r="G524" s="94"/>
      <c r="H524" s="94"/>
      <c r="I524" s="94"/>
      <c r="J524" s="94"/>
      <c r="K524" s="94"/>
      <c r="L524" s="94"/>
      <c r="M524" s="94"/>
      <c r="N524" s="94"/>
      <c r="O524" s="94"/>
    </row>
    <row r="525" spans="2:15">
      <c r="B525" s="93"/>
      <c r="C525" s="93"/>
      <c r="D525" s="93"/>
      <c r="E525" s="93"/>
      <c r="F525" s="94"/>
      <c r="G525" s="94"/>
      <c r="H525" s="94"/>
      <c r="I525" s="94"/>
      <c r="J525" s="94"/>
      <c r="K525" s="94"/>
      <c r="L525" s="94"/>
      <c r="M525" s="94"/>
      <c r="N525" s="94"/>
      <c r="O525" s="94"/>
    </row>
  </sheetData>
  <sheetProtection sheet="1" objects="1" scenarios="1"/>
  <mergeCells count="2">
    <mergeCell ref="B6:O6"/>
    <mergeCell ref="B7:O7"/>
  </mergeCells>
  <phoneticPr fontId="4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33.5703125" style="2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0.140625" style="1" bestFit="1" customWidth="1"/>
    <col min="8" max="8" width="7.42578125" style="1" bestFit="1" customWidth="1"/>
    <col min="9" max="9" width="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12">
      <c r="B1" s="46" t="s">
        <v>146</v>
      </c>
      <c r="C1" s="46" t="s" vm="1">
        <v>232</v>
      </c>
    </row>
    <row r="2" spans="2:12">
      <c r="B2" s="46" t="s">
        <v>145</v>
      </c>
      <c r="C2" s="46" t="s">
        <v>233</v>
      </c>
    </row>
    <row r="3" spans="2:12">
      <c r="B3" s="46" t="s">
        <v>147</v>
      </c>
      <c r="C3" s="46" t="s">
        <v>234</v>
      </c>
    </row>
    <row r="4" spans="2:12">
      <c r="B4" s="46" t="s">
        <v>148</v>
      </c>
      <c r="C4" s="46">
        <v>9454</v>
      </c>
    </row>
    <row r="6" spans="2:12" ht="26.25" customHeight="1">
      <c r="B6" s="149" t="s">
        <v>174</v>
      </c>
      <c r="C6" s="150"/>
      <c r="D6" s="150"/>
      <c r="E6" s="150"/>
      <c r="F6" s="150"/>
      <c r="G6" s="150"/>
      <c r="H6" s="150"/>
      <c r="I6" s="150"/>
      <c r="J6" s="150"/>
      <c r="K6" s="150"/>
      <c r="L6" s="151"/>
    </row>
    <row r="7" spans="2:12" ht="26.25" customHeight="1">
      <c r="B7" s="149" t="s">
        <v>94</v>
      </c>
      <c r="C7" s="150"/>
      <c r="D7" s="150"/>
      <c r="E7" s="150"/>
      <c r="F7" s="150"/>
      <c r="G7" s="150"/>
      <c r="H7" s="150"/>
      <c r="I7" s="150"/>
      <c r="J7" s="150"/>
      <c r="K7" s="150"/>
      <c r="L7" s="151"/>
    </row>
    <row r="8" spans="2:12" s="3" customFormat="1" ht="63">
      <c r="B8" s="21" t="s">
        <v>116</v>
      </c>
      <c r="C8" s="29" t="s">
        <v>46</v>
      </c>
      <c r="D8" s="29" t="s">
        <v>119</v>
      </c>
      <c r="E8" s="29" t="s">
        <v>67</v>
      </c>
      <c r="F8" s="29" t="s">
        <v>103</v>
      </c>
      <c r="G8" s="29" t="s">
        <v>208</v>
      </c>
      <c r="H8" s="29" t="s">
        <v>207</v>
      </c>
      <c r="I8" s="29" t="s">
        <v>63</v>
      </c>
      <c r="J8" s="29" t="s">
        <v>60</v>
      </c>
      <c r="K8" s="29" t="s">
        <v>149</v>
      </c>
      <c r="L8" s="65" t="s">
        <v>151</v>
      </c>
    </row>
    <row r="9" spans="2:12" s="3" customFormat="1" ht="25.5">
      <c r="B9" s="14"/>
      <c r="C9" s="15"/>
      <c r="D9" s="15"/>
      <c r="E9" s="15"/>
      <c r="F9" s="15"/>
      <c r="G9" s="15" t="s">
        <v>215</v>
      </c>
      <c r="H9" s="15"/>
      <c r="I9" s="15" t="s">
        <v>211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7" t="s">
        <v>50</v>
      </c>
      <c r="C11" s="87"/>
      <c r="D11" s="88"/>
      <c r="E11" s="88"/>
      <c r="F11" s="88"/>
      <c r="G11" s="90"/>
      <c r="H11" s="102"/>
      <c r="I11" s="90">
        <v>1.9744150540000003</v>
      </c>
      <c r="J11" s="91"/>
      <c r="K11" s="91">
        <f>IFERROR(I11/$I$11,0)</f>
        <v>1</v>
      </c>
      <c r="L11" s="91">
        <f>I11/'סכום נכסי הקרן'!$C$42</f>
        <v>7.7691329491589668E-6</v>
      </c>
    </row>
    <row r="12" spans="2:12" s="4" customFormat="1" ht="18" customHeight="1">
      <c r="B12" s="108" t="s">
        <v>26</v>
      </c>
      <c r="C12" s="87"/>
      <c r="D12" s="88"/>
      <c r="E12" s="88"/>
      <c r="F12" s="88"/>
      <c r="G12" s="90"/>
      <c r="H12" s="102"/>
      <c r="I12" s="90">
        <v>1.4602497190000001</v>
      </c>
      <c r="J12" s="91"/>
      <c r="K12" s="91">
        <f t="shared" ref="K12:K20" si="0">IFERROR(I12/$I$11,0)</f>
        <v>0.73958599335112241</v>
      </c>
      <c r="L12" s="91">
        <f>I12/'סכום נכסי הקרן'!$C$42</f>
        <v>5.7459419096806687E-6</v>
      </c>
    </row>
    <row r="13" spans="2:12">
      <c r="B13" s="85" t="s">
        <v>1937</v>
      </c>
      <c r="C13" s="80"/>
      <c r="D13" s="81"/>
      <c r="E13" s="81"/>
      <c r="F13" s="81"/>
      <c r="G13" s="83"/>
      <c r="H13" s="100"/>
      <c r="I13" s="83">
        <v>1.4602497190000001</v>
      </c>
      <c r="J13" s="84"/>
      <c r="K13" s="84">
        <f t="shared" si="0"/>
        <v>0.73958599335112241</v>
      </c>
      <c r="L13" s="84">
        <f>I13/'סכום נכסי הקרן'!$C$42</f>
        <v>5.7459419096806687E-6</v>
      </c>
    </row>
    <row r="14" spans="2:12">
      <c r="B14" s="86" t="s">
        <v>1938</v>
      </c>
      <c r="C14" s="87" t="s">
        <v>1939</v>
      </c>
      <c r="D14" s="88" t="s">
        <v>120</v>
      </c>
      <c r="E14" s="88" t="s">
        <v>331</v>
      </c>
      <c r="F14" s="88" t="s">
        <v>133</v>
      </c>
      <c r="G14" s="90">
        <v>13348.922739000001</v>
      </c>
      <c r="H14" s="102">
        <v>8.1999999999999993</v>
      </c>
      <c r="I14" s="90">
        <v>1.0946116650000002</v>
      </c>
      <c r="J14" s="91">
        <v>1.5287167407419285E-4</v>
      </c>
      <c r="K14" s="91">
        <f t="shared" si="0"/>
        <v>0.5543979533494785</v>
      </c>
      <c r="L14" s="91">
        <f>I14/'סכום נכסי הקרן'!$C$42</f>
        <v>4.3071914063137287E-6</v>
      </c>
    </row>
    <row r="15" spans="2:12">
      <c r="B15" s="86" t="s">
        <v>1940</v>
      </c>
      <c r="C15" s="87" t="s">
        <v>1941</v>
      </c>
      <c r="D15" s="88" t="s">
        <v>120</v>
      </c>
      <c r="E15" s="88" t="s">
        <v>158</v>
      </c>
      <c r="F15" s="88" t="s">
        <v>133</v>
      </c>
      <c r="G15" s="90">
        <v>3584.6868000000004</v>
      </c>
      <c r="H15" s="102">
        <v>10.199999999999999</v>
      </c>
      <c r="I15" s="90">
        <v>0.36563805400000005</v>
      </c>
      <c r="J15" s="91">
        <v>2.3905325838386682E-4</v>
      </c>
      <c r="K15" s="91">
        <f t="shared" si="0"/>
        <v>0.18518804000164393</v>
      </c>
      <c r="L15" s="91">
        <f>I15/'סכום נכסי הקרן'!$C$42</f>
        <v>1.4387505033669406E-6</v>
      </c>
    </row>
    <row r="16" spans="2:12">
      <c r="B16" s="92"/>
      <c r="C16" s="87"/>
      <c r="D16" s="87"/>
      <c r="E16" s="87"/>
      <c r="F16" s="87"/>
      <c r="G16" s="90"/>
      <c r="H16" s="102"/>
      <c r="I16" s="87"/>
      <c r="J16" s="87"/>
      <c r="K16" s="91"/>
      <c r="L16" s="87"/>
    </row>
    <row r="17" spans="2:12">
      <c r="B17" s="108" t="s">
        <v>41</v>
      </c>
      <c r="C17" s="87"/>
      <c r="D17" s="88"/>
      <c r="E17" s="88"/>
      <c r="F17" s="88"/>
      <c r="G17" s="90"/>
      <c r="H17" s="102"/>
      <c r="I17" s="90">
        <v>0.51416533500000017</v>
      </c>
      <c r="J17" s="91"/>
      <c r="K17" s="91">
        <f t="shared" si="0"/>
        <v>0.26041400664887765</v>
      </c>
      <c r="L17" s="91">
        <f>I17/'סכום נכסי הקרן'!$C$42</f>
        <v>2.0231910394782972E-6</v>
      </c>
    </row>
    <row r="18" spans="2:12">
      <c r="B18" s="85" t="s">
        <v>1942</v>
      </c>
      <c r="C18" s="80"/>
      <c r="D18" s="81"/>
      <c r="E18" s="81"/>
      <c r="F18" s="81"/>
      <c r="G18" s="83"/>
      <c r="H18" s="100"/>
      <c r="I18" s="83">
        <v>0.51416533500000017</v>
      </c>
      <c r="J18" s="84"/>
      <c r="K18" s="84">
        <f t="shared" si="0"/>
        <v>0.26041400664887765</v>
      </c>
      <c r="L18" s="84">
        <f>I18/'סכום נכסי הקרן'!$C$42</f>
        <v>2.0231910394782972E-6</v>
      </c>
    </row>
    <row r="19" spans="2:12">
      <c r="B19" s="86" t="s">
        <v>1943</v>
      </c>
      <c r="C19" s="87" t="s">
        <v>1944</v>
      </c>
      <c r="D19" s="88" t="s">
        <v>1615</v>
      </c>
      <c r="E19" s="88" t="s">
        <v>978</v>
      </c>
      <c r="F19" s="88" t="s">
        <v>132</v>
      </c>
      <c r="G19" s="90">
        <v>541.08480000000009</v>
      </c>
      <c r="H19" s="102">
        <v>23</v>
      </c>
      <c r="I19" s="90">
        <v>0.47589490300000004</v>
      </c>
      <c r="J19" s="91">
        <v>1.6200143712574854E-5</v>
      </c>
      <c r="K19" s="91">
        <f t="shared" si="0"/>
        <v>0.24103083190936811</v>
      </c>
      <c r="L19" s="91">
        <f>I19/'סכום נכסי הקרן'!$C$42</f>
        <v>1.8726005779502682E-6</v>
      </c>
    </row>
    <row r="20" spans="2:12">
      <c r="B20" s="86" t="s">
        <v>1945</v>
      </c>
      <c r="C20" s="87" t="s">
        <v>1946</v>
      </c>
      <c r="D20" s="88" t="s">
        <v>1637</v>
      </c>
      <c r="E20" s="88" t="s">
        <v>1045</v>
      </c>
      <c r="F20" s="88" t="s">
        <v>132</v>
      </c>
      <c r="G20" s="90">
        <v>142.97083700000002</v>
      </c>
      <c r="H20" s="102">
        <v>7</v>
      </c>
      <c r="I20" s="90">
        <v>3.8270432000000007E-2</v>
      </c>
      <c r="J20" s="91">
        <v>5.6510212252964437E-6</v>
      </c>
      <c r="K20" s="91">
        <f t="shared" si="0"/>
        <v>1.9383174739509457E-2</v>
      </c>
      <c r="L20" s="91">
        <f>I20/'סכום נכסי הקרן'!$C$42</f>
        <v>1.505904615280287E-7</v>
      </c>
    </row>
    <row r="21" spans="2:12">
      <c r="B21" s="92"/>
      <c r="C21" s="87"/>
      <c r="D21" s="87"/>
      <c r="E21" s="87"/>
      <c r="F21" s="87"/>
      <c r="G21" s="90"/>
      <c r="H21" s="102"/>
      <c r="I21" s="87"/>
      <c r="J21" s="87"/>
      <c r="K21" s="91"/>
      <c r="L21" s="87"/>
    </row>
    <row r="22" spans="2:12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111" t="s">
        <v>223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111" t="s">
        <v>112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111" t="s">
        <v>206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111" t="s">
        <v>214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2:12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2:12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2:12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2023-12-03T11:05:00Z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