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25918046-3599-4134-917F-67AE49A80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עתידיים'!$A$8:$AW$59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1" i="20"/>
  <c r="I16" i="20"/>
  <c r="I32" i="20"/>
  <c r="I15" i="20"/>
  <c r="I12" i="20" s="1"/>
  <c r="I11" i="20" s="1"/>
</calcChain>
</file>

<file path=xl/sharedStrings.xml><?xml version="1.0" encoding="utf-8"?>
<sst xmlns="http://schemas.openxmlformats.org/spreadsheetml/2006/main" count="2887" uniqueCount="499">
  <si>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</si>
  <si>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</si>
  <si>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</si>
  <si>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</si>
  <si>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</si>
  <si>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</si>
  <si>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</si>
  <si>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</si>
  <si>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</si>
  <si>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</si>
  <si>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</si>
  <si>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</si>
  <si>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</si>
  <si>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</si>
  <si>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</si>
  <si>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</si>
  <si>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</si>
  <si>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</si>
  <si>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</si>
  <si>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</si>
  <si>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</si>
  <si>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</si>
  <si>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</si>
  <si>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</si>
  <si>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</si>
  <si>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</si>
  <si>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</si>
  <si>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</si>
  <si>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</si>
  <si>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</si>
  <si>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</si>
  <si>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</si>
  <si>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</si>
  <si>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</si>
  <si>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</si>
  <si>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</si>
  <si>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</si>
  <si>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</si>
  <si>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</si>
  <si>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</si>
  <si>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</si>
  <si>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</si>
  <si>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</si>
  <si>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</si>
  <si>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</si>
  <si>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</si>
  <si>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</si>
  <si>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</si>
  <si>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</si>
  <si>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</si>
  <si>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</si>
  <si>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</si>
  <si>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</si>
  <si>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</si>
  <si>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</si>
  <si>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</si>
  <si>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</si>
  <si>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</si>
  <si>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</si>
  <si>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</si>
  <si>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</si>
  <si>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</si>
  <si>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</si>
  <si>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</si>
  <si>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</si>
  <si>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</si>
  <si>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</si>
  <si>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</si>
  <si>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</si>
  <si>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</si>
  <si>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</si>
  <si>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</si>
  <si>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</si>
  <si>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</si>
  <si>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</si>
  <si>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</si>
  <si>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</si>
  <si>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</si>
  <si>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</si>
  <si>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</si>
  <si>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</si>
  <si>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</si>
  <si>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</si>
  <si>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</si>
  <si>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</si>
  <si>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</si>
  <si>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</si>
  <si>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</si>
  <si>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</si>
  <si>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</si>
  <si>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</si>
  <si>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</si>
  <si>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</si>
  <si>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</si>
  <si>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</si>
  <si>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</si>
  <si>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</si>
  <si>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</si>
  <si>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</si>
  <si>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</si>
  <si>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</si>
  <si>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</si>
  <si>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</si>
  <si>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</si>
  <si>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</si>
  <si>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</si>
  <si>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</si>
  <si>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</si>
  <si>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</si>
  <si>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</si>
  <si>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</si>
  <si>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</si>
  <si>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</si>
  <si>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</si>
  <si>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</si>
  <si>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</si>
  <si>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</si>
  <si>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</si>
  <si>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</si>
  <si>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</si>
  <si>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</si>
  <si>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</si>
  <si>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</si>
  <si>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</si>
  <si>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</si>
  <si>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</si>
  <si>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</si>
  <si>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</si>
  <si>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</si>
  <si>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</si>
  <si>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</si>
  <si>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</si>
  <si>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</si>
  <si>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</si>
  <si>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</si>
  <si>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</si>
  <si>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</si>
  <si>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</si>
  <si>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</si>
  <si>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</si>
  <si>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</si>
  <si>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</si>
  <si>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</si>
  <si>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</si>
  <si>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</si>
  <si>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</si>
  <si>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</si>
  <si>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</si>
  <si>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</si>
  <si>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</si>
  <si>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</si>
  <si>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</si>
  <si>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</si>
  <si>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</si>
  <si>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</si>
  <si>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</si>
  <si>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</si>
  <si>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</si>
  <si>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</si>
  <si>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</si>
  <si>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</si>
  <si>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</si>
  <si>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</si>
  <si>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</si>
  <si>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</si>
  <si>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</si>
  <si>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</si>
  <si>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</si>
  <si>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</si>
  <si>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</si>
  <si>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</si>
  <si>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</si>
  <si>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</si>
  <si>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</si>
  <si>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</si>
  <si>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</si>
  <si>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</si>
  <si>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</si>
  <si>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</si>
  <si>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</si>
  <si>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</si>
  <si>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</si>
  <si>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</si>
  <si>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</si>
  <si>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</si>
  <si>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</si>
  <si>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</si>
  <si>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</si>
  <si>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</si>
  <si>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</si>
  <si>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</si>
  <si>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</si>
  <si>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</si>
  <si>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</si>
  <si>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</si>
  <si>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</si>
  <si>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2048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</si>
  <si>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</si>
  <si>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</si>
  <si>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</si>
  <si>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</si>
  <si>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</si>
  <si>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</si>
  <si>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</si>
  <si>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</si>
  <si>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</si>
  <si>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</si>
  <si>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</si>
  <si>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</si>
  <si>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20001- 12- בנק הפועלים</t>
  </si>
  <si>
    <t>20001- 10- לאומי</t>
  </si>
  <si>
    <t>100006- 10- לאומי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</si>
  <si>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</si>
  <si>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</si>
  <si>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</si>
  <si>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</si>
  <si>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</si>
  <si>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</si>
  <si>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</si>
  <si>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</si>
  <si>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</si>
  <si>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</si>
  <si>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</si>
  <si>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</si>
  <si>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</si>
  <si>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</si>
  <si>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</si>
  <si>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</si>
  <si>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</si>
  <si>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</si>
  <si>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</si>
  <si>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</si>
  <si>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</si>
  <si>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</si>
  <si>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</si>
  <si>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</si>
  <si>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</si>
  <si>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</si>
  <si>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</si>
  <si>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</si>
  <si>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</si>
  <si>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</si>
  <si>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</si>
  <si>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</si>
  <si>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</si>
  <si>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</si>
  <si>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</si>
  <si>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</si>
  <si>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814- בנק ישראל- מק"מ</t>
  </si>
  <si>
    <t>8240814</t>
  </si>
  <si>
    <t>סה"כ שחר</t>
  </si>
  <si>
    <t>ממשל שיקלית 0928- שחר</t>
  </si>
  <si>
    <t>1150879</t>
  </si>
  <si>
    <t>ממשל שקלית 0226- שחר</t>
  </si>
  <si>
    <t>1174697</t>
  </si>
  <si>
    <t>ממשל שקלית 0347- שחר</t>
  </si>
  <si>
    <t>1140193</t>
  </si>
  <si>
    <t>ממשל שקלית 11/52 2.8%- שחר</t>
  </si>
  <si>
    <t>1184076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</si>
  <si>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</si>
  <si>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</si>
  <si>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</si>
  <si>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</si>
  <si>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</si>
  <si>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</si>
  <si>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</si>
  <si>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</si>
  <si>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</si>
  <si>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</si>
  <si>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</si>
  <si>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</si>
  <si>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</si>
  <si>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</si>
  <si>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02/15/32- US TREASURY Bills</t>
  </si>
  <si>
    <t>US91282CDY49</t>
  </si>
  <si>
    <t>AA+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</si>
  <si>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</si>
  <si>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</si>
  <si>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</si>
  <si>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</si>
  <si>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</si>
  <si>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</si>
  <si>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</si>
  <si>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</si>
  <si>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</si>
  <si>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</si>
  <si>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</si>
  <si>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</si>
  <si>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</si>
  <si>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</si>
  <si>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</si>
  <si>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</si>
  <si>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</si>
  <si>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</si>
  <si>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</si>
  <si>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</si>
  <si>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</si>
  <si>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</si>
  <si>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</si>
  <si>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</si>
  <si>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</si>
  <si>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</si>
  <si>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</si>
  <si>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</si>
  <si>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</si>
  <si>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</si>
  <si>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</si>
  <si>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</si>
  <si>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</si>
  <si>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</si>
  <si>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</si>
  <si>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</si>
  <si>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)00(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</si>
  <si>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</si>
  <si>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</si>
  <si>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</si>
  <si>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</si>
  <si>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</si>
  <si>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</si>
  <si>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פסגות ETF )00( כשרה תל בונד 60- פסגות קרנות נאמנות בע"מ</t>
  </si>
  <si>
    <t>1155076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</si>
  <si>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</si>
  <si>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</si>
  <si>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</si>
  <si>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</si>
  <si>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</si>
  <si>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</si>
  <si>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</si>
  <si>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</si>
  <si>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</si>
  <si>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ISHR MSCI EUR-I- BlackRock  Asset Managment</t>
  </si>
  <si>
    <t>IE00B1YZSC51</t>
  </si>
  <si>
    <t>DAIWA EXCHANGE TRAD- Daiwa ETF</t>
  </si>
  <si>
    <t>JP3027620008</t>
  </si>
  <si>
    <t>TSE</t>
  </si>
  <si>
    <t>UBS EM MKT A-USD- EMMUSA</t>
  </si>
  <si>
    <t>LU0480132876</t>
  </si>
  <si>
    <t>SIX</t>
  </si>
  <si>
    <t>HORIZONS S&amp;P/TSX- HORIZON</t>
  </si>
  <si>
    <t>CA44056G1054</t>
  </si>
  <si>
    <t>SOURCE S&amp;P 500 UCITS ETF- Invesco investment management limited</t>
  </si>
  <si>
    <t>IE00B3YCGJ38</t>
  </si>
  <si>
    <t>LSE</t>
  </si>
  <si>
    <t>Lyxor Etf S&amp;P 500- LYXOR ETF</t>
  </si>
  <si>
    <t>LU0496786657</t>
  </si>
  <si>
    <t>Vanguard aust share- Vanguard Group</t>
  </si>
  <si>
    <t>AU000000VAS1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</si>
  <si>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</si>
  <si>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</si>
  <si>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</si>
  <si>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</si>
  <si>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</si>
  <si>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</si>
  <si>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</si>
  <si>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</si>
  <si>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</si>
  <si>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ISHR $ Treasury bond  7-10yr- BlackRock  Asset Managment</t>
  </si>
  <si>
    <t>IE00B1FZS798</t>
  </si>
  <si>
    <t>AMUNDI EURO HIGH- CREDIT AGRICOLE SA</t>
  </si>
  <si>
    <t>LU1681040496</t>
  </si>
  <si>
    <t>EURONEXT</t>
  </si>
  <si>
    <t>Pimco inv grade bond- PIMCO</t>
  </si>
  <si>
    <t>US72201R8170</t>
  </si>
  <si>
    <t>NYSE</t>
  </si>
  <si>
    <t>spdr barclays high yield- State Street Corp</t>
  </si>
  <si>
    <t>US78468R6229</t>
  </si>
  <si>
    <t>Spdr Corporate bond- State Street Corp</t>
  </si>
  <si>
    <t>US78464A3757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</si>
  <si>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</si>
  <si>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</si>
  <si>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</si>
  <si>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</si>
  <si>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</si>
  <si>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</si>
  <si>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</si>
  <si>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</si>
  <si>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</si>
  <si>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</si>
  <si>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</si>
  <si>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</si>
  <si>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</si>
  <si>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</si>
  <si>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</si>
  <si>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</si>
  <si>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</si>
  <si>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</si>
  <si>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</si>
  <si>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</si>
  <si>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</si>
  <si>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</si>
  <si>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</si>
  <si>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</si>
  <si>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</si>
  <si>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</si>
  <si>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</si>
  <si>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</si>
  <si>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</si>
  <si>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</si>
  <si>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</si>
  <si>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</si>
  <si>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</si>
  <si>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</si>
  <si>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</si>
  <si>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</si>
  <si>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</si>
  <si>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</si>
  <si>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</si>
  <si>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</si>
  <si>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</si>
  <si>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</si>
  <si>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</si>
  <si>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</si>
  <si>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</si>
  <si>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</si>
  <si>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</si>
  <si>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</si>
  <si>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</si>
  <si>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</si>
  <si>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</si>
  <si>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</si>
  <si>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</si>
  <si>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</si>
  <si>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</si>
  <si>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</si>
  <si>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</si>
  <si>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</si>
  <si>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</si>
  <si>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</si>
  <si>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</si>
  <si>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</si>
  <si>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כהלכה</t>
  </si>
  <si>
    <t>בנק הפועלים בע"מ</t>
  </si>
  <si>
    <t>בנק לאומי לישראל בע"מ</t>
  </si>
  <si>
    <t>Fitch</t>
  </si>
  <si>
    <t>סה"כ חוזים עתידיים בישראל</t>
  </si>
  <si>
    <t>+ILS/-USD 3.6223 04-12-23 (10) -377</t>
  </si>
  <si>
    <t>10001458</t>
  </si>
  <si>
    <t>ל.ר.</t>
  </si>
  <si>
    <t>+ILS/-USD 3.6647 04-12-23 (10) -193</t>
  </si>
  <si>
    <t>10001499</t>
  </si>
  <si>
    <t>+ILS/-USD 3.703 04-12-23 (10) -190</t>
  </si>
  <si>
    <t>10001503</t>
  </si>
  <si>
    <t>+ILS/-USD 3.7305 04-12-23 (10) -195</t>
  </si>
  <si>
    <t>10001507</t>
  </si>
  <si>
    <t>+ILS/-USD 3.7403 04-12-23 (10) -197</t>
  </si>
  <si>
    <t>10001505</t>
  </si>
  <si>
    <t>+ILS/-USD 3.7486 04-12-23 (10) -174</t>
  </si>
  <si>
    <t>10001511</t>
  </si>
  <si>
    <t>+ILS/-USD 3.7574 04-12-23 (10) -166</t>
  </si>
  <si>
    <t>10001512</t>
  </si>
  <si>
    <t>+ILS/-USD 3.7817 04-12-23 (10) -183</t>
  </si>
  <si>
    <t>10001513</t>
  </si>
  <si>
    <t>+ILS/-USD 3.7965 04-12-23 (10) -150</t>
  </si>
  <si>
    <t>10001519</t>
  </si>
  <si>
    <t>10001518</t>
  </si>
  <si>
    <t>+USD/-ILS 3.5692 04-12-23 (10) -248</t>
  </si>
  <si>
    <t>10001472</t>
  </si>
  <si>
    <t>+USD/-ILS 3.6024 04-12-23 (10) -361</t>
  </si>
  <si>
    <t>10001459</t>
  </si>
  <si>
    <t>+USD/-ILS 3.6055 04-12-23 (10) -340</t>
  </si>
  <si>
    <t>10001460</t>
  </si>
  <si>
    <t>+USD/-ILS 3.634 04-12-23 (10) -305</t>
  </si>
  <si>
    <t>10001463</t>
  </si>
  <si>
    <t>+USD/-ILS 3.6728 04-12-23 (10) -182</t>
  </si>
  <si>
    <t>10001495</t>
  </si>
  <si>
    <t>+USD/-ILS 3.8367 04-12-23 (10) -113</t>
  </si>
  <si>
    <t>10001524</t>
  </si>
  <si>
    <t>סה"כ מט"ח/ מט"ח</t>
  </si>
  <si>
    <t>+AUD/-USD 0.639 03-10-23 (10) +0</t>
  </si>
  <si>
    <t>10001523</t>
  </si>
  <si>
    <t>+USD/-AUD 0.6511 16-01-24 (10) +33</t>
  </si>
  <si>
    <t>10001516</t>
  </si>
  <si>
    <t>+USD/-CAD 1.30937 22-01-24 (10) -33.3</t>
  </si>
  <si>
    <t>10001479</t>
  </si>
  <si>
    <t>+USD/-CAD 1.31825 16-01-24 (10) -30.5</t>
  </si>
  <si>
    <t>10001490</t>
  </si>
  <si>
    <t>+USD/-EUR 1.05772 13-02-24 (10) +68.2</t>
  </si>
  <si>
    <t>10001521</t>
  </si>
  <si>
    <t>+USD/-EUR 1.07355 13-02-24 (10) +72.5</t>
  </si>
  <si>
    <t>10001520</t>
  </si>
  <si>
    <t>+USD/-EUR 1.1099 13-02-24 (10) +109</t>
  </si>
  <si>
    <t>10001497</t>
  </si>
  <si>
    <t>+USD/-GBP 1.21621 11-01-24 (10) +9.1</t>
  </si>
  <si>
    <t>10001522</t>
  </si>
  <si>
    <t>+USD/-GBP 1.27056 11-01-24 (10) -12.4</t>
  </si>
  <si>
    <t>10001476</t>
  </si>
  <si>
    <t>+USD/-GBP 1.29182 11-01-24 (10) -0.8</t>
  </si>
  <si>
    <t>10001486</t>
  </si>
  <si>
    <t>+USD/-JPY 135.623 16-01-24 (10) -393.5</t>
  </si>
  <si>
    <t>10001481</t>
  </si>
  <si>
    <t>+USD/-JPY 136.53 16-01-24 (10) -390</t>
  </si>
  <si>
    <t>10001488</t>
  </si>
  <si>
    <t>+USD/-JPY 139.172 16-01-24 (10) -377</t>
  </si>
  <si>
    <t>10001494</t>
  </si>
  <si>
    <t>+USD/-JPY 142.08 16-01-24 (10) -356</t>
  </si>
  <si>
    <t>10001509</t>
  </si>
  <si>
    <t>* בעל ענין/צד קשור</t>
  </si>
  <si>
    <t>** בהתאם לשיטה שיושמה בדוח הכספי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</si>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</sst>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167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4" fontId="0" fillId="0" borderId="0" xfId="0" applyNumberFormat="1"/>
    <xf numFmtId="0" fontId="1" fillId="0" borderId="0" xfId="0" applyFont="1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45197</v>
      </c>
      <c r="D1" s="15"/>
    </row>
    <row r="2" spans="1:36" s="16" customFormat="1">
      <c r="B2" s="2" t="s">
        <v>1</v>
      </c>
      <c r="C2" s="12" t="s">
        <v>429</v>
      </c>
      <c r="D2" s="15"/>
    </row>
    <row r="3" spans="1:36" s="16" customFormat="1">
      <c r="B3" s="2" t="s">
        <v>2</v>
      </c>
      <c r="C3" s="83" t="s">
        <v>430</v>
      </c>
      <c r="D3" s="15"/>
    </row>
    <row r="4" spans="1:36" s="16" customFormat="1">
      <c r="B4" s="2" t="s">
        <v>3</v>
      </c>
      <c r="C4" s="84" t="s">
        <v>196</v>
      </c>
      <c r="D4" s="15"/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9988.3203922697994</v>
      </c>
      <c r="D11" s="76">
        <v>3.5900000000000001E-2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52702.886317870303</v>
      </c>
      <c r="D13" s="78">
        <v>0.18920000000000001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215839.06781105851</v>
      </c>
      <c r="D17" s="78">
        <v>0.77500000000000002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-1613.0620967638927</v>
      </c>
      <c r="D31" s="78">
        <v>-5.7999999999999996E-3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1569.1604600000001</v>
      </c>
      <c r="D37" s="78">
        <v>5.5999999999999999E-3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278486.37288443471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6">
        <v>4.0575000000000001</v>
      </c>
    </row>
    <row r="48" spans="1:4">
      <c r="C48" t="s">
        <v>120</v>
      </c>
      <c r="D48" s="86">
        <v>2.4618000000000002</v>
      </c>
    </row>
    <row r="49" spans="3:4">
      <c r="C49" t="s">
        <v>106</v>
      </c>
      <c r="D49" s="86">
        <v>3.8490000000000002</v>
      </c>
    </row>
    <row r="50" spans="3:4">
      <c r="C50" t="s">
        <v>116</v>
      </c>
      <c r="D50" s="86">
        <v>2.8555000000000001</v>
      </c>
    </row>
    <row r="51" spans="3:4">
      <c r="C51" t="s">
        <v>198</v>
      </c>
      <c r="D51" s="86">
        <v>2.5780000000000001E-2</v>
      </c>
    </row>
    <row r="52" spans="3:4">
      <c r="C52" t="s">
        <v>113</v>
      </c>
      <c r="D52" s="86">
        <v>4.7003000000000004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A1:XFD4" xr:uid="{540B4790-CF3A-4BEF-8DA0-E348191702A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45197</v>
      </c>
      <c r="E1" s="16"/>
    </row>
    <row r="2" spans="2:61">
      <c r="B2" s="2" t="s">
        <v>1</v>
      </c>
      <c r="C2" s="12" t="s">
        <v>429</v>
      </c>
      <c r="E2" s="16"/>
    </row>
    <row r="3" spans="2:61">
      <c r="B3" s="2" t="s">
        <v>2</v>
      </c>
      <c r="C3" s="83" t="s">
        <v>430</v>
      </c>
      <c r="E3" s="16"/>
    </row>
    <row r="4" spans="2:61">
      <c r="B4" s="2" t="s">
        <v>3</v>
      </c>
      <c r="C4" s="84" t="s">
        <v>196</v>
      </c>
      <c r="E4" s="16"/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45197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429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3" t="s">
        <v>430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196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45197</v>
      </c>
    </row>
    <row r="2" spans="2:81">
      <c r="B2" s="2" t="s">
        <v>1</v>
      </c>
      <c r="C2" s="12" t="s">
        <v>429</v>
      </c>
    </row>
    <row r="3" spans="2:81">
      <c r="B3" s="2" t="s">
        <v>2</v>
      </c>
      <c r="C3" s="83" t="s">
        <v>430</v>
      </c>
    </row>
    <row r="4" spans="2:81">
      <c r="B4" s="2" t="s">
        <v>3</v>
      </c>
      <c r="C4" s="84" t="s">
        <v>196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378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45197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429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3" t="s">
        <v>430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384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388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45197</v>
      </c>
      <c r="E1" s="16"/>
      <c r="F1" s="16"/>
    </row>
    <row r="2" spans="2:65">
      <c r="B2" s="2" t="s">
        <v>1</v>
      </c>
      <c r="C2" s="12" t="s">
        <v>429</v>
      </c>
      <c r="E2" s="16"/>
      <c r="F2" s="16"/>
    </row>
    <row r="3" spans="2:65">
      <c r="B3" s="2" t="s">
        <v>2</v>
      </c>
      <c r="C3" s="83" t="s">
        <v>430</v>
      </c>
      <c r="E3" s="16"/>
      <c r="F3" s="16"/>
    </row>
    <row r="4" spans="2:65">
      <c r="B4" s="2" t="s">
        <v>3</v>
      </c>
      <c r="C4" s="84" t="s">
        <v>196</v>
      </c>
      <c r="E4" s="16"/>
      <c r="F4" s="16"/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389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390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391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392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45197</v>
      </c>
      <c r="E1" s="16"/>
    </row>
    <row r="2" spans="2:81">
      <c r="B2" s="2" t="s">
        <v>1</v>
      </c>
      <c r="C2" s="12" t="s">
        <v>429</v>
      </c>
      <c r="E2" s="16"/>
    </row>
    <row r="3" spans="2:81">
      <c r="B3" s="2" t="s">
        <v>2</v>
      </c>
      <c r="C3" s="83" t="s">
        <v>430</v>
      </c>
      <c r="E3" s="16"/>
    </row>
    <row r="4" spans="2:81">
      <c r="B4" s="2" t="s">
        <v>3</v>
      </c>
      <c r="C4" s="84" t="s">
        <v>196</v>
      </c>
      <c r="E4" s="16"/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389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390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45197</v>
      </c>
      <c r="E1" s="16"/>
    </row>
    <row r="2" spans="2:98">
      <c r="B2" s="2" t="s">
        <v>1</v>
      </c>
      <c r="C2" s="12" t="s">
        <v>429</v>
      </c>
      <c r="E2" s="16"/>
    </row>
    <row r="3" spans="2:98">
      <c r="B3" s="2" t="s">
        <v>2</v>
      </c>
      <c r="C3" s="83" t="s">
        <v>430</v>
      </c>
      <c r="E3" s="16"/>
    </row>
    <row r="4" spans="2:98">
      <c r="B4" s="2" t="s">
        <v>3</v>
      </c>
      <c r="C4" s="84" t="s">
        <v>196</v>
      </c>
      <c r="E4" s="16"/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429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3" t="s">
        <v>430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393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394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395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396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397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398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399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400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224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45197</v>
      </c>
    </row>
    <row r="2" spans="2:59">
      <c r="B2" s="2" t="s">
        <v>1</v>
      </c>
      <c r="C2" s="12" t="s">
        <v>429</v>
      </c>
    </row>
    <row r="3" spans="2:59">
      <c r="B3" s="2" t="s">
        <v>2</v>
      </c>
      <c r="C3" s="83" t="s">
        <v>430</v>
      </c>
    </row>
    <row r="4" spans="2:59">
      <c r="B4" s="2" t="s">
        <v>3</v>
      </c>
      <c r="C4" s="84" t="s">
        <v>196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224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45197</v>
      </c>
    </row>
    <row r="2" spans="2:52">
      <c r="B2" s="2" t="s">
        <v>1</v>
      </c>
      <c r="C2" s="12" t="s">
        <v>429</v>
      </c>
    </row>
    <row r="3" spans="2:52">
      <c r="B3" s="2" t="s">
        <v>2</v>
      </c>
      <c r="C3" s="83" t="s">
        <v>430</v>
      </c>
    </row>
    <row r="4" spans="2:52">
      <c r="B4" s="2" t="s">
        <v>3</v>
      </c>
      <c r="C4" s="84" t="s">
        <v>196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224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8" workbookViewId="0">
      <selection activeCell="H15" sqref="H15:I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45197</v>
      </c>
    </row>
    <row r="2" spans="2:13">
      <c r="B2" s="2" t="s">
        <v>1</v>
      </c>
      <c r="C2" s="12" t="s">
        <v>429</v>
      </c>
    </row>
    <row r="3" spans="2:13">
      <c r="B3" s="2" t="s">
        <v>2</v>
      </c>
      <c r="C3" s="83" t="s">
        <v>430</v>
      </c>
    </row>
    <row r="4" spans="2:13">
      <c r="B4" s="2" t="s">
        <v>3</v>
      </c>
      <c r="C4" s="84" t="s">
        <v>196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9988.3203922697994</v>
      </c>
      <c r="K11" s="76">
        <v>1</v>
      </c>
      <c r="L11" s="76">
        <v>3.5900000000000001E-2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9988.3203922697994</v>
      </c>
      <c r="K12" s="80">
        <v>1</v>
      </c>
      <c r="L12" s="80">
        <v>3.5900000000000001E-2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5763.3476600000004</v>
      </c>
      <c r="K13" s="80">
        <v>0.57699999999999996</v>
      </c>
      <c r="L13" s="80">
        <v>2.07E-2</v>
      </c>
    </row>
    <row r="14" spans="2:13">
      <c r="B14" s="83" t="s">
        <v>431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85">
        <v>4.3700000000000003E-2</v>
      </c>
      <c r="I14" s="85">
        <v>4.3700000000000003E-2</v>
      </c>
      <c r="J14" s="77">
        <v>0.55927000000000004</v>
      </c>
      <c r="K14" s="78">
        <v>1E-4</v>
      </c>
      <c r="L14" s="78">
        <v>0</v>
      </c>
    </row>
    <row r="15" spans="2:13">
      <c r="B15" s="83" t="s">
        <v>432</v>
      </c>
      <c r="C15" t="s">
        <v>205</v>
      </c>
      <c r="D15" t="s">
        <v>206</v>
      </c>
      <c r="E15" t="s">
        <v>203</v>
      </c>
      <c r="F15" t="s">
        <v>204</v>
      </c>
      <c r="G15" t="s">
        <v>102</v>
      </c>
      <c r="H15" s="85">
        <v>4.3900000000000002E-2</v>
      </c>
      <c r="I15" s="85">
        <v>4.3900000000000002E-2</v>
      </c>
      <c r="J15" s="77">
        <v>5762.7883899999997</v>
      </c>
      <c r="K15" s="78">
        <v>0.57699999999999996</v>
      </c>
      <c r="L15" s="78">
        <v>2.07E-2</v>
      </c>
    </row>
    <row r="16" spans="2:13">
      <c r="B16" s="79" t="s">
        <v>207</v>
      </c>
      <c r="D16" s="16"/>
      <c r="I16" s="80">
        <v>0</v>
      </c>
      <c r="J16" s="81">
        <v>4224.9727322698</v>
      </c>
      <c r="K16" s="80">
        <v>0.42299999999999999</v>
      </c>
      <c r="L16" s="80">
        <v>1.52E-2</v>
      </c>
    </row>
    <row r="17" spans="2:12">
      <c r="B17" s="83" t="s">
        <v>432</v>
      </c>
      <c r="C17" t="s">
        <v>212</v>
      </c>
      <c r="D17" t="s">
        <v>206</v>
      </c>
      <c r="E17" t="s">
        <v>203</v>
      </c>
      <c r="F17" t="s">
        <v>204</v>
      </c>
      <c r="G17" t="s">
        <v>110</v>
      </c>
      <c r="H17" s="85">
        <v>3.3300000000000003E-2</v>
      </c>
      <c r="I17" s="85">
        <v>3.3300000000000003E-2</v>
      </c>
      <c r="J17" s="77">
        <v>876.80233822499997</v>
      </c>
      <c r="K17" s="78">
        <v>8.7800000000000003E-2</v>
      </c>
      <c r="L17" s="78">
        <v>3.0999999999999999E-3</v>
      </c>
    </row>
    <row r="18" spans="2:12">
      <c r="B18" s="83" t="s">
        <v>432</v>
      </c>
      <c r="C18" t="s">
        <v>208</v>
      </c>
      <c r="D18" t="s">
        <v>206</v>
      </c>
      <c r="E18" t="s">
        <v>203</v>
      </c>
      <c r="F18" t="s">
        <v>204</v>
      </c>
      <c r="G18" t="s">
        <v>120</v>
      </c>
      <c r="H18" s="78">
        <v>0</v>
      </c>
      <c r="I18" s="78">
        <v>0</v>
      </c>
      <c r="J18" s="77">
        <v>0.96054512400000003</v>
      </c>
      <c r="K18" s="78">
        <v>1E-4</v>
      </c>
      <c r="L18" s="78">
        <v>0</v>
      </c>
    </row>
    <row r="19" spans="2:12">
      <c r="B19" s="83" t="s">
        <v>431</v>
      </c>
      <c r="C19" t="s">
        <v>209</v>
      </c>
      <c r="D19" t="s">
        <v>202</v>
      </c>
      <c r="E19" t="s">
        <v>203</v>
      </c>
      <c r="F19" t="s">
        <v>204</v>
      </c>
      <c r="G19" t="s">
        <v>106</v>
      </c>
      <c r="H19" s="85">
        <v>4.8099999999999997E-2</v>
      </c>
      <c r="I19" s="85">
        <v>4.8099999999999997E-2</v>
      </c>
      <c r="J19" s="77">
        <v>39.288629010000001</v>
      </c>
      <c r="K19" s="78">
        <v>3.8999999999999998E-3</v>
      </c>
      <c r="L19" s="78">
        <v>1E-4</v>
      </c>
    </row>
    <row r="20" spans="2:12">
      <c r="B20" s="83" t="s">
        <v>432</v>
      </c>
      <c r="C20" t="s">
        <v>210</v>
      </c>
      <c r="D20" t="s">
        <v>206</v>
      </c>
      <c r="E20" t="s">
        <v>203</v>
      </c>
      <c r="F20" t="s">
        <v>204</v>
      </c>
      <c r="G20" t="s">
        <v>106</v>
      </c>
      <c r="H20" s="85">
        <v>4.7600000000000003E-2</v>
      </c>
      <c r="I20" s="85">
        <v>4.7600000000000003E-2</v>
      </c>
      <c r="J20" s="77">
        <v>2128.90387779</v>
      </c>
      <c r="K20" s="78">
        <v>0.21310000000000001</v>
      </c>
      <c r="L20" s="78">
        <v>7.6E-3</v>
      </c>
    </row>
    <row r="21" spans="2:12">
      <c r="B21" s="83" t="s">
        <v>432</v>
      </c>
      <c r="C21" t="s">
        <v>211</v>
      </c>
      <c r="D21" t="s">
        <v>206</v>
      </c>
      <c r="E21" t="s">
        <v>203</v>
      </c>
      <c r="F21" t="s">
        <v>204</v>
      </c>
      <c r="G21" t="s">
        <v>116</v>
      </c>
      <c r="H21" s="78">
        <v>0</v>
      </c>
      <c r="I21" s="78">
        <v>0</v>
      </c>
      <c r="J21" s="77">
        <v>799.35484938000002</v>
      </c>
      <c r="K21" s="78">
        <v>0.08</v>
      </c>
      <c r="L21" s="78">
        <v>2.8999999999999998E-3</v>
      </c>
    </row>
    <row r="22" spans="2:12">
      <c r="B22" s="83" t="s">
        <v>432</v>
      </c>
      <c r="C22" t="s">
        <v>213</v>
      </c>
      <c r="D22" t="s">
        <v>206</v>
      </c>
      <c r="E22" t="s">
        <v>203</v>
      </c>
      <c r="F22" t="s">
        <v>204</v>
      </c>
      <c r="G22" t="s">
        <v>198</v>
      </c>
      <c r="H22" s="78">
        <v>0</v>
      </c>
      <c r="I22" s="78">
        <v>0</v>
      </c>
      <c r="J22" s="77">
        <v>379.36557478980001</v>
      </c>
      <c r="K22" s="78">
        <v>3.7999999999999999E-2</v>
      </c>
      <c r="L22" s="78">
        <v>1.4E-3</v>
      </c>
    </row>
    <row r="23" spans="2:12">
      <c r="B23" s="83" t="s">
        <v>431</v>
      </c>
      <c r="C23" t="s">
        <v>214</v>
      </c>
      <c r="D23" t="s">
        <v>202</v>
      </c>
      <c r="E23" t="s">
        <v>203</v>
      </c>
      <c r="F23" t="s">
        <v>204</v>
      </c>
      <c r="G23" t="s">
        <v>113</v>
      </c>
      <c r="H23" s="85">
        <v>4.6870000000000002E-2</v>
      </c>
      <c r="I23" s="85">
        <v>4.6870000000000002E-2</v>
      </c>
      <c r="J23" s="77">
        <v>0.20018577700000001</v>
      </c>
      <c r="K23" s="78">
        <v>0</v>
      </c>
      <c r="L23" s="78">
        <v>0</v>
      </c>
    </row>
    <row r="24" spans="2:12">
      <c r="B24" s="83" t="s">
        <v>432</v>
      </c>
      <c r="C24" t="s">
        <v>215</v>
      </c>
      <c r="D24" t="s">
        <v>206</v>
      </c>
      <c r="E24" t="s">
        <v>203</v>
      </c>
      <c r="F24" t="s">
        <v>204</v>
      </c>
      <c r="G24" t="s">
        <v>113</v>
      </c>
      <c r="H24" s="85">
        <v>4.632E-2</v>
      </c>
      <c r="I24" s="85">
        <v>4.632E-2</v>
      </c>
      <c r="J24" s="77">
        <v>9.6732174000000004E-2</v>
      </c>
      <c r="K24" s="78">
        <v>0</v>
      </c>
      <c r="L24" s="78">
        <v>0</v>
      </c>
    </row>
    <row r="25" spans="2:12">
      <c r="B25" s="79" t="s">
        <v>216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223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221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217</v>
      </c>
      <c r="C39" t="s">
        <v>217</v>
      </c>
      <c r="D39" s="16"/>
      <c r="E39" t="s">
        <v>217</v>
      </c>
      <c r="G39" t="s">
        <v>217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224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ortState xmlns:xlrd2="http://schemas.microsoft.com/office/spreadsheetml/2017/richdata2" ref="A17:BI24">
    <sortCondition ref="G17:G24"/>
    <sortCondition ref="B17:B24"/>
  </sortState>
  <mergeCells count="1">
    <mergeCell ref="B7:L7"/>
  </mergeCells>
  <dataValidations count="1">
    <dataValidation allowBlank="1" showInputMessage="1" showErrorMessage="1" sqref="E11 A1:XFD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46"/>
  <sheetViews>
    <sheetView rightToLeft="1" workbookViewId="0">
      <selection activeCell="K11" sqref="K11:K5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8.7109375" style="16" bestFit="1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45197</v>
      </c>
    </row>
    <row r="2" spans="2:49">
      <c r="B2" s="2" t="s">
        <v>1</v>
      </c>
      <c r="C2" s="12" t="s">
        <v>429</v>
      </c>
    </row>
    <row r="3" spans="2:49">
      <c r="B3" s="2" t="s">
        <v>2</v>
      </c>
      <c r="C3" s="83" t="s">
        <v>430</v>
      </c>
    </row>
    <row r="4" spans="2:49">
      <c r="B4" s="2" t="s">
        <v>3</v>
      </c>
      <c r="C4" s="84" t="s">
        <v>196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I12+I51</f>
        <v>-1613.0620967638927</v>
      </c>
      <c r="J11" s="76">
        <f>I11/$I$11</f>
        <v>1</v>
      </c>
      <c r="K11" s="76">
        <f>I11/'סכום נכסי הקרן'!$C$42</f>
        <v>-5.792247857791144E-3</v>
      </c>
      <c r="N11" s="81"/>
      <c r="O11" s="81"/>
      <c r="AW11" s="16"/>
    </row>
    <row r="12" spans="2:49">
      <c r="B12" s="79" t="s">
        <v>434</v>
      </c>
      <c r="C12" s="16"/>
      <c r="D12" s="16"/>
      <c r="G12" s="81"/>
      <c r="I12" s="81">
        <f>I13+I15+I32+I47+I49</f>
        <v>-1613.0620967638927</v>
      </c>
      <c r="J12" s="80">
        <f t="shared" ref="J12:J59" si="0">I12/$I$11</f>
        <v>1</v>
      </c>
      <c r="K12" s="80">
        <f>I12/'סכום נכסי הקרן'!$C$42</f>
        <v>-5.792247857791144E-3</v>
      </c>
    </row>
    <row r="13" spans="2:49">
      <c r="B13" s="79" t="s">
        <v>372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89">
        <v>0</v>
      </c>
      <c r="H14" s="89">
        <v>0</v>
      </c>
      <c r="I14" s="89">
        <v>0</v>
      </c>
      <c r="J14" s="85">
        <f t="shared" si="0"/>
        <v>0</v>
      </c>
      <c r="K14" s="85">
        <f>I14/'סכום נכסי הקרן'!$C$42</f>
        <v>0</v>
      </c>
    </row>
    <row r="15" spans="2:49">
      <c r="B15" s="88" t="s">
        <v>498</v>
      </c>
      <c r="C15" s="16"/>
      <c r="D15" s="16"/>
      <c r="G15" s="81"/>
      <c r="I15" s="81">
        <f>SUM(I16:I31)</f>
        <v>-2096.4837467638927</v>
      </c>
      <c r="J15" s="80">
        <f t="shared" si="0"/>
        <v>1.2996919033494341</v>
      </c>
      <c r="K15" s="80">
        <f>I15/'סכום נכסי הקרן'!$C$42</f>
        <v>-7.5281376429642537E-3</v>
      </c>
    </row>
    <row r="16" spans="2:49">
      <c r="B16" t="s">
        <v>435</v>
      </c>
      <c r="C16" t="s">
        <v>436</v>
      </c>
      <c r="D16" t="s">
        <v>437</v>
      </c>
      <c r="E16" t="s">
        <v>106</v>
      </c>
      <c r="F16" s="87">
        <v>45040</v>
      </c>
      <c r="G16" s="77">
        <v>36023773.5</v>
      </c>
      <c r="H16" s="77">
        <v>-5.8936809999999999</v>
      </c>
      <c r="I16" s="77">
        <f>-2123.12623+5.31622323610736</f>
        <v>-2117.8100067638925</v>
      </c>
      <c r="J16" s="78">
        <f t="shared" si="0"/>
        <v>1.3129128822830933</v>
      </c>
      <c r="K16" s="78">
        <f>I16/'סכום נכסי הקרן'!$C$42</f>
        <v>-7.6047168298706445E-3</v>
      </c>
    </row>
    <row r="17" spans="2:11">
      <c r="B17" t="s">
        <v>438</v>
      </c>
      <c r="C17" t="s">
        <v>439</v>
      </c>
      <c r="D17" t="s">
        <v>437</v>
      </c>
      <c r="E17" t="s">
        <v>106</v>
      </c>
      <c r="F17" s="87">
        <v>45145</v>
      </c>
      <c r="G17" s="77">
        <v>1832350</v>
      </c>
      <c r="H17" s="77">
        <v>-4.6685080000000001</v>
      </c>
      <c r="I17" s="77">
        <v>-85.543399999999991</v>
      </c>
      <c r="J17" s="78">
        <f t="shared" si="0"/>
        <v>5.3031684379427312E-2</v>
      </c>
      <c r="K17" s="78">
        <f>I17/'סכום נכסי הקרן'!$C$42</f>
        <v>-3.0717266024179389E-4</v>
      </c>
    </row>
    <row r="18" spans="2:11">
      <c r="B18" t="s">
        <v>440</v>
      </c>
      <c r="C18" t="s">
        <v>441</v>
      </c>
      <c r="D18" t="s">
        <v>437</v>
      </c>
      <c r="E18" t="s">
        <v>106</v>
      </c>
      <c r="F18" s="87">
        <v>45152</v>
      </c>
      <c r="G18" s="77">
        <v>370300</v>
      </c>
      <c r="H18" s="77">
        <v>-3.585925</v>
      </c>
      <c r="I18" s="77">
        <v>-13.27868</v>
      </c>
      <c r="J18" s="78">
        <f t="shared" si="0"/>
        <v>8.2319707509336069E-3</v>
      </c>
      <c r="K18" s="78">
        <f>I18/'סכום נכסי הקרן'!$C$42</f>
        <v>-4.7681614947494537E-5</v>
      </c>
    </row>
    <row r="19" spans="2:11">
      <c r="B19" t="s">
        <v>442</v>
      </c>
      <c r="C19" t="s">
        <v>443</v>
      </c>
      <c r="D19" t="s">
        <v>437</v>
      </c>
      <c r="E19" t="s">
        <v>106</v>
      </c>
      <c r="F19" s="87">
        <v>45154</v>
      </c>
      <c r="G19" s="77">
        <v>2984400</v>
      </c>
      <c r="H19" s="77">
        <v>-2.8223240000000001</v>
      </c>
      <c r="I19" s="77">
        <v>-84.229439999999997</v>
      </c>
      <c r="J19" s="78">
        <f t="shared" si="0"/>
        <v>5.2217109415056105E-2</v>
      </c>
      <c r="K19" s="78">
        <f>I19/'סכום נכסי הקרן'!$C$42</f>
        <v>-3.0245444014940446E-4</v>
      </c>
    </row>
    <row r="20" spans="2:11">
      <c r="B20" t="s">
        <v>444</v>
      </c>
      <c r="C20" t="s">
        <v>445</v>
      </c>
      <c r="D20" t="s">
        <v>437</v>
      </c>
      <c r="E20" t="s">
        <v>106</v>
      </c>
      <c r="F20" s="87">
        <v>45153</v>
      </c>
      <c r="G20" s="77">
        <v>561045</v>
      </c>
      <c r="H20" s="77">
        <v>-2.552918</v>
      </c>
      <c r="I20" s="77">
        <v>-14.32302</v>
      </c>
      <c r="J20" s="78">
        <f t="shared" si="0"/>
        <v>8.8793977793754399E-3</v>
      </c>
      <c r="K20" s="78">
        <f>I20/'סכום נכסי הקרן'!$C$42</f>
        <v>-5.1431672766062833E-5</v>
      </c>
    </row>
    <row r="21" spans="2:11">
      <c r="B21" t="s">
        <v>446</v>
      </c>
      <c r="C21" t="s">
        <v>447</v>
      </c>
      <c r="D21" t="s">
        <v>437</v>
      </c>
      <c r="E21" t="s">
        <v>106</v>
      </c>
      <c r="F21" s="87">
        <v>45162</v>
      </c>
      <c r="G21" s="77">
        <v>562290</v>
      </c>
      <c r="H21" s="77">
        <v>-2.32585</v>
      </c>
      <c r="I21" s="77">
        <v>-13.07802</v>
      </c>
      <c r="J21" s="78">
        <f t="shared" si="0"/>
        <v>8.1075738040320821E-3</v>
      </c>
      <c r="K21" s="78">
        <f>I21/'סכום נכסי הקרן'!$C$42</f>
        <v>-4.6961076998288428E-5</v>
      </c>
    </row>
    <row r="22" spans="2:11">
      <c r="B22" t="s">
        <v>448</v>
      </c>
      <c r="C22" t="s">
        <v>449</v>
      </c>
      <c r="D22" t="s">
        <v>437</v>
      </c>
      <c r="E22" t="s">
        <v>106</v>
      </c>
      <c r="F22" s="87">
        <v>45162</v>
      </c>
      <c r="G22" s="77">
        <v>3757400</v>
      </c>
      <c r="H22" s="77">
        <v>-2.086198</v>
      </c>
      <c r="I22" s="77">
        <v>-78.386800000000008</v>
      </c>
      <c r="J22" s="78">
        <f t="shared" si="0"/>
        <v>4.8595029389915452E-2</v>
      </c>
      <c r="K22" s="78">
        <f>I22/'סכום נכסי הקרן'!$C$42</f>
        <v>-2.8147445488303546E-4</v>
      </c>
    </row>
    <row r="23" spans="2:11">
      <c r="B23" t="s">
        <v>450</v>
      </c>
      <c r="C23" t="s">
        <v>451</v>
      </c>
      <c r="D23" t="s">
        <v>437</v>
      </c>
      <c r="E23" t="s">
        <v>106</v>
      </c>
      <c r="F23" s="87">
        <v>45168</v>
      </c>
      <c r="G23" s="77">
        <v>1399229</v>
      </c>
      <c r="H23" s="77">
        <v>-1.4302250000000001</v>
      </c>
      <c r="I23" s="77">
        <v>-20.012119999999999</v>
      </c>
      <c r="J23" s="78">
        <f t="shared" si="0"/>
        <v>1.2406292380279776E-2</v>
      </c>
      <c r="K23" s="78">
        <f>I23/'סכום נכסי הקרן'!$C$42</f>
        <v>-7.1860320462806119E-5</v>
      </c>
    </row>
    <row r="24" spans="2:11">
      <c r="B24" t="s">
        <v>452</v>
      </c>
      <c r="C24" t="s">
        <v>453</v>
      </c>
      <c r="D24" t="s">
        <v>437</v>
      </c>
      <c r="E24" t="s">
        <v>106</v>
      </c>
      <c r="F24" s="87">
        <v>45173</v>
      </c>
      <c r="G24" s="77">
        <v>284737.5</v>
      </c>
      <c r="H24" s="77">
        <v>-1.034816</v>
      </c>
      <c r="I24" s="77">
        <v>-2.9465100000000004</v>
      </c>
      <c r="J24" s="78">
        <f t="shared" si="0"/>
        <v>1.8266562743686409E-3</v>
      </c>
      <c r="K24" s="78">
        <f>I24/'סכום נכסי הקרן'!$C$42</f>
        <v>-1.0580445892132513E-5</v>
      </c>
    </row>
    <row r="25" spans="2:11">
      <c r="B25" t="s">
        <v>452</v>
      </c>
      <c r="C25" t="s">
        <v>454</v>
      </c>
      <c r="D25" t="s">
        <v>437</v>
      </c>
      <c r="E25" t="s">
        <v>106</v>
      </c>
      <c r="F25" s="87">
        <v>45173</v>
      </c>
      <c r="G25" s="77">
        <v>873195</v>
      </c>
      <c r="H25" s="77">
        <v>-1.034816</v>
      </c>
      <c r="I25" s="77">
        <v>-9.0359599999999993</v>
      </c>
      <c r="J25" s="78">
        <f t="shared" si="0"/>
        <v>5.6017434283080871E-3</v>
      </c>
      <c r="K25" s="78">
        <f>I25/'סכום נכסי הקרן'!$C$42</f>
        <v>-3.2446686372513134E-5</v>
      </c>
    </row>
    <row r="26" spans="2:11">
      <c r="B26" t="s">
        <v>455</v>
      </c>
      <c r="C26" t="s">
        <v>456</v>
      </c>
      <c r="D26" t="s">
        <v>437</v>
      </c>
      <c r="E26" t="s">
        <v>106</v>
      </c>
      <c r="F26" s="87">
        <v>45092</v>
      </c>
      <c r="G26" s="77">
        <v>2424870</v>
      </c>
      <c r="H26" s="77">
        <v>6.9261309999999998</v>
      </c>
      <c r="I26" s="77">
        <v>167.94968</v>
      </c>
      <c r="J26" s="78">
        <f t="shared" si="0"/>
        <v>-0.10411854592389146</v>
      </c>
      <c r="K26" s="78">
        <f>I26/'סכום נכסי הקרן'!$C$42</f>
        <v>6.0308042458398915E-4</v>
      </c>
    </row>
    <row r="27" spans="2:11">
      <c r="B27" t="s">
        <v>457</v>
      </c>
      <c r="C27" t="s">
        <v>458</v>
      </c>
      <c r="D27" t="s">
        <v>437</v>
      </c>
      <c r="E27" t="s">
        <v>106</v>
      </c>
      <c r="F27" s="87">
        <v>45043</v>
      </c>
      <c r="G27" s="77">
        <v>538860</v>
      </c>
      <c r="H27" s="77">
        <v>6.0635690000000002</v>
      </c>
      <c r="I27" s="77">
        <v>32.674150000000004</v>
      </c>
      <c r="J27" s="78">
        <f t="shared" si="0"/>
        <v>-2.0255977786317415E-2</v>
      </c>
      <c r="K27" s="78">
        <f>I27/'סכום נכסי הקרן'!$C$42</f>
        <v>1.1732764394026206E-4</v>
      </c>
    </row>
    <row r="28" spans="2:11">
      <c r="B28" t="s">
        <v>459</v>
      </c>
      <c r="C28" t="s">
        <v>460</v>
      </c>
      <c r="D28" t="s">
        <v>437</v>
      </c>
      <c r="E28" t="s">
        <v>106</v>
      </c>
      <c r="F28" s="87">
        <v>45050</v>
      </c>
      <c r="G28" s="77">
        <v>846780</v>
      </c>
      <c r="H28" s="77">
        <v>5.9830300000000003</v>
      </c>
      <c r="I28" s="77">
        <v>50.6631</v>
      </c>
      <c r="J28" s="78">
        <f t="shared" si="0"/>
        <v>-3.1408028309412112E-2</v>
      </c>
      <c r="K28" s="78">
        <f>I28/'סכום נכסי הקרן'!$C$42</f>
        <v>1.8192308469263592E-4</v>
      </c>
    </row>
    <row r="29" spans="2:11">
      <c r="B29" t="s">
        <v>461</v>
      </c>
      <c r="C29" t="s">
        <v>462</v>
      </c>
      <c r="D29" t="s">
        <v>437</v>
      </c>
      <c r="E29" t="s">
        <v>106</v>
      </c>
      <c r="F29" s="87">
        <v>45085</v>
      </c>
      <c r="G29" s="77">
        <v>1270170</v>
      </c>
      <c r="H29" s="77">
        <v>5.2425769999999998</v>
      </c>
      <c r="I29" s="77">
        <v>66.589640000000003</v>
      </c>
      <c r="J29" s="78">
        <f t="shared" si="0"/>
        <v>-4.1281510571472356E-2</v>
      </c>
      <c r="K29" s="78">
        <f>I29/'סכום נכסי הקרן'!$C$42</f>
        <v>2.3911274117399323E-4</v>
      </c>
    </row>
    <row r="30" spans="2:11">
      <c r="B30" t="s">
        <v>463</v>
      </c>
      <c r="C30" t="s">
        <v>464</v>
      </c>
      <c r="D30" t="s">
        <v>437</v>
      </c>
      <c r="E30" t="s">
        <v>106</v>
      </c>
      <c r="F30" s="87">
        <v>45141</v>
      </c>
      <c r="G30" s="77">
        <v>577350</v>
      </c>
      <c r="H30" s="77">
        <v>4.2345230000000003</v>
      </c>
      <c r="I30" s="77">
        <v>24.44802</v>
      </c>
      <c r="J30" s="78">
        <f t="shared" si="0"/>
        <v>-1.5156279506565399E-2</v>
      </c>
      <c r="K30" s="78">
        <f>I30/'סכום נכסי הקרן'!$C$42</f>
        <v>8.7788927503987249E-5</v>
      </c>
    </row>
    <row r="31" spans="2:11">
      <c r="B31" t="s">
        <v>465</v>
      </c>
      <c r="C31" t="s">
        <v>466</v>
      </c>
      <c r="D31" t="s">
        <v>437</v>
      </c>
      <c r="E31" t="s">
        <v>106</v>
      </c>
      <c r="F31" s="87">
        <v>45197</v>
      </c>
      <c r="G31" s="77">
        <v>692820</v>
      </c>
      <c r="H31" s="77">
        <v>-2.3726000000000001E-2</v>
      </c>
      <c r="I31" s="77">
        <v>-0.16438</v>
      </c>
      <c r="J31" s="78">
        <f t="shared" si="0"/>
        <v>1.01905562302764E-4</v>
      </c>
      <c r="K31" s="78">
        <f>I31/'סכום נכסי הקרן'!$C$42</f>
        <v>-5.9026227494518674E-7</v>
      </c>
    </row>
    <row r="32" spans="2:11">
      <c r="B32" s="79" t="s">
        <v>467</v>
      </c>
      <c r="C32" s="16"/>
      <c r="D32" s="16"/>
      <c r="G32" s="81"/>
      <c r="I32" s="81">
        <f>SUM(I33:I46)</f>
        <v>483.42165</v>
      </c>
      <c r="J32" s="80">
        <f t="shared" si="0"/>
        <v>-0.29969190334943407</v>
      </c>
      <c r="K32" s="80">
        <f>I32/'סכום נכסי הקרן'!$C$42</f>
        <v>1.7358897851731101E-3</v>
      </c>
    </row>
    <row r="33" spans="2:11">
      <c r="B33" t="s">
        <v>468</v>
      </c>
      <c r="C33" t="s">
        <v>469</v>
      </c>
      <c r="D33" t="s">
        <v>437</v>
      </c>
      <c r="E33" t="s">
        <v>120</v>
      </c>
      <c r="F33" s="87">
        <v>45197</v>
      </c>
      <c r="G33" s="77">
        <v>86163</v>
      </c>
      <c r="H33" s="77">
        <v>0.117371</v>
      </c>
      <c r="I33" s="77">
        <v>0.10113</v>
      </c>
      <c r="J33" s="78">
        <f t="shared" si="0"/>
        <v>-6.2694424599577347E-5</v>
      </c>
      <c r="K33" s="78">
        <f>I33/'סכום נכסי הקרן'!$C$42</f>
        <v>3.6314164658235024E-7</v>
      </c>
    </row>
    <row r="34" spans="2:11">
      <c r="B34" t="s">
        <v>470</v>
      </c>
      <c r="C34" t="s">
        <v>471</v>
      </c>
      <c r="D34" t="s">
        <v>437</v>
      </c>
      <c r="E34" t="s">
        <v>120</v>
      </c>
      <c r="F34" s="87">
        <v>45168</v>
      </c>
      <c r="G34" s="77">
        <v>350851.75</v>
      </c>
      <c r="H34" s="77">
        <v>1.3720319999999999</v>
      </c>
      <c r="I34" s="77">
        <v>4.8138000000000005</v>
      </c>
      <c r="J34" s="78">
        <f t="shared" si="0"/>
        <v>-2.9842620502071142E-3</v>
      </c>
      <c r="K34" s="78">
        <f>I34/'סכום נכסי הקרן'!$C$42</f>
        <v>1.7285585467399565E-5</v>
      </c>
    </row>
    <row r="35" spans="2:11">
      <c r="B35" t="s">
        <v>472</v>
      </c>
      <c r="C35" t="s">
        <v>473</v>
      </c>
      <c r="D35" t="s">
        <v>437</v>
      </c>
      <c r="E35" t="s">
        <v>106</v>
      </c>
      <c r="F35" s="87">
        <v>45127</v>
      </c>
      <c r="G35" s="77">
        <v>808972.85</v>
      </c>
      <c r="H35" s="77">
        <v>2.6752389999999999</v>
      </c>
      <c r="I35" s="77">
        <v>21.641959999999997</v>
      </c>
      <c r="J35" s="78">
        <f t="shared" si="0"/>
        <v>-1.3416693655760592E-2</v>
      </c>
      <c r="K35" s="78">
        <f>I35/'סכום נכסי הקרן'!$C$42</f>
        <v>7.7712815086219321E-5</v>
      </c>
    </row>
    <row r="36" spans="2:11">
      <c r="B36" t="s">
        <v>474</v>
      </c>
      <c r="C36" t="s">
        <v>475</v>
      </c>
      <c r="D36" t="s">
        <v>437</v>
      </c>
      <c r="E36" t="s">
        <v>106</v>
      </c>
      <c r="F36" s="87">
        <v>45133</v>
      </c>
      <c r="G36" s="77">
        <v>37665.160000000003</v>
      </c>
      <c r="H36" s="77">
        <v>2.03132</v>
      </c>
      <c r="I36" s="77">
        <v>0.7651</v>
      </c>
      <c r="J36" s="78">
        <f t="shared" si="0"/>
        <v>-4.7431527994795436E-4</v>
      </c>
      <c r="K36" s="78">
        <f>I36/'סכום נכסי הקרן'!$C$42</f>
        <v>2.7473516641961455E-6</v>
      </c>
    </row>
    <row r="37" spans="2:11">
      <c r="B37" t="s">
        <v>476</v>
      </c>
      <c r="C37" t="s">
        <v>477</v>
      </c>
      <c r="D37" t="s">
        <v>437</v>
      </c>
      <c r="E37" t="s">
        <v>110</v>
      </c>
      <c r="F37" s="87">
        <v>45197</v>
      </c>
      <c r="G37" s="77">
        <v>354191.29</v>
      </c>
      <c r="H37" s="77">
        <v>-0.34626499999999999</v>
      </c>
      <c r="I37" s="77">
        <v>-1.22644</v>
      </c>
      <c r="J37" s="78">
        <f t="shared" si="0"/>
        <v>7.6031790869084972E-4</v>
      </c>
      <c r="K37" s="78">
        <f>I37/'סכום נכסי הקרן'!$C$42</f>
        <v>-4.4039497778548171E-6</v>
      </c>
    </row>
    <row r="38" spans="2:11">
      <c r="B38" t="s">
        <v>478</v>
      </c>
      <c r="C38" t="s">
        <v>479</v>
      </c>
      <c r="D38" t="s">
        <v>437</v>
      </c>
      <c r="E38" t="s">
        <v>110</v>
      </c>
      <c r="F38" s="87">
        <v>45187</v>
      </c>
      <c r="G38" s="77">
        <v>743776.91</v>
      </c>
      <c r="H38" s="77">
        <v>1.1333880000000001</v>
      </c>
      <c r="I38" s="77">
        <v>8.4298799999999989</v>
      </c>
      <c r="J38" s="78">
        <f t="shared" si="0"/>
        <v>-5.2260108379658362E-3</v>
      </c>
      <c r="K38" s="78">
        <f>I38/'סכום נכסי הקרן'!$C$42</f>
        <v>3.0270350081000914E-5</v>
      </c>
    </row>
    <row r="39" spans="2:11">
      <c r="B39" t="s">
        <v>480</v>
      </c>
      <c r="C39" t="s">
        <v>481</v>
      </c>
      <c r="D39" t="s">
        <v>437</v>
      </c>
      <c r="E39" t="s">
        <v>110</v>
      </c>
      <c r="F39" s="87">
        <v>45145</v>
      </c>
      <c r="G39" s="77">
        <v>3075117.44</v>
      </c>
      <c r="H39" s="77">
        <v>4.3713379999999997</v>
      </c>
      <c r="I39" s="77">
        <v>134.42379</v>
      </c>
      <c r="J39" s="78">
        <f t="shared" si="0"/>
        <v>-8.3334541348209418E-2</v>
      </c>
      <c r="K39" s="78">
        <f>I39/'סכום נכסי הקרן'!$C$42</f>
        <v>4.8269431860417352E-4</v>
      </c>
    </row>
    <row r="40" spans="2:11">
      <c r="B40" t="s">
        <v>482</v>
      </c>
      <c r="C40" t="s">
        <v>483</v>
      </c>
      <c r="D40" t="s">
        <v>437</v>
      </c>
      <c r="E40" t="s">
        <v>113</v>
      </c>
      <c r="F40" s="87">
        <v>45197</v>
      </c>
      <c r="G40" s="77">
        <v>351089.42</v>
      </c>
      <c r="H40" s="77">
        <v>-0.48575699999999999</v>
      </c>
      <c r="I40" s="77">
        <v>-1.7054400000000001</v>
      </c>
      <c r="J40" s="78">
        <f t="shared" si="0"/>
        <v>1.0572686590438365E-3</v>
      </c>
      <c r="K40" s="78">
        <f>I40/'סכום נכסי הקרן'!$C$42</f>
        <v>-6.1239621254563778E-6</v>
      </c>
    </row>
    <row r="41" spans="2:11">
      <c r="B41" t="s">
        <v>484</v>
      </c>
      <c r="C41" t="s">
        <v>485</v>
      </c>
      <c r="D41" t="s">
        <v>437</v>
      </c>
      <c r="E41" t="s">
        <v>113</v>
      </c>
      <c r="F41" s="87">
        <v>45113</v>
      </c>
      <c r="G41" s="77">
        <v>244519.27</v>
      </c>
      <c r="H41" s="77">
        <v>3.812665</v>
      </c>
      <c r="I41" s="77">
        <v>9.3227000000000011</v>
      </c>
      <c r="J41" s="78">
        <f t="shared" si="0"/>
        <v>-5.7795047188221082E-3</v>
      </c>
      <c r="K41" s="78">
        <f>I41/'סכום נכסי הקרן'!$C$42</f>
        <v>3.3476323826691159E-5</v>
      </c>
    </row>
    <row r="42" spans="2:11">
      <c r="B42" t="s">
        <v>486</v>
      </c>
      <c r="C42" t="s">
        <v>487</v>
      </c>
      <c r="D42" t="s">
        <v>437</v>
      </c>
      <c r="E42" t="s">
        <v>113</v>
      </c>
      <c r="F42" s="87">
        <v>45133</v>
      </c>
      <c r="G42" s="77">
        <v>1243053.8</v>
      </c>
      <c r="H42" s="77">
        <v>5.3956559999999998</v>
      </c>
      <c r="I42" s="77">
        <v>67.070909999999998</v>
      </c>
      <c r="J42" s="78">
        <f t="shared" si="0"/>
        <v>-4.1579868583210104E-2</v>
      </c>
      <c r="K42" s="78">
        <f>I42/'סכום נכסי הקרן'!$C$42</f>
        <v>2.4084090472833601E-4</v>
      </c>
    </row>
    <row r="43" spans="2:11">
      <c r="B43" t="s">
        <v>488</v>
      </c>
      <c r="C43" t="s">
        <v>489</v>
      </c>
      <c r="D43" t="s">
        <v>437</v>
      </c>
      <c r="E43" t="s">
        <v>106</v>
      </c>
      <c r="F43" s="87">
        <v>45127</v>
      </c>
      <c r="G43" s="77">
        <v>2730879.16</v>
      </c>
      <c r="H43" s="77">
        <v>7.2919099999999997</v>
      </c>
      <c r="I43" s="77">
        <v>199.13324</v>
      </c>
      <c r="J43" s="78">
        <f t="shared" si="0"/>
        <v>-0.12345044893156866</v>
      </c>
      <c r="K43" s="78">
        <f>I43/'סכום נכסי הקרן'!$C$42</f>
        <v>7.1505559836723361E-4</v>
      </c>
    </row>
    <row r="44" spans="2:11">
      <c r="B44" t="s">
        <v>490</v>
      </c>
      <c r="C44" t="s">
        <v>491</v>
      </c>
      <c r="D44" t="s">
        <v>437</v>
      </c>
      <c r="E44" t="s">
        <v>106</v>
      </c>
      <c r="F44" s="87">
        <v>45133</v>
      </c>
      <c r="G44" s="77">
        <v>321384.3</v>
      </c>
      <c r="H44" s="77">
        <v>6.6844150000000004</v>
      </c>
      <c r="I44" s="77">
        <v>21.482659999999999</v>
      </c>
      <c r="J44" s="78">
        <f t="shared" si="0"/>
        <v>-1.3317937383252805E-2</v>
      </c>
      <c r="K44" s="78">
        <f>I44/'סכום נכסי הקרן'!$C$42</f>
        <v>7.7140794278342652E-5</v>
      </c>
    </row>
    <row r="45" spans="2:11">
      <c r="B45" t="s">
        <v>492</v>
      </c>
      <c r="C45" t="s">
        <v>493</v>
      </c>
      <c r="D45" t="s">
        <v>437</v>
      </c>
      <c r="E45" t="s">
        <v>106</v>
      </c>
      <c r="F45" s="87">
        <v>45141</v>
      </c>
      <c r="G45" s="77">
        <v>376680.5</v>
      </c>
      <c r="H45" s="77">
        <v>4.9148440000000004</v>
      </c>
      <c r="I45" s="77">
        <v>18.513259999999999</v>
      </c>
      <c r="J45" s="78">
        <f t="shared" si="0"/>
        <v>-1.1477090706638694E-2</v>
      </c>
      <c r="K45" s="78">
        <f>I45/'סכום נכסי הקרן'!$C$42</f>
        <v>6.647815405920262E-5</v>
      </c>
    </row>
    <row r="46" spans="2:11">
      <c r="B46" t="s">
        <v>494</v>
      </c>
      <c r="C46" t="s">
        <v>495</v>
      </c>
      <c r="D46" t="s">
        <v>437</v>
      </c>
      <c r="E46" t="s">
        <v>106</v>
      </c>
      <c r="F46" s="87">
        <v>45154</v>
      </c>
      <c r="G46" s="77">
        <v>22078.63</v>
      </c>
      <c r="H46" s="77">
        <v>2.967123</v>
      </c>
      <c r="I46" s="77">
        <v>0.65510000000000002</v>
      </c>
      <c r="J46" s="78">
        <f t="shared" si="0"/>
        <v>-4.0612199698589061E-4</v>
      </c>
      <c r="K46" s="78">
        <f>I46/'סכום נכסי הקרן'!$C$42</f>
        <v>2.3523592670433866E-6</v>
      </c>
    </row>
    <row r="47" spans="2:11">
      <c r="B47" s="79" t="s">
        <v>374</v>
      </c>
      <c r="C47" s="16"/>
      <c r="D47" s="16"/>
      <c r="G47" s="81"/>
      <c r="I47" s="81">
        <v>0</v>
      </c>
      <c r="J47" s="80">
        <f t="shared" si="0"/>
        <v>0</v>
      </c>
      <c r="K47" s="80">
        <f>I47/'סכום נכסי הקרן'!$C$42</f>
        <v>0</v>
      </c>
    </row>
    <row r="48" spans="2:11">
      <c r="B48" t="s">
        <v>217</v>
      </c>
      <c r="C48" t="s">
        <v>217</v>
      </c>
      <c r="D48" t="s">
        <v>217</v>
      </c>
      <c r="E48" t="s">
        <v>217</v>
      </c>
      <c r="G48" s="89">
        <v>0</v>
      </c>
      <c r="H48" s="89">
        <v>0</v>
      </c>
      <c r="I48" s="89">
        <v>0</v>
      </c>
      <c r="J48" s="85">
        <f t="shared" si="0"/>
        <v>0</v>
      </c>
      <c r="K48" s="85">
        <f>I48/'סכום נכסי הקרן'!$C$42</f>
        <v>0</v>
      </c>
    </row>
    <row r="49" spans="2:11">
      <c r="B49" s="79" t="s">
        <v>284</v>
      </c>
      <c r="C49" s="16"/>
      <c r="D49" s="16"/>
      <c r="G49" s="81"/>
      <c r="I49" s="81">
        <v>0</v>
      </c>
      <c r="J49" s="80">
        <f t="shared" si="0"/>
        <v>0</v>
      </c>
      <c r="K49" s="80">
        <f>I49/'סכום נכסי הקרן'!$C$42</f>
        <v>0</v>
      </c>
    </row>
    <row r="50" spans="2:11">
      <c r="B50" t="s">
        <v>217</v>
      </c>
      <c r="C50" t="s">
        <v>217</v>
      </c>
      <c r="D50" t="s">
        <v>217</v>
      </c>
      <c r="E50" t="s">
        <v>217</v>
      </c>
      <c r="G50" s="89">
        <v>0</v>
      </c>
      <c r="H50" s="89">
        <v>0</v>
      </c>
      <c r="I50" s="89">
        <v>0</v>
      </c>
      <c r="J50" s="85">
        <f t="shared" si="0"/>
        <v>0</v>
      </c>
      <c r="K50" s="85">
        <f>I50/'סכום נכסי הקרן'!$C$42</f>
        <v>0</v>
      </c>
    </row>
    <row r="51" spans="2:11">
      <c r="B51" s="79" t="s">
        <v>222</v>
      </c>
      <c r="C51" s="16"/>
      <c r="D51" s="16"/>
      <c r="G51" s="81"/>
      <c r="I51" s="81">
        <v>0</v>
      </c>
      <c r="J51" s="80">
        <f t="shared" si="0"/>
        <v>0</v>
      </c>
      <c r="K51" s="80">
        <f>I51/'סכום נכסי הקרן'!$C$42</f>
        <v>0</v>
      </c>
    </row>
    <row r="52" spans="2:11">
      <c r="B52" s="79" t="s">
        <v>372</v>
      </c>
      <c r="C52" s="16"/>
      <c r="D52" s="16"/>
      <c r="G52" s="81"/>
      <c r="I52" s="81">
        <v>0</v>
      </c>
      <c r="J52" s="80">
        <f t="shared" si="0"/>
        <v>0</v>
      </c>
      <c r="K52" s="80">
        <f>I52/'סכום נכסי הקרן'!$C$42</f>
        <v>0</v>
      </c>
    </row>
    <row r="53" spans="2:11">
      <c r="B53" t="s">
        <v>217</v>
      </c>
      <c r="C53" t="s">
        <v>217</v>
      </c>
      <c r="D53" t="s">
        <v>217</v>
      </c>
      <c r="E53" t="s">
        <v>217</v>
      </c>
      <c r="G53" s="89">
        <v>0</v>
      </c>
      <c r="H53" s="89">
        <v>0</v>
      </c>
      <c r="I53" s="89">
        <v>0</v>
      </c>
      <c r="J53" s="85">
        <f t="shared" si="0"/>
        <v>0</v>
      </c>
      <c r="K53" s="85">
        <f>I53/'סכום נכסי הקרן'!$C$42</f>
        <v>0</v>
      </c>
    </row>
    <row r="54" spans="2:11">
      <c r="B54" s="79" t="s">
        <v>375</v>
      </c>
      <c r="C54" s="16"/>
      <c r="D54" s="16"/>
      <c r="G54" s="81"/>
      <c r="I54" s="81">
        <v>0</v>
      </c>
      <c r="J54" s="80">
        <f t="shared" si="0"/>
        <v>0</v>
      </c>
      <c r="K54" s="80">
        <f>I54/'סכום נכסי הקרן'!$C$42</f>
        <v>0</v>
      </c>
    </row>
    <row r="55" spans="2:11">
      <c r="B55" t="s">
        <v>217</v>
      </c>
      <c r="C55" t="s">
        <v>217</v>
      </c>
      <c r="D55" t="s">
        <v>217</v>
      </c>
      <c r="E55" t="s">
        <v>217</v>
      </c>
      <c r="G55" s="89">
        <v>0</v>
      </c>
      <c r="H55" s="89">
        <v>0</v>
      </c>
      <c r="I55" s="89">
        <v>0</v>
      </c>
      <c r="J55" s="85">
        <f t="shared" si="0"/>
        <v>0</v>
      </c>
      <c r="K55" s="85">
        <f>I55/'סכום נכסי הקרן'!$C$42</f>
        <v>0</v>
      </c>
    </row>
    <row r="56" spans="2:11">
      <c r="B56" s="79" t="s">
        <v>374</v>
      </c>
      <c r="C56" s="16"/>
      <c r="D56" s="16"/>
      <c r="G56" s="81"/>
      <c r="I56" s="81">
        <v>0</v>
      </c>
      <c r="J56" s="80">
        <f t="shared" si="0"/>
        <v>0</v>
      </c>
      <c r="K56" s="80">
        <f>I56/'סכום נכסי הקרן'!$C$42</f>
        <v>0</v>
      </c>
    </row>
    <row r="57" spans="2:11">
      <c r="B57" t="s">
        <v>217</v>
      </c>
      <c r="C57" t="s">
        <v>217</v>
      </c>
      <c r="D57" t="s">
        <v>217</v>
      </c>
      <c r="E57" t="s">
        <v>217</v>
      </c>
      <c r="G57" s="89">
        <v>0</v>
      </c>
      <c r="H57" s="89">
        <v>0</v>
      </c>
      <c r="I57" s="89">
        <v>0</v>
      </c>
      <c r="J57" s="85">
        <f t="shared" si="0"/>
        <v>0</v>
      </c>
      <c r="K57" s="85">
        <f>I57/'סכום נכסי הקרן'!$C$42</f>
        <v>0</v>
      </c>
    </row>
    <row r="58" spans="2:11">
      <c r="B58" s="79" t="s">
        <v>284</v>
      </c>
      <c r="C58" s="16"/>
      <c r="D58" s="16"/>
      <c r="G58" s="81"/>
      <c r="I58" s="81">
        <v>0</v>
      </c>
      <c r="J58" s="80">
        <f t="shared" si="0"/>
        <v>0</v>
      </c>
      <c r="K58" s="80">
        <f>I58/'סכום נכסי הקרן'!$C$42</f>
        <v>0</v>
      </c>
    </row>
    <row r="59" spans="2:11">
      <c r="B59" t="s">
        <v>217</v>
      </c>
      <c r="C59" t="s">
        <v>217</v>
      </c>
      <c r="D59" t="s">
        <v>217</v>
      </c>
      <c r="E59" t="s">
        <v>217</v>
      </c>
      <c r="G59" s="89">
        <v>0</v>
      </c>
      <c r="H59" s="89">
        <v>0</v>
      </c>
      <c r="I59" s="89">
        <v>0</v>
      </c>
      <c r="J59" s="85">
        <f t="shared" si="0"/>
        <v>0</v>
      </c>
      <c r="K59" s="85">
        <f>I59/'סכום נכסי הקרן'!$C$42</f>
        <v>0</v>
      </c>
    </row>
    <row r="60" spans="2:11">
      <c r="B60" s="79"/>
      <c r="C60" s="16"/>
      <c r="D60" s="16"/>
      <c r="G60" s="81"/>
      <c r="I60" s="81"/>
      <c r="J60" s="80"/>
      <c r="K60" s="80"/>
    </row>
    <row r="61" spans="2:11">
      <c r="B61"/>
      <c r="C61"/>
      <c r="D61"/>
      <c r="E61"/>
      <c r="G61" s="77"/>
      <c r="H61" s="77"/>
      <c r="I61" s="77"/>
      <c r="J61" s="78"/>
      <c r="K61" s="78"/>
    </row>
    <row r="62" spans="2:11">
      <c r="B62" s="79"/>
      <c r="C62" s="16"/>
      <c r="D62" s="16"/>
      <c r="G62" s="81"/>
      <c r="I62" s="81"/>
      <c r="J62" s="80"/>
      <c r="K62" s="80"/>
    </row>
    <row r="63" spans="2:11">
      <c r="B63" s="90" t="s">
        <v>496</v>
      </c>
      <c r="C63"/>
      <c r="D63"/>
      <c r="E63"/>
      <c r="G63" s="77"/>
      <c r="H63" s="77"/>
      <c r="I63" s="77"/>
      <c r="J63" s="78"/>
      <c r="K63" s="78"/>
    </row>
    <row r="64" spans="2:11">
      <c r="B64" s="90" t="s">
        <v>497</v>
      </c>
      <c r="C64" s="16"/>
      <c r="D64" s="16"/>
      <c r="G64" s="81"/>
      <c r="I64" s="81"/>
      <c r="J64" s="80"/>
      <c r="K64" s="80"/>
    </row>
    <row r="65" spans="2:11">
      <c r="B65" s="90" t="s">
        <v>277</v>
      </c>
      <c r="C65" s="16"/>
      <c r="D65" s="16"/>
      <c r="G65" s="81"/>
      <c r="I65" s="81"/>
      <c r="J65" s="80"/>
      <c r="K65" s="80"/>
    </row>
    <row r="66" spans="2:11">
      <c r="B66" s="90" t="s">
        <v>278</v>
      </c>
      <c r="C66"/>
      <c r="D66"/>
      <c r="E66"/>
      <c r="G66" s="77"/>
      <c r="H66" s="77"/>
      <c r="I66" s="77"/>
      <c r="J66" s="78"/>
      <c r="K66" s="78"/>
    </row>
    <row r="67" spans="2:11">
      <c r="B67" s="79"/>
      <c r="C67" s="16"/>
      <c r="D67" s="16"/>
      <c r="G67" s="81"/>
      <c r="I67" s="81"/>
      <c r="J67" s="80"/>
      <c r="K67" s="80"/>
    </row>
    <row r="68" spans="2:11">
      <c r="B68"/>
      <c r="C68"/>
      <c r="D68"/>
      <c r="E68"/>
      <c r="G68" s="77"/>
      <c r="H68" s="77"/>
      <c r="I68" s="77"/>
      <c r="J68" s="78"/>
      <c r="K68" s="78"/>
    </row>
    <row r="69" spans="2:11">
      <c r="B69" s="79"/>
      <c r="C69" s="16"/>
      <c r="D69" s="16"/>
      <c r="G69" s="81"/>
      <c r="I69" s="81"/>
      <c r="J69" s="80"/>
      <c r="K69" s="80"/>
    </row>
    <row r="70" spans="2:11">
      <c r="B70"/>
      <c r="C70"/>
      <c r="D70"/>
      <c r="E70"/>
      <c r="G70" s="77"/>
      <c r="H70" s="77"/>
      <c r="I70" s="77"/>
      <c r="J70" s="78"/>
      <c r="K70" s="78"/>
    </row>
    <row r="71" spans="2:11">
      <c r="B71" s="79"/>
      <c r="C71" s="16"/>
      <c r="D71" s="16"/>
      <c r="G71" s="81"/>
      <c r="I71" s="81"/>
      <c r="J71" s="80"/>
      <c r="K71" s="80"/>
    </row>
    <row r="72" spans="2:11">
      <c r="B72"/>
      <c r="C72"/>
      <c r="D72"/>
      <c r="E72"/>
      <c r="G72" s="77"/>
      <c r="H72" s="77"/>
      <c r="I72" s="77"/>
      <c r="J72" s="78"/>
      <c r="K72" s="78"/>
    </row>
    <row r="73" spans="2:11">
      <c r="B73"/>
      <c r="C73" s="16"/>
      <c r="D73" s="16"/>
    </row>
    <row r="74" spans="2:11">
      <c r="B74"/>
      <c r="C74" s="16"/>
      <c r="D74" s="16"/>
    </row>
    <row r="75" spans="2:11">
      <c r="B75"/>
      <c r="C75" s="16"/>
      <c r="D75" s="16"/>
    </row>
    <row r="76" spans="2:11">
      <c r="B76"/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45197</v>
      </c>
    </row>
    <row r="2" spans="2:78">
      <c r="B2" s="2" t="s">
        <v>1</v>
      </c>
      <c r="C2" s="12" t="s">
        <v>429</v>
      </c>
    </row>
    <row r="3" spans="2:78">
      <c r="B3" s="2" t="s">
        <v>2</v>
      </c>
      <c r="C3" s="83" t="s">
        <v>430</v>
      </c>
    </row>
    <row r="4" spans="2:78">
      <c r="B4" s="2" t="s">
        <v>3</v>
      </c>
      <c r="C4" s="84" t="s">
        <v>196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378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224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45197</v>
      </c>
    </row>
    <row r="2" spans="2:60">
      <c r="B2" s="2" t="s">
        <v>1</v>
      </c>
      <c r="C2" s="12" t="s">
        <v>429</v>
      </c>
    </row>
    <row r="3" spans="2:60">
      <c r="B3" s="2" t="s">
        <v>2</v>
      </c>
      <c r="C3" s="83" t="s">
        <v>430</v>
      </c>
    </row>
    <row r="4" spans="2:60">
      <c r="B4" s="2" t="s">
        <v>3</v>
      </c>
      <c r="C4" s="84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403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404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405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t="s">
        <v>217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410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t="s">
        <v>217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411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t="s">
        <v>217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412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t="s">
        <v>217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413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t="s">
        <v>217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405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t="s">
        <v>217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t="s">
        <v>217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412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t="s">
        <v>217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224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45197</v>
      </c>
    </row>
    <row r="2" spans="2:64">
      <c r="B2" s="2" t="s">
        <v>1</v>
      </c>
      <c r="C2" s="12" t="s">
        <v>429</v>
      </c>
    </row>
    <row r="3" spans="2:64">
      <c r="B3" s="2" t="s">
        <v>2</v>
      </c>
      <c r="C3" s="83" t="s">
        <v>430</v>
      </c>
    </row>
    <row r="4" spans="2:64">
      <c r="B4" s="2" t="s">
        <v>3</v>
      </c>
      <c r="C4" s="84" t="s">
        <v>196</v>
      </c>
    </row>
    <row r="5" spans="2:64">
      <c r="B5" s="2"/>
    </row>
    <row r="7" spans="2:64" ht="26.25" customHeight="1">
      <c r="B7" s="104" t="s">
        <v>152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389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390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224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45197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429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3" t="s">
        <v>430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4" t="s">
        <v>155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217</v>
      </c>
      <c r="E14" s="78">
        <v>0</v>
      </c>
      <c r="F14" t="s">
        <v>217</v>
      </c>
      <c r="G14" s="77">
        <v>0</v>
      </c>
      <c r="H14" s="78">
        <v>0</v>
      </c>
      <c r="I14" s="78">
        <v>0</v>
      </c>
    </row>
    <row r="15" spans="2:55">
      <c r="B15" s="79" t="s">
        <v>417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217</v>
      </c>
      <c r="E16" s="78">
        <v>0</v>
      </c>
      <c r="F16" t="s">
        <v>217</v>
      </c>
      <c r="G16" s="77">
        <v>0</v>
      </c>
      <c r="H16" s="78">
        <v>0</v>
      </c>
      <c r="I16" s="78">
        <v>0</v>
      </c>
    </row>
    <row r="17" spans="2:9">
      <c r="B17" s="79" t="s">
        <v>222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217</v>
      </c>
      <c r="E19" s="78">
        <v>0</v>
      </c>
      <c r="F19" t="s">
        <v>217</v>
      </c>
      <c r="G19" s="77">
        <v>0</v>
      </c>
      <c r="H19" s="78">
        <v>0</v>
      </c>
      <c r="I19" s="78">
        <v>0</v>
      </c>
    </row>
    <row r="20" spans="2:9">
      <c r="B20" s="79" t="s">
        <v>417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217</v>
      </c>
      <c r="E21" s="78">
        <v>0</v>
      </c>
      <c r="F21" t="s">
        <v>217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429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430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4" t="s">
        <v>161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429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430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4" t="s">
        <v>166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1569.1604600000001</v>
      </c>
      <c r="J11" s="76">
        <v>1</v>
      </c>
      <c r="K11" s="76">
        <v>5.5999999999999999E-3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1569.1604600000001</v>
      </c>
      <c r="J12" s="80">
        <v>1</v>
      </c>
      <c r="K12" s="80">
        <v>5.5999999999999999E-3</v>
      </c>
    </row>
    <row r="13" spans="2:60">
      <c r="B13" t="s">
        <v>418</v>
      </c>
      <c r="C13" t="s">
        <v>419</v>
      </c>
      <c r="D13" t="s">
        <v>217</v>
      </c>
      <c r="E13" t="s">
        <v>420</v>
      </c>
      <c r="F13" s="78">
        <v>0</v>
      </c>
      <c r="G13" t="s">
        <v>102</v>
      </c>
      <c r="H13" s="78">
        <v>0</v>
      </c>
      <c r="I13" s="77">
        <v>-144.92274</v>
      </c>
      <c r="J13" s="78">
        <v>-9.2399999999999996E-2</v>
      </c>
      <c r="K13" s="78">
        <v>-5.0000000000000001E-4</v>
      </c>
    </row>
    <row r="14" spans="2:60">
      <c r="B14" t="s">
        <v>421</v>
      </c>
      <c r="C14" t="s">
        <v>422</v>
      </c>
      <c r="D14" t="s">
        <v>217</v>
      </c>
      <c r="E14" t="s">
        <v>420</v>
      </c>
      <c r="F14" s="78">
        <v>0</v>
      </c>
      <c r="G14" t="s">
        <v>102</v>
      </c>
      <c r="H14" s="78">
        <v>0</v>
      </c>
      <c r="I14" s="77">
        <v>-14.49372</v>
      </c>
      <c r="J14" s="78">
        <v>-9.1999999999999998E-3</v>
      </c>
      <c r="K14" s="78">
        <v>-1E-4</v>
      </c>
    </row>
    <row r="15" spans="2:60">
      <c r="B15" t="s">
        <v>423</v>
      </c>
      <c r="C15" t="s">
        <v>424</v>
      </c>
      <c r="D15" t="s">
        <v>217</v>
      </c>
      <c r="E15" t="s">
        <v>420</v>
      </c>
      <c r="F15" s="78">
        <v>0</v>
      </c>
      <c r="G15" t="s">
        <v>102</v>
      </c>
      <c r="H15" s="78">
        <v>0</v>
      </c>
      <c r="I15" s="77">
        <v>-0.31762000000000001</v>
      </c>
      <c r="J15" s="78">
        <v>-2.0000000000000001E-4</v>
      </c>
      <c r="K15" s="78">
        <v>0</v>
      </c>
    </row>
    <row r="16" spans="2:60">
      <c r="B16" t="s">
        <v>425</v>
      </c>
      <c r="C16" t="s">
        <v>426</v>
      </c>
      <c r="D16" t="s">
        <v>203</v>
      </c>
      <c r="E16" t="s">
        <v>204</v>
      </c>
      <c r="F16" s="78">
        <v>0</v>
      </c>
      <c r="G16" t="s">
        <v>106</v>
      </c>
      <c r="H16" s="78">
        <v>0</v>
      </c>
      <c r="I16" s="77">
        <v>1655.07</v>
      </c>
      <c r="J16" s="78">
        <v>1.0547</v>
      </c>
      <c r="K16" s="78">
        <v>5.8999999999999999E-3</v>
      </c>
    </row>
    <row r="17" spans="2:11">
      <c r="B17" t="s">
        <v>427</v>
      </c>
      <c r="C17" t="s">
        <v>428</v>
      </c>
      <c r="D17" t="s">
        <v>203</v>
      </c>
      <c r="E17" t="s">
        <v>204</v>
      </c>
      <c r="F17" s="78">
        <v>0</v>
      </c>
      <c r="G17" t="s">
        <v>102</v>
      </c>
      <c r="H17" s="78">
        <v>0</v>
      </c>
      <c r="I17" s="77">
        <v>73.824539999999999</v>
      </c>
      <c r="J17" s="78">
        <v>4.7E-2</v>
      </c>
      <c r="K17" s="78">
        <v>2.9999999999999997E-4</v>
      </c>
    </row>
    <row r="18" spans="2:11">
      <c r="B18" s="79" t="s">
        <v>222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217</v>
      </c>
      <c r="C19" t="s">
        <v>217</v>
      </c>
      <c r="D19" t="s">
        <v>217</v>
      </c>
      <c r="E19" s="19"/>
      <c r="F19" s="78">
        <v>0</v>
      </c>
      <c r="G19" t="s">
        <v>217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45197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429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3" t="s">
        <v>430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4" t="s">
        <v>168</v>
      </c>
      <c r="C7" s="105"/>
      <c r="D7" s="105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217</v>
      </c>
      <c r="C13" s="77">
        <v>0</v>
      </c>
    </row>
    <row r="14" spans="2:17">
      <c r="B14" s="79" t="s">
        <v>222</v>
      </c>
      <c r="C14" s="81">
        <v>0</v>
      </c>
    </row>
    <row r="15" spans="2:17">
      <c r="B15" t="s">
        <v>217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429</v>
      </c>
    </row>
    <row r="3" spans="2:18">
      <c r="B3" s="2" t="s">
        <v>2</v>
      </c>
      <c r="C3" s="83" t="s">
        <v>430</v>
      </c>
    </row>
    <row r="4" spans="2:18">
      <c r="B4" s="2" t="s">
        <v>3</v>
      </c>
      <c r="C4" s="84" t="s">
        <v>196</v>
      </c>
    </row>
    <row r="5" spans="2:18">
      <c r="B5" s="2"/>
    </row>
    <row r="7" spans="2:18" ht="26.25" customHeight="1">
      <c r="B7" s="104" t="s">
        <v>172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45197</v>
      </c>
    </row>
    <row r="2" spans="2:18">
      <c r="B2" s="2" t="s">
        <v>1</v>
      </c>
      <c r="C2" s="12" t="s">
        <v>429</v>
      </c>
    </row>
    <row r="3" spans="2:18">
      <c r="B3" s="2" t="s">
        <v>2</v>
      </c>
      <c r="C3" s="83" t="s">
        <v>430</v>
      </c>
    </row>
    <row r="4" spans="2:18">
      <c r="B4" s="2" t="s">
        <v>3</v>
      </c>
      <c r="C4" s="84" t="s">
        <v>196</v>
      </c>
    </row>
    <row r="5" spans="2:18">
      <c r="B5" s="2"/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390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224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0" workbookViewId="0">
      <selection activeCell="G45" sqref="G15:G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45197</v>
      </c>
    </row>
    <row r="2" spans="2:53">
      <c r="B2" s="2" t="s">
        <v>1</v>
      </c>
      <c r="C2" s="12" t="s">
        <v>429</v>
      </c>
    </row>
    <row r="3" spans="2:53">
      <c r="B3" s="2" t="s">
        <v>2</v>
      </c>
      <c r="C3" s="83" t="s">
        <v>430</v>
      </c>
    </row>
    <row r="4" spans="2:53">
      <c r="B4" s="2" t="s">
        <v>3</v>
      </c>
      <c r="C4" s="84" t="s">
        <v>196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6.02</v>
      </c>
      <c r="I11" s="7"/>
      <c r="J11" s="7"/>
      <c r="K11" s="76">
        <v>3.5299999999999998E-2</v>
      </c>
      <c r="L11" s="75">
        <v>55264496</v>
      </c>
      <c r="M11" s="7"/>
      <c r="N11" s="75">
        <v>94.241280000000003</v>
      </c>
      <c r="O11" s="75">
        <v>52702.886317870303</v>
      </c>
      <c r="P11" s="7"/>
      <c r="Q11" s="76">
        <v>1</v>
      </c>
      <c r="R11" s="76">
        <v>0.18920000000000001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5.94</v>
      </c>
      <c r="K12" s="80">
        <v>3.4700000000000002E-2</v>
      </c>
      <c r="L12" s="81">
        <v>54464496</v>
      </c>
      <c r="N12" s="81">
        <v>94.241280000000003</v>
      </c>
      <c r="O12" s="81">
        <v>50191.796313400002</v>
      </c>
      <c r="Q12" s="80">
        <v>0.95240000000000002</v>
      </c>
      <c r="R12" s="80">
        <v>0.1802</v>
      </c>
    </row>
    <row r="13" spans="2:53">
      <c r="B13" s="79" t="s">
        <v>225</v>
      </c>
      <c r="C13" s="16"/>
      <c r="D13" s="16"/>
      <c r="H13" s="81">
        <v>5.01</v>
      </c>
      <c r="K13" s="80">
        <v>1.6199999999999999E-2</v>
      </c>
      <c r="L13" s="81">
        <v>15422556</v>
      </c>
      <c r="N13" s="81">
        <v>0</v>
      </c>
      <c r="O13" s="81">
        <v>16749.679992699999</v>
      </c>
      <c r="Q13" s="80">
        <v>0.31780000000000003</v>
      </c>
      <c r="R13" s="80">
        <v>6.0100000000000001E-2</v>
      </c>
    </row>
    <row r="14" spans="2:53">
      <c r="B14" s="79" t="s">
        <v>226</v>
      </c>
      <c r="C14" s="16"/>
      <c r="D14" s="16"/>
      <c r="H14" s="81">
        <v>5.01</v>
      </c>
      <c r="K14" s="80">
        <v>1.6199999999999999E-2</v>
      </c>
      <c r="L14" s="81">
        <v>15422556</v>
      </c>
      <c r="N14" s="81">
        <v>0</v>
      </c>
      <c r="O14" s="81">
        <v>16749.679992699999</v>
      </c>
      <c r="Q14" s="80">
        <v>0.31780000000000003</v>
      </c>
      <c r="R14" s="80">
        <v>6.0100000000000001E-2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1662700</v>
      </c>
      <c r="M15" s="77">
        <v>140.66999999999999</v>
      </c>
      <c r="N15" s="77">
        <v>0</v>
      </c>
      <c r="O15" s="77">
        <v>2338.9200900000001</v>
      </c>
      <c r="P15" s="78">
        <v>1E-4</v>
      </c>
      <c r="Q15" s="78">
        <v>4.4400000000000002E-2</v>
      </c>
      <c r="R15" s="78">
        <v>8.3999999999999995E-3</v>
      </c>
    </row>
    <row r="16" spans="2:53">
      <c r="B16" t="s">
        <v>230</v>
      </c>
      <c r="C16" t="s">
        <v>231</v>
      </c>
      <c r="D16" t="s">
        <v>100</v>
      </c>
      <c r="E16" t="s">
        <v>229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250000</v>
      </c>
      <c r="M16" s="77">
        <v>109.59</v>
      </c>
      <c r="N16" s="77">
        <v>0</v>
      </c>
      <c r="O16" s="77">
        <v>273.97500000000002</v>
      </c>
      <c r="P16" s="78">
        <v>0</v>
      </c>
      <c r="Q16" s="78">
        <v>5.1999999999999998E-3</v>
      </c>
      <c r="R16" s="78">
        <v>1E-3</v>
      </c>
    </row>
    <row r="17" spans="2:18">
      <c r="B17" t="s">
        <v>232</v>
      </c>
      <c r="C17" t="s">
        <v>233</v>
      </c>
      <c r="D17" t="s">
        <v>100</v>
      </c>
      <c r="E17" t="s">
        <v>229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3200</v>
      </c>
      <c r="M17" s="77">
        <v>100.01</v>
      </c>
      <c r="N17" s="77">
        <v>0</v>
      </c>
      <c r="O17" s="77">
        <v>3.2003200000000001</v>
      </c>
      <c r="P17" s="78">
        <v>0</v>
      </c>
      <c r="Q17" s="78">
        <v>1E-4</v>
      </c>
      <c r="R17" s="78">
        <v>0</v>
      </c>
    </row>
    <row r="18" spans="2:18">
      <c r="B18" t="s">
        <v>234</v>
      </c>
      <c r="C18" t="s">
        <v>235</v>
      </c>
      <c r="D18" t="s">
        <v>100</v>
      </c>
      <c r="E18" t="s">
        <v>229</v>
      </c>
      <c r="G18"/>
      <c r="H18" s="77">
        <v>8.14</v>
      </c>
      <c r="I18" t="s">
        <v>102</v>
      </c>
      <c r="J18" s="78">
        <v>1E-3</v>
      </c>
      <c r="K18" s="78">
        <v>1.5599999999999999E-2</v>
      </c>
      <c r="L18" s="77">
        <v>4175035</v>
      </c>
      <c r="M18" s="77">
        <v>99.42</v>
      </c>
      <c r="N18" s="77">
        <v>0</v>
      </c>
      <c r="O18" s="77">
        <v>4150.8197970000001</v>
      </c>
      <c r="P18" s="78">
        <v>2.0000000000000001E-4</v>
      </c>
      <c r="Q18" s="78">
        <v>7.8799999999999995E-2</v>
      </c>
      <c r="R18" s="78">
        <v>1.49E-2</v>
      </c>
    </row>
    <row r="19" spans="2:18">
      <c r="B19" t="s">
        <v>236</v>
      </c>
      <c r="C19" t="s">
        <v>237</v>
      </c>
      <c r="D19" t="s">
        <v>100</v>
      </c>
      <c r="E19" t="s">
        <v>229</v>
      </c>
      <c r="G19"/>
      <c r="H19" s="77">
        <v>25.84</v>
      </c>
      <c r="I19" t="s">
        <v>102</v>
      </c>
      <c r="J19" s="78">
        <v>5.0000000000000001E-3</v>
      </c>
      <c r="K19" s="78">
        <v>1.6500000000000001E-2</v>
      </c>
      <c r="L19" s="77">
        <v>2000</v>
      </c>
      <c r="M19" s="77">
        <v>82.95</v>
      </c>
      <c r="N19" s="77">
        <v>0</v>
      </c>
      <c r="O19" s="77">
        <v>1.659</v>
      </c>
      <c r="P19" s="78">
        <v>0</v>
      </c>
      <c r="Q19" s="78">
        <v>0</v>
      </c>
      <c r="R19" s="78">
        <v>0</v>
      </c>
    </row>
    <row r="20" spans="2:18">
      <c r="B20" t="s">
        <v>238</v>
      </c>
      <c r="C20" t="s">
        <v>239</v>
      </c>
      <c r="D20" t="s">
        <v>100</v>
      </c>
      <c r="E20" t="s">
        <v>229</v>
      </c>
      <c r="G20"/>
      <c r="H20" s="77">
        <v>14.72</v>
      </c>
      <c r="I20" t="s">
        <v>102</v>
      </c>
      <c r="J20" s="78">
        <v>2.75E-2</v>
      </c>
      <c r="K20" s="78">
        <v>1.54E-2</v>
      </c>
      <c r="L20" s="77">
        <v>235000</v>
      </c>
      <c r="M20" s="77">
        <v>141.94</v>
      </c>
      <c r="N20" s="77">
        <v>0</v>
      </c>
      <c r="O20" s="77">
        <v>333.55900000000003</v>
      </c>
      <c r="P20" s="78">
        <v>0</v>
      </c>
      <c r="Q20" s="78">
        <v>6.3E-3</v>
      </c>
      <c r="R20" s="78">
        <v>1.1999999999999999E-3</v>
      </c>
    </row>
    <row r="21" spans="2:18">
      <c r="B21" t="s">
        <v>240</v>
      </c>
      <c r="C21" t="s">
        <v>241</v>
      </c>
      <c r="D21" t="s">
        <v>100</v>
      </c>
      <c r="E21" t="s">
        <v>229</v>
      </c>
      <c r="G21"/>
      <c r="H21" s="77">
        <v>5.6</v>
      </c>
      <c r="I21" t="s">
        <v>102</v>
      </c>
      <c r="J21" s="78">
        <v>5.0000000000000001E-3</v>
      </c>
      <c r="K21" s="78">
        <v>1.4999999999999999E-2</v>
      </c>
      <c r="L21" s="77">
        <v>5063717</v>
      </c>
      <c r="M21" s="77">
        <v>105.57</v>
      </c>
      <c r="N21" s="77">
        <v>0</v>
      </c>
      <c r="O21" s="77">
        <v>5345.7660368999996</v>
      </c>
      <c r="P21" s="78">
        <v>2.0000000000000001E-4</v>
      </c>
      <c r="Q21" s="78">
        <v>0.1014</v>
      </c>
      <c r="R21" s="78">
        <v>1.9199999999999998E-2</v>
      </c>
    </row>
    <row r="22" spans="2:18">
      <c r="B22" t="s">
        <v>242</v>
      </c>
      <c r="C22" t="s">
        <v>243</v>
      </c>
      <c r="D22" t="s">
        <v>100</v>
      </c>
      <c r="E22" t="s">
        <v>229</v>
      </c>
      <c r="G22"/>
      <c r="H22" s="77">
        <v>2.84</v>
      </c>
      <c r="I22" t="s">
        <v>102</v>
      </c>
      <c r="J22" s="78">
        <v>1E-3</v>
      </c>
      <c r="K22" s="78">
        <v>1.6299999999999999E-2</v>
      </c>
      <c r="L22" s="77">
        <v>4030904</v>
      </c>
      <c r="M22" s="77">
        <v>106.72</v>
      </c>
      <c r="N22" s="77">
        <v>0</v>
      </c>
      <c r="O22" s="77">
        <v>4301.7807487999999</v>
      </c>
      <c r="P22" s="78">
        <v>2.0000000000000001E-4</v>
      </c>
      <c r="Q22" s="78">
        <v>8.1600000000000006E-2</v>
      </c>
      <c r="R22" s="78">
        <v>1.54E-2</v>
      </c>
    </row>
    <row r="23" spans="2:18">
      <c r="B23" s="79" t="s">
        <v>244</v>
      </c>
      <c r="C23" s="16"/>
      <c r="D23" s="16"/>
      <c r="H23" s="81">
        <v>6.4</v>
      </c>
      <c r="K23" s="80">
        <v>4.3999999999999997E-2</v>
      </c>
      <c r="L23" s="81">
        <v>39041940</v>
      </c>
      <c r="N23" s="81">
        <v>94.241280000000003</v>
      </c>
      <c r="O23" s="81">
        <v>33442.116320699999</v>
      </c>
      <c r="Q23" s="80">
        <v>0.63449999999999995</v>
      </c>
      <c r="R23" s="80">
        <v>0.1201</v>
      </c>
    </row>
    <row r="24" spans="2:18">
      <c r="B24" s="79" t="s">
        <v>245</v>
      </c>
      <c r="C24" s="16"/>
      <c r="D24" s="16"/>
      <c r="H24" s="81">
        <v>0.71</v>
      </c>
      <c r="K24" s="80">
        <v>4.7899999999999998E-2</v>
      </c>
      <c r="L24" s="81">
        <v>5250000</v>
      </c>
      <c r="N24" s="81">
        <v>0</v>
      </c>
      <c r="O24" s="81">
        <v>5078.3999999999996</v>
      </c>
      <c r="Q24" s="80">
        <v>9.64E-2</v>
      </c>
      <c r="R24" s="80">
        <v>1.8200000000000001E-2</v>
      </c>
    </row>
    <row r="25" spans="2:18">
      <c r="B25" t="s">
        <v>246</v>
      </c>
      <c r="C25" t="s">
        <v>247</v>
      </c>
      <c r="D25" t="s">
        <v>100</v>
      </c>
      <c r="E25" t="s">
        <v>229</v>
      </c>
      <c r="G25"/>
      <c r="H25" s="77">
        <v>0.52</v>
      </c>
      <c r="I25" t="s">
        <v>102</v>
      </c>
      <c r="J25" s="78">
        <v>0</v>
      </c>
      <c r="K25" s="78">
        <v>4.7699999999999999E-2</v>
      </c>
      <c r="L25" s="77">
        <v>2250000</v>
      </c>
      <c r="M25" s="77">
        <v>97.64</v>
      </c>
      <c r="N25" s="77">
        <v>0</v>
      </c>
      <c r="O25" s="77">
        <v>2196.9</v>
      </c>
      <c r="P25" s="78">
        <v>1E-4</v>
      </c>
      <c r="Q25" s="78">
        <v>4.1700000000000001E-2</v>
      </c>
      <c r="R25" s="78">
        <v>7.9000000000000008E-3</v>
      </c>
    </row>
    <row r="26" spans="2:18">
      <c r="B26" t="s">
        <v>248</v>
      </c>
      <c r="C26" t="s">
        <v>249</v>
      </c>
      <c r="D26" t="s">
        <v>100</v>
      </c>
      <c r="E26" t="s">
        <v>229</v>
      </c>
      <c r="G26"/>
      <c r="H26" s="77">
        <v>0.86</v>
      </c>
      <c r="I26" t="s">
        <v>102</v>
      </c>
      <c r="J26" s="78">
        <v>0</v>
      </c>
      <c r="K26" s="78">
        <v>4.8099999999999997E-2</v>
      </c>
      <c r="L26" s="77">
        <v>3000000</v>
      </c>
      <c r="M26" s="77">
        <v>96.05</v>
      </c>
      <c r="N26" s="77">
        <v>0</v>
      </c>
      <c r="O26" s="77">
        <v>2881.5</v>
      </c>
      <c r="P26" s="78">
        <v>2.0000000000000001E-4</v>
      </c>
      <c r="Q26" s="78">
        <v>5.4699999999999999E-2</v>
      </c>
      <c r="R26" s="78">
        <v>1.03E-2</v>
      </c>
    </row>
    <row r="27" spans="2:18">
      <c r="B27" s="79" t="s">
        <v>250</v>
      </c>
      <c r="C27" s="16"/>
      <c r="D27" s="16"/>
      <c r="H27" s="81">
        <v>7.42</v>
      </c>
      <c r="K27" s="80">
        <v>4.3299999999999998E-2</v>
      </c>
      <c r="L27" s="81">
        <v>33791940</v>
      </c>
      <c r="N27" s="81">
        <v>94.241280000000003</v>
      </c>
      <c r="O27" s="81">
        <v>28363.716320700001</v>
      </c>
      <c r="Q27" s="80">
        <v>0.53820000000000001</v>
      </c>
      <c r="R27" s="80">
        <v>0.1018</v>
      </c>
    </row>
    <row r="28" spans="2:18">
      <c r="B28" t="s">
        <v>251</v>
      </c>
      <c r="C28" t="s">
        <v>252</v>
      </c>
      <c r="D28" t="s">
        <v>100</v>
      </c>
      <c r="E28" t="s">
        <v>229</v>
      </c>
      <c r="G28"/>
      <c r="H28" s="77">
        <v>4.78</v>
      </c>
      <c r="I28" t="s">
        <v>102</v>
      </c>
      <c r="J28" s="78">
        <v>2.2499999999999999E-2</v>
      </c>
      <c r="K28" s="78">
        <v>4.24E-2</v>
      </c>
      <c r="L28" s="77">
        <v>5200000</v>
      </c>
      <c r="M28" s="77">
        <v>91.16</v>
      </c>
      <c r="N28" s="77">
        <v>94.241280000000003</v>
      </c>
      <c r="O28" s="77">
        <v>4834.5612799999999</v>
      </c>
      <c r="P28" s="78">
        <v>2.0000000000000001E-4</v>
      </c>
      <c r="Q28" s="78">
        <v>9.1700000000000004E-2</v>
      </c>
      <c r="R28" s="78">
        <v>1.7399999999999999E-2</v>
      </c>
    </row>
    <row r="29" spans="2:18">
      <c r="B29" t="s">
        <v>253</v>
      </c>
      <c r="C29" t="s">
        <v>254</v>
      </c>
      <c r="D29" t="s">
        <v>100</v>
      </c>
      <c r="E29" t="s">
        <v>229</v>
      </c>
      <c r="G29"/>
      <c r="H29" s="77">
        <v>2.4</v>
      </c>
      <c r="I29" t="s">
        <v>102</v>
      </c>
      <c r="J29" s="78">
        <v>5.0000000000000001E-3</v>
      </c>
      <c r="K29" s="78">
        <v>4.5600000000000002E-2</v>
      </c>
      <c r="L29" s="77">
        <v>2880200</v>
      </c>
      <c r="M29" s="77">
        <v>91.2</v>
      </c>
      <c r="N29" s="77">
        <v>0</v>
      </c>
      <c r="O29" s="77">
        <v>2626.7424000000001</v>
      </c>
      <c r="P29" s="78">
        <v>2.0000000000000001E-4</v>
      </c>
      <c r="Q29" s="78">
        <v>4.9799999999999997E-2</v>
      </c>
      <c r="R29" s="78">
        <v>9.4000000000000004E-3</v>
      </c>
    </row>
    <row r="30" spans="2:18">
      <c r="B30" t="s">
        <v>255</v>
      </c>
      <c r="C30" t="s">
        <v>256</v>
      </c>
      <c r="D30" t="s">
        <v>100</v>
      </c>
      <c r="E30" t="s">
        <v>229</v>
      </c>
      <c r="G30"/>
      <c r="H30" s="77">
        <v>15.3</v>
      </c>
      <c r="I30" t="s">
        <v>102</v>
      </c>
      <c r="J30" s="78">
        <v>3.7499999999999999E-2</v>
      </c>
      <c r="K30" s="78">
        <v>4.4900000000000002E-2</v>
      </c>
      <c r="L30" s="77">
        <v>2758000</v>
      </c>
      <c r="M30" s="77">
        <v>91.42</v>
      </c>
      <c r="N30" s="77">
        <v>0</v>
      </c>
      <c r="O30" s="77">
        <v>2521.3636000000001</v>
      </c>
      <c r="P30" s="78">
        <v>1E-4</v>
      </c>
      <c r="Q30" s="78">
        <v>4.7800000000000002E-2</v>
      </c>
      <c r="R30" s="78">
        <v>9.1000000000000004E-3</v>
      </c>
    </row>
    <row r="31" spans="2:18">
      <c r="B31" t="s">
        <v>257</v>
      </c>
      <c r="C31" t="s">
        <v>258</v>
      </c>
      <c r="D31" t="s">
        <v>100</v>
      </c>
      <c r="E31" t="s">
        <v>229</v>
      </c>
      <c r="G31"/>
      <c r="H31" s="77">
        <v>18</v>
      </c>
      <c r="I31" t="s">
        <v>102</v>
      </c>
      <c r="J31" s="78">
        <v>2.8000000000000001E-2</v>
      </c>
      <c r="K31" s="78">
        <v>4.5600000000000002E-2</v>
      </c>
      <c r="L31" s="77">
        <v>240427</v>
      </c>
      <c r="M31" s="77">
        <v>74.349999999999994</v>
      </c>
      <c r="N31" s="77">
        <v>0</v>
      </c>
      <c r="O31" s="77">
        <v>178.7574745</v>
      </c>
      <c r="P31" s="78">
        <v>0</v>
      </c>
      <c r="Q31" s="78">
        <v>3.3999999999999998E-3</v>
      </c>
      <c r="R31" s="78">
        <v>5.9999999999999995E-4</v>
      </c>
    </row>
    <row r="32" spans="2:18">
      <c r="B32" t="s">
        <v>259</v>
      </c>
      <c r="C32" t="s">
        <v>260</v>
      </c>
      <c r="D32" t="s">
        <v>100</v>
      </c>
      <c r="E32" t="s">
        <v>229</v>
      </c>
      <c r="G32"/>
      <c r="H32" s="77">
        <v>1.0900000000000001</v>
      </c>
      <c r="I32" t="s">
        <v>102</v>
      </c>
      <c r="J32" s="78">
        <v>4.0000000000000001E-3</v>
      </c>
      <c r="K32" s="78">
        <v>4.5100000000000001E-2</v>
      </c>
      <c r="L32" s="77">
        <v>453000</v>
      </c>
      <c r="M32" s="77">
        <v>96.08</v>
      </c>
      <c r="N32" s="77">
        <v>0</v>
      </c>
      <c r="O32" s="77">
        <v>435.24239999999998</v>
      </c>
      <c r="P32" s="78">
        <v>0</v>
      </c>
      <c r="Q32" s="78">
        <v>8.3000000000000001E-3</v>
      </c>
      <c r="R32" s="78">
        <v>1.6000000000000001E-3</v>
      </c>
    </row>
    <row r="33" spans="2:18">
      <c r="B33" t="s">
        <v>261</v>
      </c>
      <c r="C33" t="s">
        <v>262</v>
      </c>
      <c r="D33" t="s">
        <v>100</v>
      </c>
      <c r="E33" t="s">
        <v>229</v>
      </c>
      <c r="G33"/>
      <c r="H33" s="77">
        <v>1.58</v>
      </c>
      <c r="I33" t="s">
        <v>102</v>
      </c>
      <c r="J33" s="78">
        <v>5.0000000000000001E-3</v>
      </c>
      <c r="K33" s="78">
        <v>4.6199999999999998E-2</v>
      </c>
      <c r="L33" s="77">
        <v>170000</v>
      </c>
      <c r="M33" s="77">
        <v>94.08</v>
      </c>
      <c r="N33" s="77">
        <v>0</v>
      </c>
      <c r="O33" s="77">
        <v>159.93600000000001</v>
      </c>
      <c r="P33" s="78">
        <v>0</v>
      </c>
      <c r="Q33" s="78">
        <v>3.0000000000000001E-3</v>
      </c>
      <c r="R33" s="78">
        <v>5.9999999999999995E-4</v>
      </c>
    </row>
    <row r="34" spans="2:18">
      <c r="B34" t="s">
        <v>263</v>
      </c>
      <c r="C34" t="s">
        <v>264</v>
      </c>
      <c r="D34" t="s">
        <v>100</v>
      </c>
      <c r="E34" t="s">
        <v>229</v>
      </c>
      <c r="G34"/>
      <c r="H34" s="77">
        <v>6.28</v>
      </c>
      <c r="I34" t="s">
        <v>102</v>
      </c>
      <c r="J34" s="78">
        <v>0.01</v>
      </c>
      <c r="K34" s="78">
        <v>4.2700000000000002E-2</v>
      </c>
      <c r="L34" s="77">
        <v>7538300</v>
      </c>
      <c r="M34" s="77">
        <v>82.4</v>
      </c>
      <c r="N34" s="77">
        <v>0</v>
      </c>
      <c r="O34" s="77">
        <v>6211.5591999999997</v>
      </c>
      <c r="P34" s="78">
        <v>2.9999999999999997E-4</v>
      </c>
      <c r="Q34" s="78">
        <v>0.1179</v>
      </c>
      <c r="R34" s="78">
        <v>2.23E-2</v>
      </c>
    </row>
    <row r="35" spans="2:18">
      <c r="B35" t="s">
        <v>265</v>
      </c>
      <c r="C35" t="s">
        <v>266</v>
      </c>
      <c r="D35" t="s">
        <v>100</v>
      </c>
      <c r="E35" t="s">
        <v>229</v>
      </c>
      <c r="G35"/>
      <c r="H35" s="77">
        <v>8.08</v>
      </c>
      <c r="I35" t="s">
        <v>102</v>
      </c>
      <c r="J35" s="78">
        <v>1.2999999999999999E-2</v>
      </c>
      <c r="K35" s="78">
        <v>4.2700000000000002E-2</v>
      </c>
      <c r="L35" s="77">
        <v>11994013</v>
      </c>
      <c r="M35" s="77">
        <v>79.739999999999995</v>
      </c>
      <c r="N35" s="77">
        <v>0</v>
      </c>
      <c r="O35" s="77">
        <v>9564.0259662000008</v>
      </c>
      <c r="P35" s="78">
        <v>8.0000000000000004E-4</v>
      </c>
      <c r="Q35" s="78">
        <v>0.18149999999999999</v>
      </c>
      <c r="R35" s="78">
        <v>3.4299999999999997E-2</v>
      </c>
    </row>
    <row r="36" spans="2:18">
      <c r="B36" t="s">
        <v>267</v>
      </c>
      <c r="C36" t="s">
        <v>268</v>
      </c>
      <c r="D36" t="s">
        <v>100</v>
      </c>
      <c r="E36" t="s">
        <v>229</v>
      </c>
      <c r="G36"/>
      <c r="H36" s="77">
        <v>12.11</v>
      </c>
      <c r="I36" t="s">
        <v>102</v>
      </c>
      <c r="J36" s="78">
        <v>1.4999999999999999E-2</v>
      </c>
      <c r="K36" s="78">
        <v>4.3900000000000002E-2</v>
      </c>
      <c r="L36" s="77">
        <v>2558000</v>
      </c>
      <c r="M36" s="77">
        <v>71.599999999999994</v>
      </c>
      <c r="N36" s="77">
        <v>0</v>
      </c>
      <c r="O36" s="77">
        <v>1831.528</v>
      </c>
      <c r="P36" s="78">
        <v>1E-4</v>
      </c>
      <c r="Q36" s="78">
        <v>3.4799999999999998E-2</v>
      </c>
      <c r="R36" s="78">
        <v>6.6E-3</v>
      </c>
    </row>
    <row r="37" spans="2:18">
      <c r="B37" s="79" t="s">
        <v>269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217</v>
      </c>
      <c r="C38" t="s">
        <v>217</v>
      </c>
      <c r="D38" s="16"/>
      <c r="E38" t="s">
        <v>217</v>
      </c>
      <c r="H38" s="77">
        <v>0</v>
      </c>
      <c r="I38" t="s">
        <v>217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7">
        <v>0</v>
      </c>
      <c r="I40" t="s">
        <v>217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222</v>
      </c>
      <c r="C41" s="16"/>
      <c r="D41" s="16"/>
      <c r="H41" s="81">
        <v>7.68</v>
      </c>
      <c r="K41" s="80">
        <v>4.5999999999999999E-2</v>
      </c>
      <c r="L41" s="81">
        <v>800000</v>
      </c>
      <c r="N41" s="81">
        <v>0</v>
      </c>
      <c r="O41" s="81">
        <v>2511.0900044702998</v>
      </c>
      <c r="Q41" s="80">
        <v>4.7600000000000003E-2</v>
      </c>
      <c r="R41" s="80">
        <v>8.9999999999999993E-3</v>
      </c>
    </row>
    <row r="42" spans="2:18">
      <c r="B42" s="79" t="s">
        <v>271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7">
        <v>0</v>
      </c>
      <c r="I43" t="s">
        <v>217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272</v>
      </c>
      <c r="C44" s="16"/>
      <c r="D44" s="16"/>
      <c r="H44" s="81">
        <v>7.68</v>
      </c>
      <c r="K44" s="80">
        <v>4.5999999999999999E-2</v>
      </c>
      <c r="L44" s="81">
        <v>800000</v>
      </c>
      <c r="N44" s="81">
        <v>0</v>
      </c>
      <c r="O44" s="81">
        <v>2511.0900044702998</v>
      </c>
      <c r="Q44" s="80">
        <v>4.7600000000000003E-2</v>
      </c>
      <c r="R44" s="80">
        <v>8.9999999999999993E-3</v>
      </c>
    </row>
    <row r="45" spans="2:18">
      <c r="B45" t="s">
        <v>273</v>
      </c>
      <c r="C45" t="s">
        <v>274</v>
      </c>
      <c r="D45" t="s">
        <v>123</v>
      </c>
      <c r="E45" t="s">
        <v>275</v>
      </c>
      <c r="F45" t="s">
        <v>433</v>
      </c>
      <c r="G45"/>
      <c r="H45" s="77">
        <v>7.68</v>
      </c>
      <c r="I45" t="s">
        <v>106</v>
      </c>
      <c r="J45" s="78">
        <v>1.8800000000000001E-2</v>
      </c>
      <c r="K45" s="78">
        <v>4.5999999999999999E-2</v>
      </c>
      <c r="L45" s="77">
        <v>800000</v>
      </c>
      <c r="M45" s="77">
        <v>81.550078087499998</v>
      </c>
      <c r="N45" s="77">
        <v>0</v>
      </c>
      <c r="O45" s="77">
        <v>2511.0900044702998</v>
      </c>
      <c r="P45" s="78">
        <v>0</v>
      </c>
      <c r="Q45" s="78">
        <v>4.7600000000000003E-2</v>
      </c>
      <c r="R45" s="78">
        <v>8.9999999999999993E-3</v>
      </c>
    </row>
    <row r="46" spans="2:18">
      <c r="B46" t="s">
        <v>276</v>
      </c>
      <c r="C46" s="16"/>
      <c r="D46" s="16"/>
    </row>
    <row r="47" spans="2:18">
      <c r="B47" t="s">
        <v>277</v>
      </c>
      <c r="C47" s="16"/>
      <c r="D47" s="16"/>
    </row>
    <row r="48" spans="2:18">
      <c r="B48" t="s">
        <v>278</v>
      </c>
      <c r="C48" s="16"/>
      <c r="D48" s="16"/>
    </row>
    <row r="49" spans="2:4">
      <c r="B49" t="s">
        <v>279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45197</v>
      </c>
    </row>
    <row r="2" spans="2:23">
      <c r="B2" s="2" t="s">
        <v>1</v>
      </c>
      <c r="C2" s="12" t="s">
        <v>429</v>
      </c>
    </row>
    <row r="3" spans="2:23">
      <c r="B3" s="2" t="s">
        <v>2</v>
      </c>
      <c r="C3" s="83" t="s">
        <v>430</v>
      </c>
    </row>
    <row r="4" spans="2:23">
      <c r="B4" s="2" t="s">
        <v>3</v>
      </c>
      <c r="C4" s="84" t="s">
        <v>196</v>
      </c>
    </row>
    <row r="5" spans="2:23">
      <c r="B5" s="2"/>
    </row>
    <row r="7" spans="2:23" ht="26.25" customHeight="1">
      <c r="B7" s="104" t="s">
        <v>178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389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390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224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45197</v>
      </c>
      <c r="E1" s="16"/>
      <c r="F1" s="16"/>
      <c r="G1" s="16"/>
    </row>
    <row r="2" spans="2:68">
      <c r="B2" s="2" t="s">
        <v>1</v>
      </c>
      <c r="C2" s="12" t="s">
        <v>429</v>
      </c>
      <c r="E2" s="16"/>
      <c r="F2" s="16"/>
      <c r="G2" s="16"/>
    </row>
    <row r="3" spans="2:68">
      <c r="B3" s="2" t="s">
        <v>2</v>
      </c>
      <c r="C3" s="83" t="s">
        <v>430</v>
      </c>
      <c r="E3" s="16"/>
      <c r="F3" s="16"/>
      <c r="G3" s="16"/>
    </row>
    <row r="4" spans="2:68">
      <c r="B4" s="2" t="s">
        <v>3</v>
      </c>
      <c r="C4" s="84" t="s">
        <v>196</v>
      </c>
      <c r="E4" s="16"/>
      <c r="F4" s="16"/>
      <c r="G4" s="16"/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45197</v>
      </c>
      <c r="E1" s="16"/>
      <c r="F1" s="16"/>
    </row>
    <row r="2" spans="2:66">
      <c r="B2" s="2" t="s">
        <v>1</v>
      </c>
      <c r="C2" s="12" t="s">
        <v>429</v>
      </c>
      <c r="E2" s="16"/>
      <c r="F2" s="16"/>
    </row>
    <row r="3" spans="2:66">
      <c r="B3" s="2" t="s">
        <v>2</v>
      </c>
      <c r="C3" s="83" t="s">
        <v>430</v>
      </c>
      <c r="E3" s="16"/>
      <c r="F3" s="16"/>
    </row>
    <row r="4" spans="2:66">
      <c r="B4" s="2" t="s">
        <v>3</v>
      </c>
      <c r="C4" s="84" t="s">
        <v>196</v>
      </c>
      <c r="E4" s="16"/>
      <c r="F4" s="16"/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7">
        <v>0</v>
      </c>
      <c r="L20" t="s">
        <v>217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7">
        <v>0</v>
      </c>
      <c r="L25" t="s">
        <v>217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279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45197</v>
      </c>
      <c r="E1" s="16"/>
      <c r="F1" s="16"/>
      <c r="G1" s="16"/>
    </row>
    <row r="2" spans="2:62">
      <c r="B2" s="2" t="s">
        <v>1</v>
      </c>
      <c r="C2" s="12" t="s">
        <v>429</v>
      </c>
      <c r="E2" s="16"/>
      <c r="F2" s="16"/>
      <c r="G2" s="16"/>
    </row>
    <row r="3" spans="2:62">
      <c r="B3" s="2" t="s">
        <v>2</v>
      </c>
      <c r="C3" s="83" t="s">
        <v>430</v>
      </c>
      <c r="E3" s="16"/>
      <c r="F3" s="16"/>
      <c r="G3" s="16"/>
    </row>
    <row r="4" spans="2:62">
      <c r="B4" s="2" t="s">
        <v>3</v>
      </c>
      <c r="C4" s="84" t="s">
        <v>196</v>
      </c>
      <c r="E4" s="16"/>
      <c r="F4" s="16"/>
      <c r="G4" s="16"/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276</v>
      </c>
      <c r="E27" s="16"/>
      <c r="F27" s="16"/>
      <c r="G27" s="16"/>
    </row>
    <row r="28" spans="2:15">
      <c r="B28" t="s">
        <v>277</v>
      </c>
      <c r="E28" s="16"/>
      <c r="F28" s="16"/>
      <c r="G28" s="16"/>
    </row>
    <row r="29" spans="2:15">
      <c r="B29" t="s">
        <v>278</v>
      </c>
      <c r="E29" s="16"/>
      <c r="F29" s="16"/>
      <c r="G29" s="16"/>
    </row>
    <row r="30" spans="2:15">
      <c r="B30" t="s">
        <v>279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3" workbookViewId="0">
      <selection activeCell="E38" sqref="E38:E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45197</v>
      </c>
      <c r="E1" s="16"/>
      <c r="F1" s="16"/>
      <c r="G1" s="16"/>
    </row>
    <row r="2" spans="2:63">
      <c r="B2" s="2" t="s">
        <v>1</v>
      </c>
      <c r="C2" s="12" t="s">
        <v>429</v>
      </c>
      <c r="E2" s="16"/>
      <c r="F2" s="16"/>
      <c r="G2" s="16"/>
    </row>
    <row r="3" spans="2:63">
      <c r="B3" s="2" t="s">
        <v>2</v>
      </c>
      <c r="C3" s="83" t="s">
        <v>430</v>
      </c>
      <c r="E3" s="16"/>
      <c r="F3" s="16"/>
      <c r="G3" s="16"/>
    </row>
    <row r="4" spans="2:63">
      <c r="B4" s="2" t="s">
        <v>3</v>
      </c>
      <c r="C4" s="84" t="s">
        <v>196</v>
      </c>
      <c r="E4" s="16"/>
      <c r="F4" s="16"/>
      <c r="G4" s="16"/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23948176</v>
      </c>
      <c r="I11" s="7"/>
      <c r="J11" s="75">
        <v>11.931159900000001</v>
      </c>
      <c r="K11" s="75">
        <v>215839.06781105851</v>
      </c>
      <c r="L11" s="7"/>
      <c r="M11" s="76">
        <v>1</v>
      </c>
      <c r="N11" s="76">
        <v>0.77500000000000002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23061734</v>
      </c>
      <c r="J12" s="81">
        <v>0</v>
      </c>
      <c r="K12" s="81">
        <v>120779.34355000001</v>
      </c>
      <c r="M12" s="80">
        <v>0.55959999999999999</v>
      </c>
      <c r="N12" s="80">
        <v>0.43369999999999997</v>
      </c>
    </row>
    <row r="13" spans="2:63">
      <c r="B13" s="79" t="s">
        <v>289</v>
      </c>
      <c r="D13" s="16"/>
      <c r="E13" s="16"/>
      <c r="F13" s="16"/>
      <c r="G13" s="16"/>
      <c r="H13" s="81">
        <v>1976930</v>
      </c>
      <c r="J13" s="81">
        <v>0</v>
      </c>
      <c r="K13" s="81">
        <v>45262.448320000003</v>
      </c>
      <c r="M13" s="80">
        <v>0.2097</v>
      </c>
      <c r="N13" s="80">
        <v>0.16250000000000001</v>
      </c>
    </row>
    <row r="14" spans="2:63">
      <c r="B14" t="s">
        <v>290</v>
      </c>
      <c r="C14" t="s">
        <v>291</v>
      </c>
      <c r="D14" t="s">
        <v>100</v>
      </c>
      <c r="E14" t="s">
        <v>292</v>
      </c>
      <c r="F14" t="s">
        <v>293</v>
      </c>
      <c r="G14" t="s">
        <v>102</v>
      </c>
      <c r="H14" s="77">
        <v>516353</v>
      </c>
      <c r="I14" s="77">
        <v>1850</v>
      </c>
      <c r="J14" s="77">
        <v>0</v>
      </c>
      <c r="K14" s="77">
        <v>9552.5305000000008</v>
      </c>
      <c r="L14" s="78">
        <v>3.4700000000000002E-2</v>
      </c>
      <c r="M14" s="78">
        <v>4.4299999999999999E-2</v>
      </c>
      <c r="N14" s="78">
        <v>3.4299999999999997E-2</v>
      </c>
    </row>
    <row r="15" spans="2:63">
      <c r="B15" t="s">
        <v>294</v>
      </c>
      <c r="C15" t="s">
        <v>295</v>
      </c>
      <c r="D15" t="s">
        <v>100</v>
      </c>
      <c r="E15" t="s">
        <v>292</v>
      </c>
      <c r="F15" t="s">
        <v>293</v>
      </c>
      <c r="G15" t="s">
        <v>102</v>
      </c>
      <c r="H15" s="77">
        <v>144377</v>
      </c>
      <c r="I15" s="77">
        <v>1871</v>
      </c>
      <c r="J15" s="77">
        <v>0</v>
      </c>
      <c r="K15" s="77">
        <v>2701.29367</v>
      </c>
      <c r="L15" s="78">
        <v>2.4799999999999999E-2</v>
      </c>
      <c r="M15" s="78">
        <v>1.2500000000000001E-2</v>
      </c>
      <c r="N15" s="78">
        <v>9.7000000000000003E-3</v>
      </c>
    </row>
    <row r="16" spans="2:63">
      <c r="B16" t="s">
        <v>296</v>
      </c>
      <c r="C16" t="s">
        <v>297</v>
      </c>
      <c r="D16" t="s">
        <v>100</v>
      </c>
      <c r="E16" t="s">
        <v>298</v>
      </c>
      <c r="F16" t="s">
        <v>293</v>
      </c>
      <c r="G16" t="s">
        <v>102</v>
      </c>
      <c r="H16" s="77">
        <v>630645</v>
      </c>
      <c r="I16" s="77">
        <v>1852</v>
      </c>
      <c r="J16" s="77">
        <v>0</v>
      </c>
      <c r="K16" s="77">
        <v>11679.545400000001</v>
      </c>
      <c r="L16" s="78">
        <v>3.3700000000000001E-2</v>
      </c>
      <c r="M16" s="78">
        <v>5.4100000000000002E-2</v>
      </c>
      <c r="N16" s="78">
        <v>4.19E-2</v>
      </c>
    </row>
    <row r="17" spans="2:14">
      <c r="B17" t="s">
        <v>299</v>
      </c>
      <c r="C17" t="s">
        <v>300</v>
      </c>
      <c r="D17" t="s">
        <v>100</v>
      </c>
      <c r="E17" t="s">
        <v>301</v>
      </c>
      <c r="F17" t="s">
        <v>293</v>
      </c>
      <c r="G17" t="s">
        <v>102</v>
      </c>
      <c r="H17" s="77">
        <v>633215</v>
      </c>
      <c r="I17" s="77">
        <v>1845</v>
      </c>
      <c r="J17" s="77">
        <v>0</v>
      </c>
      <c r="K17" s="77">
        <v>11682.81675</v>
      </c>
      <c r="L17" s="78">
        <v>4.4600000000000001E-2</v>
      </c>
      <c r="M17" s="78">
        <v>5.4100000000000002E-2</v>
      </c>
      <c r="N17" s="78">
        <v>4.2000000000000003E-2</v>
      </c>
    </row>
    <row r="18" spans="2:14">
      <c r="B18" t="s">
        <v>302</v>
      </c>
      <c r="C18" t="s">
        <v>303</v>
      </c>
      <c r="D18" t="s">
        <v>100</v>
      </c>
      <c r="E18" t="s">
        <v>304</v>
      </c>
      <c r="F18" t="s">
        <v>293</v>
      </c>
      <c r="G18" t="s">
        <v>102</v>
      </c>
      <c r="H18" s="77">
        <v>52340</v>
      </c>
      <c r="I18" s="77">
        <v>18430</v>
      </c>
      <c r="J18" s="77">
        <v>0</v>
      </c>
      <c r="K18" s="77">
        <v>9646.2620000000006</v>
      </c>
      <c r="L18" s="78">
        <v>2.7799999999999998E-2</v>
      </c>
      <c r="M18" s="78">
        <v>4.4699999999999997E-2</v>
      </c>
      <c r="N18" s="78">
        <v>3.4599999999999999E-2</v>
      </c>
    </row>
    <row r="19" spans="2:14">
      <c r="B19" s="79" t="s">
        <v>305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306</v>
      </c>
      <c r="D21" s="16"/>
      <c r="E21" s="16"/>
      <c r="F21" s="16"/>
      <c r="G21" s="16"/>
      <c r="H21" s="81">
        <v>21084804</v>
      </c>
      <c r="J21" s="81">
        <v>0</v>
      </c>
      <c r="K21" s="81">
        <v>75516.895229999995</v>
      </c>
      <c r="M21" s="80">
        <v>0.34989999999999999</v>
      </c>
      <c r="N21" s="80">
        <v>0.2712</v>
      </c>
    </row>
    <row r="22" spans="2:14">
      <c r="B22" t="s">
        <v>307</v>
      </c>
      <c r="C22" t="s">
        <v>308</v>
      </c>
      <c r="D22" t="s">
        <v>100</v>
      </c>
      <c r="E22" t="s">
        <v>292</v>
      </c>
      <c r="F22" t="s">
        <v>309</v>
      </c>
      <c r="G22" t="s">
        <v>102</v>
      </c>
      <c r="H22" s="77">
        <v>6094686</v>
      </c>
      <c r="I22" s="77">
        <v>354.64</v>
      </c>
      <c r="J22" s="77">
        <v>0</v>
      </c>
      <c r="K22" s="77">
        <v>21614.194430399999</v>
      </c>
      <c r="L22" s="78">
        <v>5.16E-2</v>
      </c>
      <c r="M22" s="78">
        <v>0.10009999999999999</v>
      </c>
      <c r="N22" s="78">
        <v>7.7600000000000002E-2</v>
      </c>
    </row>
    <row r="23" spans="2:14">
      <c r="B23" t="s">
        <v>310</v>
      </c>
      <c r="C23" t="s">
        <v>311</v>
      </c>
      <c r="D23" t="s">
        <v>100</v>
      </c>
      <c r="E23" t="s">
        <v>292</v>
      </c>
      <c r="F23" t="s">
        <v>309</v>
      </c>
      <c r="G23" t="s">
        <v>102</v>
      </c>
      <c r="H23" s="77">
        <v>1764061</v>
      </c>
      <c r="I23" s="77">
        <v>369.63</v>
      </c>
      <c r="J23" s="77">
        <v>0</v>
      </c>
      <c r="K23" s="77">
        <v>6520.4986742999999</v>
      </c>
      <c r="L23" s="78">
        <v>5.7099999999999998E-2</v>
      </c>
      <c r="M23" s="78">
        <v>3.0200000000000001E-2</v>
      </c>
      <c r="N23" s="78">
        <v>2.3400000000000001E-2</v>
      </c>
    </row>
    <row r="24" spans="2:14">
      <c r="B24" t="s">
        <v>312</v>
      </c>
      <c r="C24" t="s">
        <v>313</v>
      </c>
      <c r="D24" t="s">
        <v>100</v>
      </c>
      <c r="E24" t="s">
        <v>314</v>
      </c>
      <c r="F24" t="s">
        <v>309</v>
      </c>
      <c r="G24" t="s">
        <v>102</v>
      </c>
      <c r="H24" s="77">
        <v>1150000</v>
      </c>
      <c r="I24" s="77">
        <v>439.85</v>
      </c>
      <c r="J24" s="77">
        <v>0</v>
      </c>
      <c r="K24" s="77">
        <v>5058.2749999999996</v>
      </c>
      <c r="L24" s="78">
        <v>3.9600000000000003E-2</v>
      </c>
      <c r="M24" s="78">
        <v>2.3400000000000001E-2</v>
      </c>
      <c r="N24" s="78">
        <v>1.8200000000000001E-2</v>
      </c>
    </row>
    <row r="25" spans="2:14">
      <c r="B25" t="s">
        <v>315</v>
      </c>
      <c r="C25" t="s">
        <v>316</v>
      </c>
      <c r="D25" t="s">
        <v>100</v>
      </c>
      <c r="E25" t="s">
        <v>298</v>
      </c>
      <c r="F25" t="s">
        <v>309</v>
      </c>
      <c r="G25" t="s">
        <v>102</v>
      </c>
      <c r="H25" s="77">
        <v>1484830</v>
      </c>
      <c r="I25" s="77">
        <v>369.21</v>
      </c>
      <c r="J25" s="77">
        <v>0</v>
      </c>
      <c r="K25" s="77">
        <v>5482.1408430000001</v>
      </c>
      <c r="L25" s="78">
        <v>3.8699999999999998E-2</v>
      </c>
      <c r="M25" s="78">
        <v>2.5399999999999999E-2</v>
      </c>
      <c r="N25" s="78">
        <v>1.9699999999999999E-2</v>
      </c>
    </row>
    <row r="26" spans="2:14">
      <c r="B26" t="s">
        <v>317</v>
      </c>
      <c r="C26" t="s">
        <v>318</v>
      </c>
      <c r="D26" t="s">
        <v>100</v>
      </c>
      <c r="E26" t="s">
        <v>298</v>
      </c>
      <c r="F26" t="s">
        <v>309</v>
      </c>
      <c r="G26" t="s">
        <v>102</v>
      </c>
      <c r="H26" s="77">
        <v>225581</v>
      </c>
      <c r="I26" s="77">
        <v>3712</v>
      </c>
      <c r="J26" s="77">
        <v>0</v>
      </c>
      <c r="K26" s="77">
        <v>8373.5667200000007</v>
      </c>
      <c r="L26" s="78">
        <v>7.2099999999999997E-2</v>
      </c>
      <c r="M26" s="78">
        <v>3.8800000000000001E-2</v>
      </c>
      <c r="N26" s="78">
        <v>3.0099999999999998E-2</v>
      </c>
    </row>
    <row r="27" spans="2:14">
      <c r="B27" t="s">
        <v>319</v>
      </c>
      <c r="C27" t="s">
        <v>320</v>
      </c>
      <c r="D27" t="s">
        <v>100</v>
      </c>
      <c r="E27" t="s">
        <v>301</v>
      </c>
      <c r="F27" t="s">
        <v>309</v>
      </c>
      <c r="G27" t="s">
        <v>102</v>
      </c>
      <c r="H27" s="77">
        <v>5924373</v>
      </c>
      <c r="I27" s="77">
        <v>345.08</v>
      </c>
      <c r="J27" s="77">
        <v>0</v>
      </c>
      <c r="K27" s="77">
        <v>20443.826348400002</v>
      </c>
      <c r="L27" s="78">
        <v>5.33E-2</v>
      </c>
      <c r="M27" s="78">
        <v>9.4700000000000006E-2</v>
      </c>
      <c r="N27" s="78">
        <v>7.3400000000000007E-2</v>
      </c>
    </row>
    <row r="28" spans="2:14">
      <c r="B28" t="s">
        <v>321</v>
      </c>
      <c r="C28" t="s">
        <v>322</v>
      </c>
      <c r="D28" t="s">
        <v>100</v>
      </c>
      <c r="E28" t="s">
        <v>304</v>
      </c>
      <c r="F28" t="s">
        <v>309</v>
      </c>
      <c r="G28" t="s">
        <v>102</v>
      </c>
      <c r="H28" s="77">
        <v>4347254</v>
      </c>
      <c r="I28" s="77">
        <v>105.25</v>
      </c>
      <c r="J28" s="77">
        <v>0</v>
      </c>
      <c r="K28" s="77">
        <v>4575.4848350000002</v>
      </c>
      <c r="L28" s="78">
        <v>1.7899999999999999E-2</v>
      </c>
      <c r="M28" s="78">
        <v>2.12E-2</v>
      </c>
      <c r="N28" s="78">
        <v>1.6400000000000001E-2</v>
      </c>
    </row>
    <row r="29" spans="2:14">
      <c r="B29" t="s">
        <v>323</v>
      </c>
      <c r="C29" t="s">
        <v>324</v>
      </c>
      <c r="D29" t="s">
        <v>100</v>
      </c>
      <c r="E29" t="s">
        <v>304</v>
      </c>
      <c r="F29" t="s">
        <v>309</v>
      </c>
      <c r="G29" t="s">
        <v>102</v>
      </c>
      <c r="H29" s="77">
        <v>94019</v>
      </c>
      <c r="I29" s="77">
        <v>3668.31</v>
      </c>
      <c r="J29" s="77">
        <v>0</v>
      </c>
      <c r="K29" s="77">
        <v>3448.9083789000001</v>
      </c>
      <c r="L29" s="78">
        <v>4.5199999999999997E-2</v>
      </c>
      <c r="M29" s="78">
        <v>1.6E-2</v>
      </c>
      <c r="N29" s="78">
        <v>1.24E-2</v>
      </c>
    </row>
    <row r="30" spans="2:14">
      <c r="B30" s="79" t="s">
        <v>325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326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222</v>
      </c>
      <c r="D36" s="16"/>
      <c r="E36" s="16"/>
      <c r="F36" s="16"/>
      <c r="G36" s="16"/>
      <c r="H36" s="81">
        <v>886442</v>
      </c>
      <c r="J36" s="81">
        <v>11.931159900000001</v>
      </c>
      <c r="K36" s="81">
        <v>95059.724261058494</v>
      </c>
      <c r="M36" s="80">
        <v>0.44040000000000001</v>
      </c>
      <c r="N36" s="80">
        <v>0.34129999999999999</v>
      </c>
    </row>
    <row r="37" spans="2:14">
      <c r="B37" s="79" t="s">
        <v>327</v>
      </c>
      <c r="D37" s="16"/>
      <c r="E37" s="16"/>
      <c r="F37" s="16"/>
      <c r="G37" s="16"/>
      <c r="H37" s="81">
        <v>819663</v>
      </c>
      <c r="J37" s="81">
        <v>0</v>
      </c>
      <c r="K37" s="81">
        <v>75994.250420955505</v>
      </c>
      <c r="M37" s="80">
        <v>0.35210000000000002</v>
      </c>
      <c r="N37" s="80">
        <v>0.27289999999999998</v>
      </c>
    </row>
    <row r="38" spans="2:14">
      <c r="B38" t="s">
        <v>328</v>
      </c>
      <c r="C38" t="s">
        <v>329</v>
      </c>
      <c r="D38" t="s">
        <v>123</v>
      </c>
      <c r="E38"/>
      <c r="F38" t="s">
        <v>293</v>
      </c>
      <c r="G38" t="s">
        <v>106</v>
      </c>
      <c r="H38" s="77">
        <v>533000</v>
      </c>
      <c r="I38" s="77">
        <v>696.05</v>
      </c>
      <c r="J38" s="77">
        <v>0</v>
      </c>
      <c r="K38" s="77">
        <v>14279.5840785</v>
      </c>
      <c r="L38" s="78">
        <v>1.4E-3</v>
      </c>
      <c r="M38" s="78">
        <v>6.6199999999999995E-2</v>
      </c>
      <c r="N38" s="78">
        <v>5.1299999999999998E-2</v>
      </c>
    </row>
    <row r="39" spans="2:14">
      <c r="B39" t="s">
        <v>330</v>
      </c>
      <c r="C39" t="s">
        <v>331</v>
      </c>
      <c r="D39" t="s">
        <v>123</v>
      </c>
      <c r="E39"/>
      <c r="F39" t="s">
        <v>293</v>
      </c>
      <c r="G39" t="s">
        <v>110</v>
      </c>
      <c r="H39" s="77">
        <v>86951</v>
      </c>
      <c r="I39" s="77">
        <v>2802</v>
      </c>
      <c r="J39" s="77">
        <v>0</v>
      </c>
      <c r="K39" s="77">
        <v>9885.5591836500007</v>
      </c>
      <c r="L39" s="78">
        <v>0</v>
      </c>
      <c r="M39" s="78">
        <v>4.58E-2</v>
      </c>
      <c r="N39" s="78">
        <v>3.5499999999999997E-2</v>
      </c>
    </row>
    <row r="40" spans="2:14">
      <c r="B40" t="s">
        <v>332</v>
      </c>
      <c r="C40" t="s">
        <v>333</v>
      </c>
      <c r="D40" t="s">
        <v>334</v>
      </c>
      <c r="E40"/>
      <c r="F40" t="s">
        <v>293</v>
      </c>
      <c r="G40" t="s">
        <v>198</v>
      </c>
      <c r="H40" s="77">
        <v>80390</v>
      </c>
      <c r="I40" s="77">
        <v>247750</v>
      </c>
      <c r="J40" s="77">
        <v>0</v>
      </c>
      <c r="K40" s="77">
        <v>5134.5052804999996</v>
      </c>
      <c r="L40" s="78">
        <v>0</v>
      </c>
      <c r="M40" s="78">
        <v>2.3800000000000002E-2</v>
      </c>
      <c r="N40" s="78">
        <v>1.84E-2</v>
      </c>
    </row>
    <row r="41" spans="2:14">
      <c r="B41" t="s">
        <v>335</v>
      </c>
      <c r="C41" t="s">
        <v>336</v>
      </c>
      <c r="D41" t="s">
        <v>337</v>
      </c>
      <c r="E41"/>
      <c r="F41" t="s">
        <v>293</v>
      </c>
      <c r="G41" t="s">
        <v>106</v>
      </c>
      <c r="H41" s="77">
        <v>24394</v>
      </c>
      <c r="I41" s="77">
        <v>9398</v>
      </c>
      <c r="J41" s="77">
        <v>0</v>
      </c>
      <c r="K41" s="77">
        <v>8824.0177138800009</v>
      </c>
      <c r="L41" s="78">
        <v>1.8E-3</v>
      </c>
      <c r="M41" s="78">
        <v>4.0899999999999999E-2</v>
      </c>
      <c r="N41" s="78">
        <v>3.1699999999999999E-2</v>
      </c>
    </row>
    <row r="42" spans="2:14">
      <c r="B42" t="s">
        <v>338</v>
      </c>
      <c r="C42" t="s">
        <v>339</v>
      </c>
      <c r="D42" t="s">
        <v>123</v>
      </c>
      <c r="E42"/>
      <c r="F42" t="s">
        <v>293</v>
      </c>
      <c r="G42" t="s">
        <v>116</v>
      </c>
      <c r="H42" s="77">
        <v>4653</v>
      </c>
      <c r="I42" s="77">
        <v>4919</v>
      </c>
      <c r="J42" s="77">
        <v>0</v>
      </c>
      <c r="K42" s="77">
        <v>653.569895385</v>
      </c>
      <c r="L42" s="78">
        <v>0</v>
      </c>
      <c r="M42" s="78">
        <v>3.0000000000000001E-3</v>
      </c>
      <c r="N42" s="78">
        <v>2.3E-3</v>
      </c>
    </row>
    <row r="43" spans="2:14">
      <c r="B43" t="s">
        <v>340</v>
      </c>
      <c r="C43" t="s">
        <v>341</v>
      </c>
      <c r="D43" t="s">
        <v>342</v>
      </c>
      <c r="E43"/>
      <c r="F43" t="s">
        <v>293</v>
      </c>
      <c r="G43" t="s">
        <v>106</v>
      </c>
      <c r="H43" s="77">
        <v>7137</v>
      </c>
      <c r="I43" s="77">
        <v>83376</v>
      </c>
      <c r="J43" s="77">
        <v>0</v>
      </c>
      <c r="K43" s="77">
        <v>22903.648166880001</v>
      </c>
      <c r="L43" s="78">
        <v>1.1000000000000001E-3</v>
      </c>
      <c r="M43" s="78">
        <v>0.1061</v>
      </c>
      <c r="N43" s="78">
        <v>8.2199999999999995E-2</v>
      </c>
    </row>
    <row r="44" spans="2:14">
      <c r="B44" t="s">
        <v>343</v>
      </c>
      <c r="C44" t="s">
        <v>344</v>
      </c>
      <c r="D44" t="s">
        <v>342</v>
      </c>
      <c r="E44"/>
      <c r="F44" t="s">
        <v>293</v>
      </c>
      <c r="G44" t="s">
        <v>106</v>
      </c>
      <c r="H44" s="77">
        <v>79669</v>
      </c>
      <c r="I44" s="77">
        <v>4422.25</v>
      </c>
      <c r="J44" s="77">
        <v>0</v>
      </c>
      <c r="K44" s="77">
        <v>13560.6518947725</v>
      </c>
      <c r="L44" s="78">
        <v>1.6000000000000001E-3</v>
      </c>
      <c r="M44" s="78">
        <v>6.2799999999999995E-2</v>
      </c>
      <c r="N44" s="78">
        <v>4.87E-2</v>
      </c>
    </row>
    <row r="45" spans="2:14">
      <c r="B45" t="s">
        <v>345</v>
      </c>
      <c r="C45" t="s">
        <v>346</v>
      </c>
      <c r="D45" t="s">
        <v>107</v>
      </c>
      <c r="E45"/>
      <c r="F45" t="s">
        <v>293</v>
      </c>
      <c r="G45" t="s">
        <v>120</v>
      </c>
      <c r="H45" s="77">
        <v>3469</v>
      </c>
      <c r="I45" s="77">
        <v>8814</v>
      </c>
      <c r="J45" s="77">
        <v>0</v>
      </c>
      <c r="K45" s="77">
        <v>752.71420738799998</v>
      </c>
      <c r="L45" s="78">
        <v>1E-4</v>
      </c>
      <c r="M45" s="78">
        <v>3.5000000000000001E-3</v>
      </c>
      <c r="N45" s="78">
        <v>2.7000000000000001E-3</v>
      </c>
    </row>
    <row r="46" spans="2:14">
      <c r="B46" s="79" t="s">
        <v>347</v>
      </c>
      <c r="D46" s="16"/>
      <c r="E46" s="16"/>
      <c r="F46" s="16"/>
      <c r="G46" s="16"/>
      <c r="H46" s="81">
        <v>66779</v>
      </c>
      <c r="J46" s="81">
        <v>11.931159900000001</v>
      </c>
      <c r="K46" s="81">
        <v>19065.473840103001</v>
      </c>
      <c r="M46" s="80">
        <v>8.8300000000000003E-2</v>
      </c>
      <c r="N46" s="80">
        <v>6.8500000000000005E-2</v>
      </c>
    </row>
    <row r="47" spans="2:14">
      <c r="B47" t="s">
        <v>348</v>
      </c>
      <c r="C47" t="s">
        <v>349</v>
      </c>
      <c r="D47" t="s">
        <v>342</v>
      </c>
      <c r="E47"/>
      <c r="F47" t="s">
        <v>309</v>
      </c>
      <c r="G47" t="s">
        <v>106</v>
      </c>
      <c r="H47" s="77">
        <v>3955</v>
      </c>
      <c r="I47" s="77">
        <v>8480.5</v>
      </c>
      <c r="J47" s="77">
        <v>0</v>
      </c>
      <c r="K47" s="77">
        <v>1290.969129975</v>
      </c>
      <c r="L47" s="78">
        <v>1.5E-3</v>
      </c>
      <c r="M47" s="78">
        <v>6.0000000000000001E-3</v>
      </c>
      <c r="N47" s="78">
        <v>4.5999999999999999E-3</v>
      </c>
    </row>
    <row r="48" spans="2:14">
      <c r="B48" t="s">
        <v>350</v>
      </c>
      <c r="C48" t="s">
        <v>351</v>
      </c>
      <c r="D48" t="s">
        <v>342</v>
      </c>
      <c r="E48"/>
      <c r="F48" t="s">
        <v>309</v>
      </c>
      <c r="G48" t="s">
        <v>106</v>
      </c>
      <c r="H48" s="77">
        <v>10555</v>
      </c>
      <c r="I48" s="77">
        <v>8968</v>
      </c>
      <c r="J48" s="77">
        <v>0</v>
      </c>
      <c r="K48" s="77">
        <v>3643.3571676000001</v>
      </c>
      <c r="L48" s="78">
        <v>2.9999999999999997E-4</v>
      </c>
      <c r="M48" s="78">
        <v>1.6899999999999998E-2</v>
      </c>
      <c r="N48" s="78">
        <v>1.3100000000000001E-2</v>
      </c>
    </row>
    <row r="49" spans="2:14">
      <c r="B49" t="s">
        <v>352</v>
      </c>
      <c r="C49" t="s">
        <v>353</v>
      </c>
      <c r="D49" t="s">
        <v>342</v>
      </c>
      <c r="E49"/>
      <c r="F49" t="s">
        <v>309</v>
      </c>
      <c r="G49" t="s">
        <v>106</v>
      </c>
      <c r="H49" s="77">
        <v>9456</v>
      </c>
      <c r="I49" s="77">
        <v>9575</v>
      </c>
      <c r="J49" s="77">
        <v>0</v>
      </c>
      <c r="K49" s="77">
        <v>3484.9307880000001</v>
      </c>
      <c r="L49" s="78">
        <v>2.0000000000000001E-4</v>
      </c>
      <c r="M49" s="78">
        <v>1.61E-2</v>
      </c>
      <c r="N49" s="78">
        <v>1.2500000000000001E-2</v>
      </c>
    </row>
    <row r="50" spans="2:14">
      <c r="B50" t="s">
        <v>354</v>
      </c>
      <c r="C50" t="s">
        <v>355</v>
      </c>
      <c r="D50" t="s">
        <v>342</v>
      </c>
      <c r="E50"/>
      <c r="F50" t="s">
        <v>309</v>
      </c>
      <c r="G50" t="s">
        <v>110</v>
      </c>
      <c r="H50" s="77">
        <v>1068</v>
      </c>
      <c r="I50" s="77">
        <v>8886</v>
      </c>
      <c r="J50" s="77">
        <v>11.931159900000001</v>
      </c>
      <c r="K50" s="77">
        <v>396.9979725</v>
      </c>
      <c r="L50" s="78">
        <v>0</v>
      </c>
      <c r="M50" s="78">
        <v>1.8E-3</v>
      </c>
      <c r="N50" s="78">
        <v>1.4E-3</v>
      </c>
    </row>
    <row r="51" spans="2:14">
      <c r="B51" t="s">
        <v>356</v>
      </c>
      <c r="C51" t="s">
        <v>357</v>
      </c>
      <c r="D51" t="s">
        <v>123</v>
      </c>
      <c r="E51"/>
      <c r="F51" t="s">
        <v>309</v>
      </c>
      <c r="G51" t="s">
        <v>106</v>
      </c>
      <c r="H51" s="77">
        <v>2107</v>
      </c>
      <c r="I51" s="77">
        <v>16747</v>
      </c>
      <c r="J51" s="77">
        <v>0</v>
      </c>
      <c r="K51" s="77">
        <v>1358.15540721</v>
      </c>
      <c r="L51" s="78">
        <v>0</v>
      </c>
      <c r="M51" s="78">
        <v>6.3E-3</v>
      </c>
      <c r="N51" s="78">
        <v>4.8999999999999998E-3</v>
      </c>
    </row>
    <row r="52" spans="2:14">
      <c r="B52" t="s">
        <v>358</v>
      </c>
      <c r="C52" t="s">
        <v>359</v>
      </c>
      <c r="D52" t="s">
        <v>360</v>
      </c>
      <c r="E52"/>
      <c r="F52" t="s">
        <v>309</v>
      </c>
      <c r="G52" t="s">
        <v>110</v>
      </c>
      <c r="H52" s="77">
        <v>1503</v>
      </c>
      <c r="I52" s="77">
        <v>22384.48</v>
      </c>
      <c r="J52" s="77">
        <v>0</v>
      </c>
      <c r="K52" s="77">
        <v>1365.1001648280001</v>
      </c>
      <c r="L52" s="78">
        <v>8.9999999999999998E-4</v>
      </c>
      <c r="M52" s="78">
        <v>6.3E-3</v>
      </c>
      <c r="N52" s="78">
        <v>4.8999999999999998E-3</v>
      </c>
    </row>
    <row r="53" spans="2:14">
      <c r="B53" t="s">
        <v>361</v>
      </c>
      <c r="C53" t="s">
        <v>362</v>
      </c>
      <c r="D53" t="s">
        <v>363</v>
      </c>
      <c r="E53"/>
      <c r="F53" t="s">
        <v>309</v>
      </c>
      <c r="G53" t="s">
        <v>106</v>
      </c>
      <c r="H53" s="77">
        <v>4695</v>
      </c>
      <c r="I53" s="77">
        <v>9121</v>
      </c>
      <c r="J53" s="77">
        <v>0</v>
      </c>
      <c r="K53" s="77">
        <v>1648.26092655</v>
      </c>
      <c r="L53" s="78">
        <v>6.9999999999999999E-4</v>
      </c>
      <c r="M53" s="78">
        <v>7.6E-3</v>
      </c>
      <c r="N53" s="78">
        <v>5.8999999999999999E-3</v>
      </c>
    </row>
    <row r="54" spans="2:14">
      <c r="B54" t="s">
        <v>364</v>
      </c>
      <c r="C54" t="s">
        <v>365</v>
      </c>
      <c r="D54" t="s">
        <v>363</v>
      </c>
      <c r="E54"/>
      <c r="F54" t="s">
        <v>309</v>
      </c>
      <c r="G54" t="s">
        <v>106</v>
      </c>
      <c r="H54" s="77">
        <v>8056</v>
      </c>
      <c r="I54" s="77">
        <v>9046</v>
      </c>
      <c r="J54" s="77">
        <v>0</v>
      </c>
      <c r="K54" s="77">
        <v>2804.9424302399998</v>
      </c>
      <c r="L54" s="78">
        <v>1E-4</v>
      </c>
      <c r="M54" s="78">
        <v>1.2999999999999999E-2</v>
      </c>
      <c r="N54" s="78">
        <v>1.01E-2</v>
      </c>
    </row>
    <row r="55" spans="2:14">
      <c r="B55" t="s">
        <v>366</v>
      </c>
      <c r="C55" t="s">
        <v>367</v>
      </c>
      <c r="D55" t="s">
        <v>363</v>
      </c>
      <c r="E55"/>
      <c r="F55" t="s">
        <v>309</v>
      </c>
      <c r="G55" t="s">
        <v>106</v>
      </c>
      <c r="H55" s="77">
        <v>25384</v>
      </c>
      <c r="I55" s="77">
        <v>3145</v>
      </c>
      <c r="J55" s="77">
        <v>0</v>
      </c>
      <c r="K55" s="77">
        <v>3072.7598532000002</v>
      </c>
      <c r="L55" s="78">
        <v>1E-4</v>
      </c>
      <c r="M55" s="78">
        <v>1.4200000000000001E-2</v>
      </c>
      <c r="N55" s="78">
        <v>1.0999999999999999E-2</v>
      </c>
    </row>
    <row r="56" spans="2:14">
      <c r="B56" s="79" t="s">
        <v>284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s="79" t="s">
        <v>326</v>
      </c>
      <c r="D58" s="16"/>
      <c r="E58" s="16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t="s">
        <v>224</v>
      </c>
      <c r="D60" s="16"/>
      <c r="E60" s="16"/>
      <c r="F60" s="16"/>
      <c r="G60" s="16"/>
    </row>
    <row r="61" spans="2:14">
      <c r="B61" t="s">
        <v>276</v>
      </c>
      <c r="D61" s="16"/>
      <c r="E61" s="16"/>
      <c r="F61" s="16"/>
      <c r="G61" s="16"/>
    </row>
    <row r="62" spans="2:14">
      <c r="B62" t="s">
        <v>277</v>
      </c>
      <c r="D62" s="16"/>
      <c r="E62" s="16"/>
      <c r="F62" s="16"/>
      <c r="G62" s="16"/>
    </row>
    <row r="63" spans="2:14">
      <c r="B63" t="s">
        <v>278</v>
      </c>
      <c r="D63" s="16"/>
      <c r="E63" s="16"/>
      <c r="F63" s="16"/>
      <c r="G63" s="16"/>
    </row>
    <row r="64" spans="2:14">
      <c r="B64" t="s">
        <v>279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45197</v>
      </c>
      <c r="E1" s="16"/>
    </row>
    <row r="2" spans="2:65">
      <c r="B2" s="2" t="s">
        <v>1</v>
      </c>
      <c r="C2" s="12" t="s">
        <v>429</v>
      </c>
      <c r="E2" s="16"/>
    </row>
    <row r="3" spans="2:65">
      <c r="B3" s="2" t="s">
        <v>2</v>
      </c>
      <c r="C3" s="83" t="s">
        <v>430</v>
      </c>
      <c r="E3" s="16"/>
    </row>
    <row r="4" spans="2:65">
      <c r="B4" s="2" t="s">
        <v>3</v>
      </c>
      <c r="C4" s="84" t="s">
        <v>196</v>
      </c>
      <c r="E4" s="16"/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45197</v>
      </c>
      <c r="E1" s="16"/>
    </row>
    <row r="2" spans="2:60">
      <c r="B2" s="2" t="s">
        <v>1</v>
      </c>
      <c r="C2" s="12" t="s">
        <v>429</v>
      </c>
      <c r="E2" s="16"/>
    </row>
    <row r="3" spans="2:60">
      <c r="B3" s="2" t="s">
        <v>2</v>
      </c>
      <c r="C3" s="83" t="s">
        <v>430</v>
      </c>
      <c r="E3" s="16"/>
    </row>
    <row r="4" spans="2:60">
      <c r="B4" s="2" t="s">
        <v>3</v>
      </c>
      <c r="C4" s="84" t="s">
        <v>196</v>
      </c>
      <c r="E4" s="16"/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370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224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2023-11-28T11:39:06Z</dcterms:modified>
</cp:coreProperties>
</file>