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7-9.2023\רשימות נכסים- 30.9.23\רשימות נכסים- שידור ראשון- 30.9.23\"/>
    </mc:Choice>
  </mc:AlternateContent>
  <xr:revisionPtr revIDLastSave="0" documentId="13_ncr:1_{A117B08A-F9DF-43BE-9FF5-BB73691813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19" hidden="1">'לא סחיר - חוזים עתידיים'!$A$8:$AW$68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20" l="1"/>
  <c r="K13" i="20"/>
  <c r="K14" i="20"/>
  <c r="K15" i="20"/>
  <c r="K16" i="20"/>
  <c r="K17" i="20"/>
  <c r="K18" i="20"/>
  <c r="K19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K35" i="20"/>
  <c r="K36" i="20"/>
  <c r="K37" i="20"/>
  <c r="K38" i="20"/>
  <c r="K39" i="20"/>
  <c r="K40" i="20"/>
  <c r="K41" i="20"/>
  <c r="K42" i="20"/>
  <c r="K43" i="20"/>
  <c r="K44" i="20"/>
  <c r="K45" i="20"/>
  <c r="K46" i="20"/>
  <c r="K47" i="20"/>
  <c r="K48" i="20"/>
  <c r="K49" i="20"/>
  <c r="K50" i="20"/>
  <c r="K51" i="20"/>
  <c r="K52" i="20"/>
  <c r="K53" i="20"/>
  <c r="K54" i="20"/>
  <c r="K55" i="20"/>
  <c r="K56" i="20"/>
  <c r="K57" i="20"/>
  <c r="K58" i="20"/>
  <c r="K59" i="20"/>
  <c r="K60" i="20"/>
  <c r="K61" i="20"/>
  <c r="K62" i="20"/>
  <c r="K63" i="20"/>
  <c r="K64" i="20"/>
  <c r="K65" i="20"/>
  <c r="K66" i="20"/>
  <c r="K67" i="20"/>
  <c r="K68" i="20"/>
  <c r="K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53" i="20"/>
  <c r="J54" i="20"/>
  <c r="J55" i="20"/>
  <c r="J56" i="20"/>
  <c r="J57" i="20"/>
  <c r="J58" i="20"/>
  <c r="J59" i="20"/>
  <c r="J60" i="20"/>
  <c r="J61" i="20"/>
  <c r="J62" i="20"/>
  <c r="J63" i="20"/>
  <c r="J64" i="20"/>
  <c r="J65" i="20"/>
  <c r="J66" i="20"/>
  <c r="J67" i="20"/>
  <c r="J68" i="20"/>
  <c r="J11" i="20"/>
  <c r="I31" i="20"/>
  <c r="I50" i="20"/>
  <c r="I15" i="20"/>
  <c r="I12" i="20" s="1"/>
  <c r="I11" i="20" s="1"/>
</calcChain>
</file>

<file path=xl/sharedStrings.xml><?xml version="1.0" encoding="utf-8"?>
<sst xmlns="http://schemas.openxmlformats.org/spreadsheetml/2006/main" count="2799" uniqueCount="472">
  <si>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</si>
  <si>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</si>
  <si>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</si>
  <si>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</si>
  <si>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</si>
  <si>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</si>
  <si>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</si>
  <si>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</si>
  <si>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</si>
  <si>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</si>
  <si>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</si>
  <si>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</si>
  <si>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</si>
  <si>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</si>
  <si>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</si>
  <si>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</si>
  <si>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</si>
  <si>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</si>
  <si>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</si>
  <si>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</si>
  <si>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</si>
  <si>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</si>
  <si>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</si>
  <si>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</si>
  <si>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</si>
  <si>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</si>
  <si>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</si>
  <si>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</si>
  <si>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</si>
  <si>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</si>
  <si>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</si>
  <si>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</si>
  <si>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</si>
  <si>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</si>
  <si>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</si>
  <si>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</si>
  <si>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</si>
  <si>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</si>
  <si>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</si>
  <si>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</si>
  <si>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</si>
  <si>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</si>
  <si>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</si>
  <si>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</si>
  <si>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</si>
  <si>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</si>
  <si>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</si>
  <si>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</si>
  <si>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</si>
  <si>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</si>
  <si>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</si>
  <si>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</si>
  <si>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</si>
  <si>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</si>
  <si>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</si>
  <si>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</si>
  <si>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</si>
  <si>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</si>
  <si>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</si>
  <si>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</si>
  <si>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</si>
  <si>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</si>
  <si>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</si>
  <si>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</si>
  <si>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</si>
  <si>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</si>
  <si>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</si>
  <si>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</si>
  <si>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</si>
  <si>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</si>
  <si>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</si>
  <si>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</si>
  <si>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</si>
  <si>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</si>
  <si>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</si>
  <si>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</si>
  <si>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</si>
  <si>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</si>
  <si>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</si>
  <si>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</si>
  <si>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</si>
  <si>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</si>
  <si>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</si>
  <si>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</si>
  <si>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</si>
  <si>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</si>
  <si>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</si>
  <si>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</si>
  <si>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</si>
  <si>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</si>
  <si>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</si>
  <si>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</si>
  <si>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</si>
  <si>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</si>
  <si>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</si>
  <si>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</si>
  <si>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</si>
  <si>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</si>
  <si>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</si>
  <si>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</si>
  <si>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</si>
  <si>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</si>
  <si>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</si>
  <si>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</si>
  <si>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</si>
  <si>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</si>
  <si>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</si>
  <si>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</si>
  <si>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</si>
  <si>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</si>
  <si>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</si>
  <si>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</si>
  <si>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</si>
  <si>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</si>
  <si>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</si>
  <si>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</si>
  <si>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</si>
  <si>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</si>
  <si>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</si>
  <si>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</si>
  <si>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</si>
  <si>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</si>
  <si>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</si>
  <si>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</si>
  <si>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</si>
  <si>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</si>
  <si>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</si>
  <si>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</si>
  <si>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</si>
  <si>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</si>
  <si>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</si>
  <si>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</si>
  <si>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</si>
  <si>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</si>
  <si>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</si>
  <si>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</si>
  <si>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</si>
  <si>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</si>
  <si>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</si>
  <si>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</si>
  <si>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</si>
  <si>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</si>
  <si>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</si>
  <si>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</si>
  <si>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</si>
  <si>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</si>
  <si>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</si>
  <si>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</si>
  <si>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</si>
  <si>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</si>
  <si>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</si>
  <si>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</si>
  <si>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</si>
  <si>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</si>
  <si>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</si>
  <si>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</si>
  <si>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</si>
  <si>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</si>
  <si>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</si>
  <si>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</si>
  <si>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</si>
  <si>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</si>
  <si>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</si>
  <si>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</si>
  <si>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</si>
  <si>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</si>
  <si>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</si>
  <si>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</si>
  <si>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</si>
  <si>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</si>
  <si>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</si>
  <si>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</si>
  <si>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</si>
  <si>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</si>
  <si>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</si>
  <si>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</si>
  <si>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</si>
  <si>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</si>
  <si>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</si>
  <si>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</si>
  <si>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</si>
  <si>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</si>
  <si>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</si>
  <si>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</si>
  <si>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</si>
  <si>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</si>
  <si>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</si>
  <si>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</si>
  <si>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</si>
  <si>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</si>
  <si>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</si>
  <si>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</si>
  <si>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</si>
  <si>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</si>
  <si>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</si>
  <si>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</si>
  <si>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בהתאם לשיטה שיושמה בדוח הכספי *</t>
  </si>
  <si>
    <t>יין יפני</t>
  </si>
  <si>
    <t>סה"כ בישראל</t>
  </si>
  <si>
    <t>סה"כ יתרת מזומנים ועו"ש בש"ח</t>
  </si>
  <si>
    <t>1111111111- 10- לאומי</t>
  </si>
  <si>
    <t>ilAAA</t>
  </si>
  <si>
    <t>S&amp;P מעלות</t>
  </si>
  <si>
    <t>סה"כ יתרת מזומנים ועו"ש נקובים במט"ח</t>
  </si>
  <si>
    <t>130018- 10- לאומי</t>
  </si>
  <si>
    <t>20001- 10- לאומי</t>
  </si>
  <si>
    <t>100006- 10- לאומי</t>
  </si>
  <si>
    <t>20003- 10- לאומי</t>
  </si>
  <si>
    <t>80031- 10-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</si>
  <si>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</si>
  <si>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</si>
  <si>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</si>
  <si>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</si>
  <si>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</si>
  <si>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</si>
  <si>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</si>
  <si>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</si>
  <si>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</si>
  <si>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</si>
  <si>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</si>
  <si>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</si>
  <si>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</si>
  <si>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</si>
  <si>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</si>
  <si>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</si>
  <si>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</si>
  <si>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</si>
  <si>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</si>
  <si>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</si>
  <si>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</si>
  <si>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</si>
  <si>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</si>
  <si>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</si>
  <si>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</si>
  <si>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</si>
  <si>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</si>
  <si>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</si>
  <si>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קרן סל תא 125- הראל קרנות נאמנות בע"מ</t>
  </si>
  <si>
    <t>1148899</t>
  </si>
  <si>
    <t>511776783</t>
  </si>
  <si>
    <t>מניות</t>
  </si>
  <si>
    <t>קסם קרן סל תא 125- קסם קרנות נאמנות בע"מ</t>
  </si>
  <si>
    <t>1146356</t>
  </si>
  <si>
    <t>510938608</t>
  </si>
  <si>
    <t>קסם תא 90- קסם קרנות נאמנות בע"מ</t>
  </si>
  <si>
    <t>1146331</t>
  </si>
  <si>
    <t>קסם.תל ג-שק 2-5- קסם קרנות נאמנות בע"מ</t>
  </si>
  <si>
    <t>1146190</t>
  </si>
  <si>
    <t>קסם קרן סל תא פיננסים- קסם תעודות סל ומוצרי מדדים בע"מ</t>
  </si>
  <si>
    <t>1146554</t>
  </si>
  <si>
    <t>סה"כ שמחקות מדדי מניות בחו"ל</t>
  </si>
  <si>
    <t>סה"כ שמחקות מדדים אחרים בישראל</t>
  </si>
  <si>
    <t>הראל סל תל בונד 60- הראל קרנות נאמנות בע"מ</t>
  </si>
  <si>
    <t>1150473</t>
  </si>
  <si>
    <t>אג"ח</t>
  </si>
  <si>
    <t>הראל סל תלבונד ש 50- הראל קרנות נאמנות בע"מ</t>
  </si>
  <si>
    <t>1150713</t>
  </si>
  <si>
    <t>הראל קרן סל תלבונד 40- הראל קרנות נאמנות בע"מ</t>
  </si>
  <si>
    <t>1150499</t>
  </si>
  <si>
    <t>) שקליות ריבית קבועה ממש00) תכלית סל- מיטב תכלית קרנות נאמנות בע"מ</t>
  </si>
  <si>
    <t>1145168</t>
  </si>
  <si>
    <t>513534974</t>
  </si>
  <si>
    <t>תכ.שחר2-5- מיטב תכלית קרנות נאמנות בע"מ</t>
  </si>
  <si>
    <t>1145150</t>
  </si>
  <si>
    <t>תכלית סל )00( צמודות מדד ממשלת- מיטב תכלית קרנות נאמנות בע"מ</t>
  </si>
  <si>
    <t>1145085</t>
  </si>
  <si>
    <t>תכלית סל גליל 5-10- מיטב תכלית קרנות נאמנות בע"מ</t>
  </si>
  <si>
    <t>1145176</t>
  </si>
  <si>
    <t>תכלית סל תלבונד תשו- מיטב תכלית קרנות נאמנות בע"מ</t>
  </si>
  <si>
    <t>1145259</t>
  </si>
  <si>
    <t>תכלית תל בונד 60- מיטב תכלית קרנות נאמנות בע"מ</t>
  </si>
  <si>
    <t>1145101</t>
  </si>
  <si>
    <t>פסג קרן סל .תלבונד 60- פסגות קרנות נאמנות בע"מ</t>
  </si>
  <si>
    <t>1148006</t>
  </si>
  <si>
    <t>513765339</t>
  </si>
  <si>
    <t>קסם ETF גליל 5-10- קסם קרנות נאמנות בע"מ</t>
  </si>
  <si>
    <t>1145739</t>
  </si>
  <si>
    <t>קסם ETF שחר 0-2- קסם קרנות נאמנות בע"מ</t>
  </si>
  <si>
    <t>1146166</t>
  </si>
  <si>
    <t>קסם קרן סל תל בונד תשואות- קסם קרנות נאמנות בע"מ</t>
  </si>
  <si>
    <t>1146950</t>
  </si>
  <si>
    <t>קסם.מדד ממשל- קסם קרנות נאמנות בע"מ</t>
  </si>
  <si>
    <t>1146158</t>
  </si>
  <si>
    <t>קסם.שחר 5+- קסם קרנות נאמנות בע"מ</t>
  </si>
  <si>
    <t>1146174</t>
  </si>
  <si>
    <t>סה"כ שמחקות מדדים אחרים בחו"ל</t>
  </si>
  <si>
    <t>סה"כ short</t>
  </si>
  <si>
    <t>סה"כ שמחקות מדדי מניות</t>
  </si>
  <si>
    <t>Ishares S&amp;P500 Swap Ucits- BlackRock  Asset Managment</t>
  </si>
  <si>
    <t>IE00BMTX1Y45</t>
  </si>
  <si>
    <t>ISHR MSCI EUR-I- BlackRock  Asset Managment</t>
  </si>
  <si>
    <t>IE00B1YZSC51</t>
  </si>
  <si>
    <t>ISHR S&amp;P500 IT- BlackRock  Asset Managment</t>
  </si>
  <si>
    <t>IE00B3WJKG14</t>
  </si>
  <si>
    <t>LSE</t>
  </si>
  <si>
    <t>HORIZONS S&amp;P/TSX- HORIZON</t>
  </si>
  <si>
    <t>CA44056G1054</t>
  </si>
  <si>
    <t>HSBC MSCI EMERGING MARKETS- HSBC BANK PLC</t>
  </si>
  <si>
    <t>IE00B5SSQT16</t>
  </si>
  <si>
    <t>SOURCE S&amp;P 500 UCITS ETF- Invesco investment management limited</t>
  </si>
  <si>
    <t>IE00B3YCGJ38</t>
  </si>
  <si>
    <t>.Nomura-Nikkei 225 I- Nomura asset management</t>
  </si>
  <si>
    <t>JP3027650005</t>
  </si>
  <si>
    <t>JPX</t>
  </si>
  <si>
    <t>NOMURA ETF- Nomura asset management</t>
  </si>
  <si>
    <t>JP3027630007</t>
  </si>
  <si>
    <t>TSE</t>
  </si>
  <si>
    <t>Vanguard aust share- Vanguard Group</t>
  </si>
  <si>
    <t>AU000000VAS1</t>
  </si>
  <si>
    <t>סה"כ שמחקות מדדים אחרים</t>
  </si>
  <si>
    <t>ISHARES EMER MKTS- BlackRock  Asset Managment</t>
  </si>
  <si>
    <t>IE00B6TLBW47</t>
  </si>
  <si>
    <t>Ishares markit iboxx $ hy- BlackRock  Asset Managment</t>
  </si>
  <si>
    <t>IE00B4PY7Y77</t>
  </si>
  <si>
    <t>ISHARES MARKIT IBOXX- BlackRock  Asset Managment</t>
  </si>
  <si>
    <t>IE0032895942</t>
  </si>
  <si>
    <t>Ishares markit iboxx eur HY- BlackRock  Asset Managment</t>
  </si>
  <si>
    <t>IE00B66F4759</t>
  </si>
  <si>
    <t>ISHR $ Treasury bond  7-10yr- BlackRock  Asset Managment</t>
  </si>
  <si>
    <t>IE00B1FZS798</t>
  </si>
  <si>
    <t>AMUNDI EURO HIGH- CREDIT AGRICOLE SA</t>
  </si>
  <si>
    <t>LU1681040496</t>
  </si>
  <si>
    <t>EURONEXT</t>
  </si>
  <si>
    <t>Xtrackers USD HY corp Bond- DWS INVESMENT S.A</t>
  </si>
  <si>
    <t>IE00BDR5HM97</t>
  </si>
  <si>
    <t>spdr barclays high yield- State Street Corp</t>
  </si>
  <si>
    <t>US78468R6229</t>
  </si>
  <si>
    <t>NYSE</t>
  </si>
  <si>
    <t>Spdr Corporate bond- State Street Corp</t>
  </si>
  <si>
    <t>US78464A3757</t>
  </si>
  <si>
    <t>VANGUARD CORP BOND $- Vanguard Group</t>
  </si>
  <si>
    <t>IE00BZ163K21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</si>
  <si>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</si>
  <si>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</si>
  <si>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</si>
  <si>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</si>
  <si>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</si>
  <si>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</si>
  <si>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</si>
  <si>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</si>
  <si>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</si>
  <si>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</si>
  <si>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</si>
  <si>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</si>
  <si>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</si>
  <si>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</si>
  <si>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</si>
  <si>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</si>
  <si>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</si>
  <si>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</si>
  <si>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</si>
  <si>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</si>
  <si>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</si>
  <si>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</si>
  <si>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</si>
  <si>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</si>
  <si>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</si>
  <si>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</si>
  <si>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</si>
  <si>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</si>
  <si>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</si>
  <si>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</si>
  <si>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</si>
  <si>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</si>
  <si>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</si>
  <si>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</si>
  <si>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</si>
  <si>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</si>
  <si>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</si>
  <si>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</si>
  <si>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</si>
  <si>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</si>
  <si>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</si>
  <si>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</si>
  <si>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</si>
  <si>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</si>
  <si>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</si>
  <si>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</si>
  <si>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</si>
  <si>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</si>
  <si>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</si>
  <si>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</si>
  <si>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</si>
  <si>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רבית עוש לקבל</t>
  </si>
  <si>
    <t>1111110</t>
  </si>
  <si>
    <t>מגדל מקפת קרנות פנסיה וקופות גמל בע"מ</t>
  </si>
  <si>
    <t>מגדל לתגמולים ולפיצויים מסלול עוקב מדדים- גמיש</t>
  </si>
  <si>
    <t>בנק לאומי לישראל בע"מ</t>
  </si>
  <si>
    <t>סה"כ חוזים עתידיים בישראל</t>
  </si>
  <si>
    <t>+ILS/-USD 3.563 04-12-23 (10) -220</t>
  </si>
  <si>
    <t>10000192</t>
  </si>
  <si>
    <t>ל.ר.</t>
  </si>
  <si>
    <t>+ILS/-USD 3.5637 04-12-23 (10) -223</t>
  </si>
  <si>
    <t>10000190</t>
  </si>
  <si>
    <t>+ILS/-USD 3.569 04-12-23 (10) -261</t>
  </si>
  <si>
    <t>10000149</t>
  </si>
  <si>
    <t>+ILS/-USD 3.5836 04-12-23 (10) -364</t>
  </si>
  <si>
    <t>10000118</t>
  </si>
  <si>
    <t>+ILS/-USD 3.5886 04-12-23 (10) -264</t>
  </si>
  <si>
    <t>10000145</t>
  </si>
  <si>
    <t>+ILS/-USD 3.6 04-12-23 (10) -240</t>
  </si>
  <si>
    <t>10000158</t>
  </si>
  <si>
    <t>+ILS/-USD 3.6028 04-12-23 (10) -372</t>
  </si>
  <si>
    <t>10000108</t>
  </si>
  <si>
    <t>+ILS/-USD 3.6039 04-12-23 (10) -361</t>
  </si>
  <si>
    <t>10000109</t>
  </si>
  <si>
    <t>+ILS/-USD 3.61 04-12-23 (10) -383</t>
  </si>
  <si>
    <t>10000104</t>
  </si>
  <si>
    <t>+ILS/-USD 3.6223 04-12-23 (10) -377</t>
  </si>
  <si>
    <t>10000098</t>
  </si>
  <si>
    <t>+ILS/-USD 3.623 04-12-23 (10) -340</t>
  </si>
  <si>
    <t>10000127</t>
  </si>
  <si>
    <t>+ILS/-USD 3.6394 04-12-23 (10) -331</t>
  </si>
  <si>
    <t>10000123</t>
  </si>
  <si>
    <t>+ILS/-USD 3.6422 04-12-23 (10) -254</t>
  </si>
  <si>
    <t>10000178</t>
  </si>
  <si>
    <t>+ILS/-USD 3.649 04-12-23 (10) -250</t>
  </si>
  <si>
    <t>10000164</t>
  </si>
  <si>
    <t>+ILS/-USD 3.6589 04-12-23 (10) -211</t>
  </si>
  <si>
    <t>10000214</t>
  </si>
  <si>
    <t>+ILS/-USD 3.665 04-12-23 (10) -260</t>
  </si>
  <si>
    <t>10000202</t>
  </si>
  <si>
    <t>+ILS/-USD 3.696 04-12-23 (10) -200</t>
  </si>
  <si>
    <t>10000222</t>
  </si>
  <si>
    <t>+ILS/-USD 3.703 04-12-23 (10) -190</t>
  </si>
  <si>
    <t>10000225</t>
  </si>
  <si>
    <t>+ILS/-USD 3.7034 04-12-23 (10) -341</t>
  </si>
  <si>
    <t>10000135</t>
  </si>
  <si>
    <t>+ILS/-USD 3.7464 04-12-23 (10) -176</t>
  </si>
  <si>
    <t>10000238</t>
  </si>
  <si>
    <t>+ILS/-USD 3.768 04-12-23 (10) -190</t>
  </si>
  <si>
    <t>10000234</t>
  </si>
  <si>
    <t>+ILS/-USD 3.78 04-12-23 (10) -180</t>
  </si>
  <si>
    <t>10000240</t>
  </si>
  <si>
    <t>+ILS/-USD 3.7824 04-12-23 (10) -156</t>
  </si>
  <si>
    <t>10000241</t>
  </si>
  <si>
    <t>+ILS/-USD 3.7939 04-12-23 (10) -156</t>
  </si>
  <si>
    <t>10000242</t>
  </si>
  <si>
    <t>+USD/-ILS 3.5873 04-12-23 (10) -362</t>
  </si>
  <si>
    <t>10000113</t>
  </si>
  <si>
    <t>+USD/-ILS 3.6128 04-12-23 (10) -232</t>
  </si>
  <si>
    <t>10000184</t>
  </si>
  <si>
    <t>+USD/-ILS 3.6215 04-12-23 (10) -340</t>
  </si>
  <si>
    <t>10000120</t>
  </si>
  <si>
    <t>+USD/-ILS 3.6321 04-12-23 (10) -199</t>
  </si>
  <si>
    <t>10000206</t>
  </si>
  <si>
    <t>+USD/-ILS 3.672 04-12-23 (10) -245</t>
  </si>
  <si>
    <t>10000200</t>
  </si>
  <si>
    <t>+USD/-ILS 3.6805 04-12-23 (10) -250</t>
  </si>
  <si>
    <t>10000176</t>
  </si>
  <si>
    <t>+USD/-ILS 3.7189 04-12-23 (10) -186</t>
  </si>
  <si>
    <t>10000223</t>
  </si>
  <si>
    <t>+USD/-ILS 3.725 04-12-23 (10) -180</t>
  </si>
  <si>
    <t>10000228</t>
  </si>
  <si>
    <t>+USD/-ILS 3.813 04-12-23 (10) -130</t>
  </si>
  <si>
    <t>10000244</t>
  </si>
  <si>
    <t>+USD/-ILS 3.8367 04-12-23 (10) -113</t>
  </si>
  <si>
    <t>10000247</t>
  </si>
  <si>
    <t>סה"כ מט"ח/ מט"ח</t>
  </si>
  <si>
    <t>+EUR/-USD 1.1099 13-02-24 (10) +109</t>
  </si>
  <si>
    <t>10000218</t>
  </si>
  <si>
    <t>+USD/-JPY 135.623 16-01-24 (10) -393.5</t>
  </si>
  <si>
    <t>10000196</t>
  </si>
  <si>
    <t>+USD/-JPY 139.172 16-01-24 (10) -377</t>
  </si>
  <si>
    <t>10000216</t>
  </si>
  <si>
    <t>+USD/-JPY 142.08 16-01-24 (10) -356</t>
  </si>
  <si>
    <t>10000230</t>
  </si>
  <si>
    <t>+USD/-JPY 142.15 16-01-24 (10) -350</t>
  </si>
  <si>
    <t>10000236</t>
  </si>
  <si>
    <t>* בעל ענין/צד קשור</t>
  </si>
  <si>
    <t>** בהתאם לשיטה שיושמה בדוח הכספי</t>
  </si>
  <si>
    <t>₪ / סה"כ מט"ח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</si>
</sst>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167" fontId="0" fillId="0" borderId="0" xfId="0" applyNumberFormat="1"/>
    <xf numFmtId="0" fontId="0" fillId="0" borderId="0" xfId="0" applyNumberFormat="1"/>
    <xf numFmtId="14" fontId="0" fillId="0" borderId="0" xfId="0" applyNumberForma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8" fillId="0" borderId="0" xfId="0" applyFont="1" applyAlignment="1">
      <alignment horizontal="right"/>
    </xf>
    <xf numFmtId="4" fontId="0" fillId="0" borderId="0" xfId="0" applyNumberFormat="1"/>
    <xf numFmtId="166" fontId="0" fillId="0" borderId="0" xfId="0" applyNumberFormat="1"/>
    <xf numFmtId="0" fontId="1" fillId="0" borderId="0" xfId="0" applyFont="1" applyAlignment="1">
      <alignment horizontal="right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1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2">
        <v>45197</v>
      </c>
    </row>
    <row r="2" spans="1:36">
      <c r="B2" s="2" t="s">
        <v>1</v>
      </c>
      <c r="C2" s="12" t="s">
        <v>385</v>
      </c>
    </row>
    <row r="3" spans="1:36">
      <c r="B3" s="2" t="s">
        <v>2</v>
      </c>
      <c r="C3" s="83" t="s">
        <v>386</v>
      </c>
    </row>
    <row r="4" spans="1:36">
      <c r="B4" s="2" t="s">
        <v>3</v>
      </c>
      <c r="C4" s="84">
        <v>14228</v>
      </c>
    </row>
    <row r="6" spans="1:36" ht="26.25" customHeight="1">
      <c r="B6" s="88" t="s">
        <v>4</v>
      </c>
      <c r="C6" s="89"/>
      <c r="D6" s="90"/>
    </row>
    <row r="7" spans="1:36" s="3" customFormat="1">
      <c r="B7" s="4"/>
      <c r="C7" s="61" t="s">
        <v>5</v>
      </c>
      <c r="D7" s="62" t="s">
        <v>190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260.79296936999998</v>
      </c>
      <c r="D11" s="76">
        <v>7.9899999999999999E-2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0</v>
      </c>
      <c r="D13" s="78">
        <v>0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194</v>
      </c>
      <c r="C17" s="77">
        <v>3026.3357696184999</v>
      </c>
      <c r="D17" s="78">
        <v>0.9274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-24.199130000000018</v>
      </c>
      <c r="D31" s="78">
        <v>-7.4000000000000003E-3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0.31467000000000001</v>
      </c>
      <c r="D37" s="78">
        <v>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3263.2442789884999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196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 s="85">
        <v>4.0575000000000001</v>
      </c>
    </row>
    <row r="48" spans="1:4">
      <c r="C48" t="s">
        <v>120</v>
      </c>
      <c r="D48" s="85">
        <v>2.4618000000000002</v>
      </c>
    </row>
    <row r="49" spans="3:4">
      <c r="C49" t="s">
        <v>106</v>
      </c>
      <c r="D49" s="85">
        <v>3.8490000000000002</v>
      </c>
    </row>
    <row r="50" spans="3:4">
      <c r="C50" t="s">
        <v>116</v>
      </c>
      <c r="D50" s="85">
        <v>2.8555000000000001</v>
      </c>
    </row>
    <row r="51" spans="3:4">
      <c r="C51" t="s">
        <v>197</v>
      </c>
      <c r="D51" s="85">
        <v>2.5780000000000001E-2</v>
      </c>
    </row>
  </sheetData>
  <sortState xmlns:xlrd2="http://schemas.microsoft.com/office/spreadsheetml/2017/richdata2" ref="A47:BI51">
    <sortCondition ref="C47:C51"/>
  </sortState>
  <mergeCells count="1">
    <mergeCell ref="B6:D6"/>
  </mergeCells>
  <dataValidations count="1">
    <dataValidation allowBlank="1" showInputMessage="1" showErrorMessage="1" sqref="C1:C4" xr:uid="{6EF677C3-728D-4587-B6DD-EC27E81C3F74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2">
        <v>45197</v>
      </c>
    </row>
    <row r="2" spans="2:61" s="1" customFormat="1">
      <c r="B2" s="2" t="s">
        <v>1</v>
      </c>
      <c r="C2" s="12" t="s">
        <v>385</v>
      </c>
    </row>
    <row r="3" spans="2:61" s="1" customFormat="1">
      <c r="B3" s="2" t="s">
        <v>2</v>
      </c>
      <c r="C3" s="83" t="s">
        <v>386</v>
      </c>
    </row>
    <row r="4" spans="2:61" s="1" customFormat="1">
      <c r="B4" s="2" t="s">
        <v>3</v>
      </c>
      <c r="C4" s="84">
        <v>14228</v>
      </c>
    </row>
    <row r="6" spans="2:61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1" ht="26.25" customHeight="1">
      <c r="B7" s="101" t="s">
        <v>98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73</v>
      </c>
      <c r="K8" s="28" t="s">
        <v>57</v>
      </c>
      <c r="L8" s="36" t="s">
        <v>182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183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198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336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210</v>
      </c>
      <c r="C14" t="s">
        <v>210</v>
      </c>
      <c r="D14" s="16"/>
      <c r="E14" t="s">
        <v>210</v>
      </c>
      <c r="F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337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210</v>
      </c>
      <c r="C16" t="s">
        <v>210</v>
      </c>
      <c r="D16" s="16"/>
      <c r="E16" t="s">
        <v>210</v>
      </c>
      <c r="F16" t="s">
        <v>210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338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210</v>
      </c>
      <c r="C18" t="s">
        <v>210</v>
      </c>
      <c r="D18" s="16"/>
      <c r="E18" t="s">
        <v>210</v>
      </c>
      <c r="F18" t="s">
        <v>210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231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210</v>
      </c>
      <c r="C20" t="s">
        <v>210</v>
      </c>
      <c r="D20" s="16"/>
      <c r="E20" t="s">
        <v>210</v>
      </c>
      <c r="F20" t="s">
        <v>210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215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336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210</v>
      </c>
      <c r="C23" t="s">
        <v>210</v>
      </c>
      <c r="D23" s="16"/>
      <c r="E23" t="s">
        <v>210</v>
      </c>
      <c r="F23" t="s">
        <v>210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339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210</v>
      </c>
      <c r="C25" t="s">
        <v>210</v>
      </c>
      <c r="D25" s="16"/>
      <c r="E25" t="s">
        <v>210</v>
      </c>
      <c r="F25" t="s">
        <v>210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338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210</v>
      </c>
      <c r="C27" t="s">
        <v>210</v>
      </c>
      <c r="D27" s="16"/>
      <c r="E27" t="s">
        <v>210</v>
      </c>
      <c r="F27" t="s">
        <v>210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340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210</v>
      </c>
      <c r="C29" t="s">
        <v>210</v>
      </c>
      <c r="D29" s="16"/>
      <c r="E29" t="s">
        <v>210</v>
      </c>
      <c r="F29" t="s">
        <v>210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231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210</v>
      </c>
      <c r="C31" t="s">
        <v>210</v>
      </c>
      <c r="D31" s="16"/>
      <c r="E31" t="s">
        <v>210</v>
      </c>
      <c r="F31" t="s">
        <v>210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217</v>
      </c>
      <c r="C32" s="16"/>
      <c r="D32" s="16"/>
      <c r="E32" s="16"/>
    </row>
    <row r="33" spans="2:5">
      <c r="B33" t="s">
        <v>223</v>
      </c>
      <c r="C33" s="16"/>
      <c r="D33" s="16"/>
      <c r="E33" s="16"/>
    </row>
    <row r="34" spans="2:5">
      <c r="B34" t="s">
        <v>224</v>
      </c>
      <c r="C34" s="16"/>
      <c r="D34" s="16"/>
      <c r="E34" s="16"/>
    </row>
    <row r="35" spans="2:5">
      <c r="B35" t="s">
        <v>225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2">
        <v>45197</v>
      </c>
    </row>
    <row r="2" spans="1:60" s="1" customFormat="1">
      <c r="B2" s="2" t="s">
        <v>1</v>
      </c>
      <c r="C2" s="12" t="s">
        <v>385</v>
      </c>
    </row>
    <row r="3" spans="1:60" s="1" customFormat="1">
      <c r="B3" s="2" t="s">
        <v>2</v>
      </c>
      <c r="C3" s="83" t="s">
        <v>386</v>
      </c>
    </row>
    <row r="4" spans="1:60" s="1" customFormat="1">
      <c r="B4" s="2" t="s">
        <v>3</v>
      </c>
      <c r="C4" s="84">
        <v>14228</v>
      </c>
    </row>
    <row r="6" spans="1:60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3"/>
      <c r="BD6" s="16" t="s">
        <v>100</v>
      </c>
      <c r="BF6" s="16" t="s">
        <v>101</v>
      </c>
      <c r="BH6" s="19" t="s">
        <v>102</v>
      </c>
    </row>
    <row r="7" spans="1:60" ht="26.25" customHeight="1">
      <c r="B7" s="101" t="s">
        <v>103</v>
      </c>
      <c r="C7" s="102"/>
      <c r="D7" s="102"/>
      <c r="E7" s="102"/>
      <c r="F7" s="102"/>
      <c r="G7" s="102"/>
      <c r="H7" s="102"/>
      <c r="I7" s="102"/>
      <c r="J7" s="102"/>
      <c r="K7" s="103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57</v>
      </c>
      <c r="K8" s="28" t="s">
        <v>182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183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198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210</v>
      </c>
      <c r="C13" t="s">
        <v>210</v>
      </c>
      <c r="D13" s="19"/>
      <c r="E13" t="s">
        <v>210</v>
      </c>
      <c r="F13" t="s">
        <v>210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215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210</v>
      </c>
      <c r="C15" t="s">
        <v>210</v>
      </c>
      <c r="D15" s="19"/>
      <c r="E15" t="s">
        <v>210</v>
      </c>
      <c r="F15" t="s">
        <v>210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217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223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224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225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3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2">
        <v>45197</v>
      </c>
    </row>
    <row r="2" spans="2:81" s="1" customFormat="1">
      <c r="B2" s="2" t="s">
        <v>1</v>
      </c>
      <c r="C2" s="12" t="s">
        <v>385</v>
      </c>
    </row>
    <row r="3" spans="2:81" s="1" customFormat="1">
      <c r="B3" s="2" t="s">
        <v>2</v>
      </c>
      <c r="C3" s="83" t="s">
        <v>386</v>
      </c>
    </row>
    <row r="4" spans="2:81" s="1" customFormat="1">
      <c r="B4" s="2" t="s">
        <v>3</v>
      </c>
      <c r="C4" s="84">
        <v>14228</v>
      </c>
    </row>
    <row r="6" spans="2:81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81" ht="26.25" customHeight="1">
      <c r="B7" s="101" t="s">
        <v>133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28" t="s">
        <v>56</v>
      </c>
      <c r="O8" s="28" t="s">
        <v>73</v>
      </c>
      <c r="P8" s="28" t="s">
        <v>57</v>
      </c>
      <c r="Q8" s="36" t="s">
        <v>182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198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341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210</v>
      </c>
      <c r="C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342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210</v>
      </c>
      <c r="C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343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210</v>
      </c>
      <c r="C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210</v>
      </c>
      <c r="C19" t="s">
        <v>210</v>
      </c>
      <c r="E19" t="s">
        <v>210</v>
      </c>
      <c r="H19" s="77">
        <v>0</v>
      </c>
      <c r="I19" t="s">
        <v>210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210</v>
      </c>
      <c r="C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210</v>
      </c>
      <c r="C21" t="s">
        <v>210</v>
      </c>
      <c r="E21" t="s">
        <v>210</v>
      </c>
      <c r="H21" s="77">
        <v>0</v>
      </c>
      <c r="I21" t="s">
        <v>210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215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341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210</v>
      </c>
      <c r="C24" t="s">
        <v>210</v>
      </c>
      <c r="E24" t="s">
        <v>210</v>
      </c>
      <c r="H24" s="77">
        <v>0</v>
      </c>
      <c r="I24" t="s">
        <v>210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342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210</v>
      </c>
      <c r="C26" t="s">
        <v>210</v>
      </c>
      <c r="E26" t="s">
        <v>210</v>
      </c>
      <c r="H26" s="77">
        <v>0</v>
      </c>
      <c r="I26" t="s">
        <v>210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343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210</v>
      </c>
      <c r="C28" t="s">
        <v>210</v>
      </c>
      <c r="E28" t="s">
        <v>210</v>
      </c>
      <c r="H28" s="77">
        <v>0</v>
      </c>
      <c r="I28" t="s">
        <v>210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210</v>
      </c>
      <c r="C29" t="s">
        <v>210</v>
      </c>
      <c r="E29" t="s">
        <v>210</v>
      </c>
      <c r="H29" s="77">
        <v>0</v>
      </c>
      <c r="I29" t="s">
        <v>210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210</v>
      </c>
      <c r="C30" t="s">
        <v>210</v>
      </c>
      <c r="E30" t="s">
        <v>210</v>
      </c>
      <c r="H30" s="77">
        <v>0</v>
      </c>
      <c r="I30" t="s">
        <v>210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210</v>
      </c>
      <c r="C31" t="s">
        <v>210</v>
      </c>
      <c r="E31" t="s">
        <v>210</v>
      </c>
      <c r="H31" s="77">
        <v>0</v>
      </c>
      <c r="I31" t="s">
        <v>210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217</v>
      </c>
    </row>
    <row r="33" spans="2:2">
      <c r="B33" t="s">
        <v>223</v>
      </c>
    </row>
    <row r="34" spans="2:2">
      <c r="B34" t="s">
        <v>224</v>
      </c>
    </row>
    <row r="35" spans="2:2">
      <c r="B35" t="s">
        <v>225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2">
        <v>45197</v>
      </c>
    </row>
    <row r="2" spans="2:72" s="1" customFormat="1">
      <c r="B2" s="2" t="s">
        <v>1</v>
      </c>
      <c r="C2" s="12" t="s">
        <v>385</v>
      </c>
    </row>
    <row r="3" spans="2:72" s="1" customFormat="1">
      <c r="B3" s="2" t="s">
        <v>2</v>
      </c>
      <c r="C3" s="83" t="s">
        <v>386</v>
      </c>
    </row>
    <row r="4" spans="2:72" s="1" customFormat="1">
      <c r="B4" s="2" t="s">
        <v>3</v>
      </c>
      <c r="C4" s="84">
        <v>14228</v>
      </c>
    </row>
    <row r="6" spans="2:72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</row>
    <row r="7" spans="2:72" ht="26.25" customHeight="1">
      <c r="B7" s="101" t="s">
        <v>69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186</v>
      </c>
      <c r="L8" s="28" t="s">
        <v>187</v>
      </c>
      <c r="M8" s="28" t="s">
        <v>5</v>
      </c>
      <c r="N8" s="28" t="s">
        <v>73</v>
      </c>
      <c r="O8" s="28" t="s">
        <v>57</v>
      </c>
      <c r="P8" s="36" t="s">
        <v>182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183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198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344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210</v>
      </c>
      <c r="C14" t="s">
        <v>210</v>
      </c>
      <c r="D14" t="s">
        <v>210</v>
      </c>
      <c r="G14" s="77">
        <v>0</v>
      </c>
      <c r="H14" t="s">
        <v>210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345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210</v>
      </c>
      <c r="C16" t="s">
        <v>210</v>
      </c>
      <c r="D16" t="s">
        <v>210</v>
      </c>
      <c r="G16" s="77">
        <v>0</v>
      </c>
      <c r="H16" t="s">
        <v>210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346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G18" s="77">
        <v>0</v>
      </c>
      <c r="H18" t="s">
        <v>210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347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G20" s="77">
        <v>0</v>
      </c>
      <c r="H20" t="s">
        <v>210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210</v>
      </c>
      <c r="C22" t="s">
        <v>210</v>
      </c>
      <c r="D22" t="s">
        <v>210</v>
      </c>
      <c r="G22" s="77">
        <v>0</v>
      </c>
      <c r="H22" t="s">
        <v>210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215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221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G25" s="77">
        <v>0</v>
      </c>
      <c r="H25" t="s">
        <v>210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348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210</v>
      </c>
      <c r="C27" t="s">
        <v>210</v>
      </c>
      <c r="D27" t="s">
        <v>210</v>
      </c>
      <c r="G27" s="77">
        <v>0</v>
      </c>
      <c r="H27" t="s">
        <v>210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223</v>
      </c>
    </row>
    <row r="29" spans="2:16">
      <c r="B29" t="s">
        <v>224</v>
      </c>
    </row>
    <row r="30" spans="2:16">
      <c r="B30" t="s">
        <v>225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2">
        <v>45197</v>
      </c>
    </row>
    <row r="2" spans="2:65" s="1" customFormat="1">
      <c r="B2" s="2" t="s">
        <v>1</v>
      </c>
      <c r="C2" s="12" t="s">
        <v>385</v>
      </c>
    </row>
    <row r="3" spans="2:65" s="1" customFormat="1">
      <c r="B3" s="2" t="s">
        <v>2</v>
      </c>
      <c r="C3" s="83" t="s">
        <v>386</v>
      </c>
    </row>
    <row r="4" spans="2:65" s="1" customFormat="1">
      <c r="B4" s="2" t="s">
        <v>3</v>
      </c>
      <c r="C4" s="84">
        <v>14228</v>
      </c>
    </row>
    <row r="6" spans="2:65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65" ht="26.25" customHeight="1">
      <c r="B7" s="101" t="s">
        <v>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186</v>
      </c>
      <c r="O8" s="28" t="s">
        <v>187</v>
      </c>
      <c r="P8" s="28" t="s">
        <v>5</v>
      </c>
      <c r="Q8" s="28" t="s">
        <v>73</v>
      </c>
      <c r="R8" s="28" t="s">
        <v>57</v>
      </c>
      <c r="S8" s="36" t="s">
        <v>182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183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198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349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7">
        <v>0</v>
      </c>
      <c r="K14" t="s">
        <v>210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350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7">
        <v>0</v>
      </c>
      <c r="K16" t="s">
        <v>210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228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7">
        <v>0</v>
      </c>
      <c r="K18" t="s">
        <v>210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231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7">
        <v>0</v>
      </c>
      <c r="K20" t="s">
        <v>210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215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351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7">
        <v>0</v>
      </c>
      <c r="K23" t="s">
        <v>210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352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7">
        <v>0</v>
      </c>
      <c r="K25" t="s">
        <v>210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217</v>
      </c>
      <c r="D26" s="16"/>
      <c r="E26" s="16"/>
      <c r="F26" s="16"/>
    </row>
    <row r="27" spans="2:19">
      <c r="B27" t="s">
        <v>223</v>
      </c>
      <c r="D27" s="16"/>
      <c r="E27" s="16"/>
      <c r="F27" s="16"/>
    </row>
    <row r="28" spans="2:19">
      <c r="B28" t="s">
        <v>224</v>
      </c>
      <c r="D28" s="16"/>
      <c r="E28" s="16"/>
      <c r="F28" s="16"/>
    </row>
    <row r="29" spans="2:19">
      <c r="B29" t="s">
        <v>225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2">
        <v>45197</v>
      </c>
    </row>
    <row r="2" spans="2:81" s="1" customFormat="1">
      <c r="B2" s="2" t="s">
        <v>1</v>
      </c>
      <c r="C2" s="12" t="s">
        <v>385</v>
      </c>
    </row>
    <row r="3" spans="2:81" s="1" customFormat="1">
      <c r="B3" s="2" t="s">
        <v>2</v>
      </c>
      <c r="C3" s="83" t="s">
        <v>386</v>
      </c>
    </row>
    <row r="4" spans="2:81" s="1" customFormat="1">
      <c r="B4" s="2" t="s">
        <v>3</v>
      </c>
      <c r="C4" s="84">
        <v>14228</v>
      </c>
    </row>
    <row r="6" spans="2:81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81" ht="26.25" customHeight="1">
      <c r="B7" s="101" t="s">
        <v>89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186</v>
      </c>
      <c r="O8" s="28" t="s">
        <v>187</v>
      </c>
      <c r="P8" s="28" t="s">
        <v>5</v>
      </c>
      <c r="Q8" s="28" t="s">
        <v>73</v>
      </c>
      <c r="R8" s="28" t="s">
        <v>57</v>
      </c>
      <c r="S8" s="36" t="s">
        <v>182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183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198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349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7">
        <v>0</v>
      </c>
      <c r="K14" t="s">
        <v>210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350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7">
        <v>0</v>
      </c>
      <c r="K16" t="s">
        <v>210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228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7">
        <v>0</v>
      </c>
      <c r="K18" t="s">
        <v>210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231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7">
        <v>0</v>
      </c>
      <c r="K20" t="s">
        <v>210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215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229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7">
        <v>0</v>
      </c>
      <c r="K23" t="s">
        <v>210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230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7">
        <v>0</v>
      </c>
      <c r="K25" t="s">
        <v>210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217</v>
      </c>
      <c r="C26" s="16"/>
      <c r="D26" s="16"/>
      <c r="E26" s="16"/>
    </row>
    <row r="27" spans="2:19">
      <c r="B27" t="s">
        <v>223</v>
      </c>
      <c r="C27" s="16"/>
      <c r="D27" s="16"/>
      <c r="E27" s="16"/>
    </row>
    <row r="28" spans="2:19">
      <c r="B28" t="s">
        <v>224</v>
      </c>
      <c r="C28" s="16"/>
      <c r="D28" s="16"/>
      <c r="E28" s="16"/>
    </row>
    <row r="29" spans="2:19">
      <c r="B29" t="s">
        <v>225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2">
        <v>45197</v>
      </c>
    </row>
    <row r="2" spans="2:98" s="1" customFormat="1">
      <c r="B2" s="2" t="s">
        <v>1</v>
      </c>
      <c r="C2" s="12" t="s">
        <v>385</v>
      </c>
    </row>
    <row r="3" spans="2:98" s="1" customFormat="1">
      <c r="B3" s="2" t="s">
        <v>2</v>
      </c>
      <c r="C3" s="83" t="s">
        <v>386</v>
      </c>
    </row>
    <row r="4" spans="2:98" s="1" customFormat="1">
      <c r="B4" s="2" t="s">
        <v>3</v>
      </c>
      <c r="C4" s="84">
        <v>14228</v>
      </c>
    </row>
    <row r="6" spans="2:98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2:98" ht="26.25" customHeight="1">
      <c r="B7" s="101" t="s">
        <v>91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186</v>
      </c>
      <c r="I8" s="28" t="s">
        <v>187</v>
      </c>
      <c r="J8" s="28" t="s">
        <v>5</v>
      </c>
      <c r="K8" s="28" t="s">
        <v>73</v>
      </c>
      <c r="L8" s="28" t="s">
        <v>57</v>
      </c>
      <c r="M8" s="36" t="s">
        <v>182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183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198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210</v>
      </c>
      <c r="C13" t="s">
        <v>210</v>
      </c>
      <c r="D13" s="16"/>
      <c r="E13" s="16"/>
      <c r="F13" t="s">
        <v>210</v>
      </c>
      <c r="G13" t="s">
        <v>210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215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229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230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217</v>
      </c>
      <c r="C19" s="16"/>
      <c r="D19" s="16"/>
      <c r="E19" s="16"/>
    </row>
    <row r="20" spans="2:13">
      <c r="B20" t="s">
        <v>223</v>
      </c>
      <c r="C20" s="16"/>
      <c r="D20" s="16"/>
      <c r="E20" s="16"/>
    </row>
    <row r="21" spans="2:13">
      <c r="B21" t="s">
        <v>224</v>
      </c>
      <c r="C21" s="16"/>
      <c r="D21" s="16"/>
      <c r="E21" s="16"/>
    </row>
    <row r="22" spans="2:13">
      <c r="B22" t="s">
        <v>225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2">
        <v>45197</v>
      </c>
    </row>
    <row r="2" spans="2:55" s="1" customFormat="1">
      <c r="B2" s="2" t="s">
        <v>1</v>
      </c>
      <c r="C2" s="12" t="s">
        <v>385</v>
      </c>
    </row>
    <row r="3" spans="2:55" s="1" customFormat="1">
      <c r="B3" s="2" t="s">
        <v>2</v>
      </c>
      <c r="C3" s="83" t="s">
        <v>386</v>
      </c>
    </row>
    <row r="4" spans="2:55" s="1" customFormat="1">
      <c r="B4" s="2" t="s">
        <v>3</v>
      </c>
      <c r="C4" s="84">
        <v>14228</v>
      </c>
    </row>
    <row r="6" spans="2:55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55" ht="26.25" customHeight="1">
      <c r="B7" s="101" t="s">
        <v>139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186</v>
      </c>
      <c r="G8" s="28" t="s">
        <v>187</v>
      </c>
      <c r="H8" s="28" t="s">
        <v>5</v>
      </c>
      <c r="I8" s="28" t="s">
        <v>73</v>
      </c>
      <c r="J8" s="28" t="s">
        <v>57</v>
      </c>
      <c r="K8" s="36" t="s">
        <v>182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183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198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353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210</v>
      </c>
      <c r="C14" t="s">
        <v>210</v>
      </c>
      <c r="D14" t="s">
        <v>210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354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210</v>
      </c>
      <c r="C16" t="s">
        <v>210</v>
      </c>
      <c r="D16" t="s">
        <v>210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355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210</v>
      </c>
      <c r="C18" t="s">
        <v>210</v>
      </c>
      <c r="D18" t="s">
        <v>210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356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210</v>
      </c>
      <c r="C20" t="s">
        <v>210</v>
      </c>
      <c r="D20" t="s">
        <v>210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215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357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210</v>
      </c>
      <c r="C23" t="s">
        <v>210</v>
      </c>
      <c r="D23" t="s">
        <v>210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358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210</v>
      </c>
      <c r="C25" t="s">
        <v>210</v>
      </c>
      <c r="D25" t="s">
        <v>210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359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210</v>
      </c>
      <c r="C27" t="s">
        <v>210</v>
      </c>
      <c r="D27" t="s">
        <v>210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360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210</v>
      </c>
      <c r="C29" t="s">
        <v>210</v>
      </c>
      <c r="D29" t="s">
        <v>210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217</v>
      </c>
      <c r="C30" s="16"/>
    </row>
    <row r="31" spans="2:11">
      <c r="B31" t="s">
        <v>223</v>
      </c>
      <c r="C31" s="16"/>
    </row>
    <row r="32" spans="2:11">
      <c r="B32" t="s">
        <v>224</v>
      </c>
      <c r="C32" s="16"/>
    </row>
    <row r="33" spans="2:3">
      <c r="B33" t="s">
        <v>225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2">
        <v>45197</v>
      </c>
    </row>
    <row r="2" spans="2:59" s="1" customFormat="1">
      <c r="B2" s="2" t="s">
        <v>1</v>
      </c>
      <c r="C2" s="12" t="s">
        <v>385</v>
      </c>
    </row>
    <row r="3" spans="2:59" s="1" customFormat="1">
      <c r="B3" s="2" t="s">
        <v>2</v>
      </c>
      <c r="C3" s="83" t="s">
        <v>386</v>
      </c>
    </row>
    <row r="4" spans="2:59" s="1" customFormat="1">
      <c r="B4" s="2" t="s">
        <v>3</v>
      </c>
      <c r="C4" s="84">
        <v>14228</v>
      </c>
    </row>
    <row r="6" spans="2:59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59" ht="26.25" customHeight="1">
      <c r="B7" s="101" t="s">
        <v>141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73</v>
      </c>
      <c r="K8" s="28" t="s">
        <v>57</v>
      </c>
      <c r="L8" s="36" t="s">
        <v>182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361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210</v>
      </c>
      <c r="C13" t="s">
        <v>210</v>
      </c>
      <c r="D13" t="s">
        <v>210</v>
      </c>
      <c r="E13" t="s">
        <v>210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335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210</v>
      </c>
      <c r="C15" t="s">
        <v>210</v>
      </c>
      <c r="D15" t="s">
        <v>210</v>
      </c>
      <c r="E15" t="s">
        <v>210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217</v>
      </c>
      <c r="C16" s="16"/>
      <c r="D16" s="16"/>
    </row>
    <row r="17" spans="2:4">
      <c r="B17" t="s">
        <v>223</v>
      </c>
      <c r="C17" s="16"/>
      <c r="D17" s="16"/>
    </row>
    <row r="18" spans="2:4">
      <c r="B18" t="s">
        <v>224</v>
      </c>
      <c r="C18" s="16"/>
      <c r="D18" s="16"/>
    </row>
    <row r="19" spans="2:4">
      <c r="B19" t="s">
        <v>225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2">
        <v>45197</v>
      </c>
    </row>
    <row r="2" spans="2:52" s="1" customFormat="1">
      <c r="B2" s="2" t="s">
        <v>1</v>
      </c>
      <c r="C2" s="12" t="s">
        <v>385</v>
      </c>
    </row>
    <row r="3" spans="2:52" s="1" customFormat="1">
      <c r="B3" s="2" t="s">
        <v>2</v>
      </c>
      <c r="C3" s="83" t="s">
        <v>386</v>
      </c>
    </row>
    <row r="4" spans="2:52" s="1" customFormat="1">
      <c r="B4" s="2" t="s">
        <v>3</v>
      </c>
      <c r="C4" s="84">
        <v>14228</v>
      </c>
    </row>
    <row r="6" spans="2:52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52" ht="26.25" customHeight="1">
      <c r="B7" s="101" t="s">
        <v>142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73</v>
      </c>
      <c r="K8" s="28" t="s">
        <v>57</v>
      </c>
      <c r="L8" s="36" t="s">
        <v>182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198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336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337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210</v>
      </c>
      <c r="C16" t="s">
        <v>210</v>
      </c>
      <c r="D16" t="s">
        <v>210</v>
      </c>
      <c r="E16" t="s">
        <v>210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362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210</v>
      </c>
      <c r="C18" t="s">
        <v>210</v>
      </c>
      <c r="D18" t="s">
        <v>210</v>
      </c>
      <c r="E18" t="s">
        <v>210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338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210</v>
      </c>
      <c r="C20" t="s">
        <v>210</v>
      </c>
      <c r="D20" t="s">
        <v>210</v>
      </c>
      <c r="E20" t="s">
        <v>210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231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210</v>
      </c>
      <c r="C22" t="s">
        <v>210</v>
      </c>
      <c r="D22" t="s">
        <v>210</v>
      </c>
      <c r="E22" t="s">
        <v>210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215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336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210</v>
      </c>
      <c r="C25" t="s">
        <v>210</v>
      </c>
      <c r="D25" t="s">
        <v>210</v>
      </c>
      <c r="E25" t="s">
        <v>210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339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338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340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231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210</v>
      </c>
      <c r="C33" t="s">
        <v>210</v>
      </c>
      <c r="D33" t="s">
        <v>210</v>
      </c>
      <c r="E33" t="s">
        <v>210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217</v>
      </c>
      <c r="C34" s="16"/>
      <c r="D34" s="16"/>
    </row>
    <row r="35" spans="2:12">
      <c r="B35" t="s">
        <v>223</v>
      </c>
      <c r="C35" s="16"/>
      <c r="D35" s="16"/>
    </row>
    <row r="36" spans="2:12">
      <c r="B36" t="s">
        <v>224</v>
      </c>
      <c r="C36" s="16"/>
      <c r="D36" s="16"/>
    </row>
    <row r="37" spans="2:12">
      <c r="B37" t="s">
        <v>225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4" workbookViewId="0">
      <selection activeCell="D14" sqref="D14:D20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2">
        <v>45197</v>
      </c>
    </row>
    <row r="2" spans="2:13" s="1" customFormat="1">
      <c r="B2" s="2" t="s">
        <v>1</v>
      </c>
      <c r="C2" s="12" t="s">
        <v>385</v>
      </c>
    </row>
    <row r="3" spans="2:13" s="1" customFormat="1">
      <c r="B3" s="2" t="s">
        <v>2</v>
      </c>
      <c r="C3" s="83" t="s">
        <v>386</v>
      </c>
    </row>
    <row r="4" spans="2:13" s="1" customFormat="1">
      <c r="B4" s="2" t="s">
        <v>3</v>
      </c>
      <c r="C4" s="84">
        <v>14228</v>
      </c>
    </row>
    <row r="5" spans="2:13">
      <c r="B5" s="2"/>
    </row>
    <row r="7" spans="2:13" ht="26.25" customHeight="1">
      <c r="B7" s="91" t="s">
        <v>47</v>
      </c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260.79296936999998</v>
      </c>
      <c r="K11" s="76">
        <v>1</v>
      </c>
      <c r="L11" s="76">
        <v>7.9899999999999999E-2</v>
      </c>
    </row>
    <row r="12" spans="2:13">
      <c r="B12" s="79" t="s">
        <v>198</v>
      </c>
      <c r="C12" s="26"/>
      <c r="D12" s="27"/>
      <c r="E12" s="27"/>
      <c r="F12" s="27"/>
      <c r="G12" s="27"/>
      <c r="H12" s="27"/>
      <c r="I12" s="80">
        <v>0</v>
      </c>
      <c r="J12" s="81">
        <v>260.79296936999998</v>
      </c>
      <c r="K12" s="80">
        <v>1</v>
      </c>
      <c r="L12" s="80">
        <v>7.9899999999999999E-2</v>
      </c>
    </row>
    <row r="13" spans="2:13">
      <c r="B13" s="79" t="s">
        <v>199</v>
      </c>
      <c r="C13" s="26"/>
      <c r="D13" s="27"/>
      <c r="E13" s="27"/>
      <c r="F13" s="27"/>
      <c r="G13" s="27"/>
      <c r="H13" s="27"/>
      <c r="I13" s="80">
        <v>0</v>
      </c>
      <c r="J13" s="81">
        <v>245.03567000000001</v>
      </c>
      <c r="K13" s="80">
        <v>0.93959999999999999</v>
      </c>
      <c r="L13" s="80">
        <v>7.51E-2</v>
      </c>
    </row>
    <row r="14" spans="2:13">
      <c r="B14" s="83" t="s">
        <v>387</v>
      </c>
      <c r="C14" t="s">
        <v>200</v>
      </c>
      <c r="D14" s="86">
        <v>10</v>
      </c>
      <c r="E14" t="s">
        <v>201</v>
      </c>
      <c r="F14" t="s">
        <v>202</v>
      </c>
      <c r="G14" t="s">
        <v>102</v>
      </c>
      <c r="H14" s="78">
        <v>4.3900000000000002E-2</v>
      </c>
      <c r="I14" s="78">
        <v>4.3900000000000002E-2</v>
      </c>
      <c r="J14" s="77">
        <v>245.03567000000001</v>
      </c>
      <c r="K14" s="78">
        <v>0.93959999999999999</v>
      </c>
      <c r="L14" s="78">
        <v>7.51E-2</v>
      </c>
    </row>
    <row r="15" spans="2:13">
      <c r="B15" s="79" t="s">
        <v>203</v>
      </c>
      <c r="C15" s="26"/>
      <c r="D15" s="27"/>
      <c r="E15" s="27"/>
      <c r="F15" s="27"/>
      <c r="G15" s="27"/>
      <c r="H15" s="27"/>
      <c r="I15" s="80">
        <v>0</v>
      </c>
      <c r="J15" s="81">
        <v>15.75729937</v>
      </c>
      <c r="K15" s="80">
        <v>6.0400000000000002E-2</v>
      </c>
      <c r="L15" s="80">
        <v>4.7999999999999996E-3</v>
      </c>
    </row>
    <row r="16" spans="2:13">
      <c r="B16" s="83" t="s">
        <v>387</v>
      </c>
      <c r="C16" t="s">
        <v>207</v>
      </c>
      <c r="D16" s="86">
        <v>10</v>
      </c>
      <c r="E16" t="s">
        <v>201</v>
      </c>
      <c r="F16" t="s">
        <v>202</v>
      </c>
      <c r="G16" t="s">
        <v>110</v>
      </c>
      <c r="H16" s="78">
        <v>3.3300000000000003E-2</v>
      </c>
      <c r="I16" s="78">
        <v>3.3300000000000003E-2</v>
      </c>
      <c r="J16" s="77">
        <v>1.436355</v>
      </c>
      <c r="K16" s="78">
        <v>5.4999999999999997E-3</v>
      </c>
      <c r="L16" s="78">
        <v>4.0000000000000002E-4</v>
      </c>
    </row>
    <row r="17" spans="2:12">
      <c r="B17" s="83" t="s">
        <v>387</v>
      </c>
      <c r="C17" t="s">
        <v>204</v>
      </c>
      <c r="D17" s="86">
        <v>10</v>
      </c>
      <c r="E17" t="s">
        <v>201</v>
      </c>
      <c r="F17" t="s">
        <v>202</v>
      </c>
      <c r="G17" t="s">
        <v>120</v>
      </c>
      <c r="H17" s="78">
        <v>0</v>
      </c>
      <c r="I17" s="78">
        <v>0</v>
      </c>
      <c r="J17" s="77">
        <v>7.4050943999999994E-2</v>
      </c>
      <c r="K17" s="78">
        <v>2.9999999999999997E-4</v>
      </c>
      <c r="L17" s="78">
        <v>0</v>
      </c>
    </row>
    <row r="18" spans="2:12">
      <c r="B18" s="83" t="s">
        <v>387</v>
      </c>
      <c r="C18" t="s">
        <v>205</v>
      </c>
      <c r="D18" s="86">
        <v>10</v>
      </c>
      <c r="E18" t="s">
        <v>201</v>
      </c>
      <c r="F18" t="s">
        <v>202</v>
      </c>
      <c r="G18" t="s">
        <v>106</v>
      </c>
      <c r="H18" s="78">
        <v>4.7600000000000003E-2</v>
      </c>
      <c r="I18" s="78">
        <v>4.7600000000000003E-2</v>
      </c>
      <c r="J18" s="77">
        <v>-6.2585894700000004</v>
      </c>
      <c r="K18" s="78">
        <v>-2.4E-2</v>
      </c>
      <c r="L18" s="78">
        <v>-1.9E-3</v>
      </c>
    </row>
    <row r="19" spans="2:12">
      <c r="B19" s="83" t="s">
        <v>387</v>
      </c>
      <c r="C19" t="s">
        <v>206</v>
      </c>
      <c r="D19" s="86">
        <v>10</v>
      </c>
      <c r="E19" t="s">
        <v>201</v>
      </c>
      <c r="F19" t="s">
        <v>202</v>
      </c>
      <c r="G19" t="s">
        <v>116</v>
      </c>
      <c r="H19" s="78">
        <v>0</v>
      </c>
      <c r="I19" s="78">
        <v>0</v>
      </c>
      <c r="J19" s="77">
        <v>20.443238375</v>
      </c>
      <c r="K19" s="78">
        <v>7.8399999999999997E-2</v>
      </c>
      <c r="L19" s="78">
        <v>6.3E-3</v>
      </c>
    </row>
    <row r="20" spans="2:12">
      <c r="B20" s="83" t="s">
        <v>387</v>
      </c>
      <c r="C20" t="s">
        <v>208</v>
      </c>
      <c r="D20" s="86">
        <v>10</v>
      </c>
      <c r="E20" t="s">
        <v>201</v>
      </c>
      <c r="F20" t="s">
        <v>202</v>
      </c>
      <c r="G20" t="s">
        <v>197</v>
      </c>
      <c r="H20" s="78">
        <v>0</v>
      </c>
      <c r="I20" s="78">
        <v>0</v>
      </c>
      <c r="J20" s="77">
        <v>6.2244520999999997E-2</v>
      </c>
      <c r="K20" s="78">
        <v>2.0000000000000001E-4</v>
      </c>
      <c r="L20" s="78">
        <v>0</v>
      </c>
    </row>
    <row r="21" spans="2:12">
      <c r="B21" s="79" t="s">
        <v>209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210</v>
      </c>
      <c r="C22" t="s">
        <v>210</v>
      </c>
      <c r="D22" s="16"/>
      <c r="E22" t="s">
        <v>210</v>
      </c>
      <c r="G22" t="s">
        <v>210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211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210</v>
      </c>
      <c r="C24" t="s">
        <v>210</v>
      </c>
      <c r="D24" s="16"/>
      <c r="E24" t="s">
        <v>210</v>
      </c>
      <c r="G24" t="s">
        <v>210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212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210</v>
      </c>
      <c r="C26" t="s">
        <v>210</v>
      </c>
      <c r="D26" s="16"/>
      <c r="E26" t="s">
        <v>210</v>
      </c>
      <c r="G26" t="s">
        <v>210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213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210</v>
      </c>
      <c r="C28" t="s">
        <v>210</v>
      </c>
      <c r="D28" s="16"/>
      <c r="E28" t="s">
        <v>210</v>
      </c>
      <c r="G28" t="s">
        <v>210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214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210</v>
      </c>
      <c r="C30" t="s">
        <v>210</v>
      </c>
      <c r="D30" s="16"/>
      <c r="E30" t="s">
        <v>210</v>
      </c>
      <c r="G30" t="s">
        <v>210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215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s="79" t="s">
        <v>216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210</v>
      </c>
      <c r="C33" t="s">
        <v>210</v>
      </c>
      <c r="D33" s="16"/>
      <c r="E33" t="s">
        <v>210</v>
      </c>
      <c r="G33" t="s">
        <v>210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214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210</v>
      </c>
      <c r="C35" t="s">
        <v>210</v>
      </c>
      <c r="D35" s="16"/>
      <c r="E35" t="s">
        <v>210</v>
      </c>
      <c r="G35" t="s">
        <v>210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t="s">
        <v>217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sortState xmlns:xlrd2="http://schemas.microsoft.com/office/spreadsheetml/2017/richdata2" ref="A16:BI20">
    <sortCondition ref="G16:G20"/>
  </sortState>
  <mergeCells count="1">
    <mergeCell ref="B7:L7"/>
  </mergeCells>
  <dataValidations count="1">
    <dataValidation allowBlank="1" showInputMessage="1" showErrorMessage="1" sqref="E11 C1:C4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44"/>
  <sheetViews>
    <sheetView rightToLeft="1" topLeftCell="A2" workbookViewId="0">
      <selection activeCell="K11" sqref="K11:K6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2">
        <v>45197</v>
      </c>
    </row>
    <row r="2" spans="2:49" s="1" customFormat="1">
      <c r="B2" s="2" t="s">
        <v>1</v>
      </c>
      <c r="C2" s="12" t="s">
        <v>385</v>
      </c>
    </row>
    <row r="3" spans="2:49" s="1" customFormat="1">
      <c r="B3" s="2" t="s">
        <v>2</v>
      </c>
      <c r="C3" s="83" t="s">
        <v>386</v>
      </c>
    </row>
    <row r="4" spans="2:49" s="1" customFormat="1">
      <c r="B4" s="2" t="s">
        <v>3</v>
      </c>
      <c r="C4" s="84">
        <v>14228</v>
      </c>
    </row>
    <row r="6" spans="2:49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49" ht="26.25" customHeight="1">
      <c r="B7" s="101" t="s">
        <v>143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57</v>
      </c>
      <c r="K8" s="36" t="s">
        <v>182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117</v>
      </c>
      <c r="C11" s="7"/>
      <c r="D11" s="7"/>
      <c r="E11" s="7"/>
      <c r="F11" s="7"/>
      <c r="G11" s="75"/>
      <c r="H11" s="7"/>
      <c r="I11" s="75">
        <f>I12+I60</f>
        <v>-24.199130000000018</v>
      </c>
      <c r="J11" s="76">
        <f>I11/$I$11</f>
        <v>1</v>
      </c>
      <c r="K11" s="76">
        <f>I11/'סכום נכסי הקרן'!$C$42</f>
        <v>-7.4156661074423046E-3</v>
      </c>
      <c r="M11" s="81"/>
      <c r="N11" s="81"/>
      <c r="AW11" s="16"/>
    </row>
    <row r="12" spans="2:49">
      <c r="B12" s="79" t="s">
        <v>388</v>
      </c>
      <c r="C12" s="16"/>
      <c r="D12" s="16"/>
      <c r="G12" s="81"/>
      <c r="I12" s="81">
        <f>I13+I15+I50+I56+I58</f>
        <v>-24.199130000000018</v>
      </c>
      <c r="J12" s="80">
        <f t="shared" ref="J12:J68" si="0">I12/$I$11</f>
        <v>1</v>
      </c>
      <c r="K12" s="80">
        <f>I12/'סכום נכסי הקרן'!$C$42</f>
        <v>-7.4156661074423046E-3</v>
      </c>
    </row>
    <row r="13" spans="2:49">
      <c r="B13" s="79" t="s">
        <v>336</v>
      </c>
      <c r="C13" s="16"/>
      <c r="D13" s="16"/>
      <c r="G13" s="81"/>
      <c r="I13" s="81">
        <v>0</v>
      </c>
      <c r="J13" s="80">
        <f t="shared" si="0"/>
        <v>0</v>
      </c>
      <c r="K13" s="80">
        <f>I13/'סכום נכסי הקרן'!$C$42</f>
        <v>0</v>
      </c>
    </row>
    <row r="14" spans="2:49">
      <c r="B14" t="s">
        <v>210</v>
      </c>
      <c r="C14" t="s">
        <v>210</v>
      </c>
      <c r="D14" t="s">
        <v>210</v>
      </c>
      <c r="E14" t="s">
        <v>210</v>
      </c>
      <c r="G14" s="105">
        <v>0</v>
      </c>
      <c r="H14" s="105">
        <v>0</v>
      </c>
      <c r="I14" s="105">
        <v>0</v>
      </c>
      <c r="J14" s="106">
        <f t="shared" si="0"/>
        <v>0</v>
      </c>
      <c r="K14" s="106">
        <f>I14/'סכום נכסי הקרן'!$C$42</f>
        <v>0</v>
      </c>
    </row>
    <row r="15" spans="2:49">
      <c r="B15" s="104" t="s">
        <v>471</v>
      </c>
      <c r="C15" s="16"/>
      <c r="D15" s="16"/>
      <c r="G15" s="81"/>
      <c r="I15" s="81">
        <f>SUM(I16:I49)</f>
        <v>-24.758220000000019</v>
      </c>
      <c r="J15" s="80">
        <f t="shared" si="0"/>
        <v>1.0231037231503777</v>
      </c>
      <c r="K15" s="80">
        <f>I15/'סכום נכסי הקרן'!$C$42</f>
        <v>-7.5869956041642907E-3</v>
      </c>
    </row>
    <row r="16" spans="2:49">
      <c r="B16" t="s">
        <v>389</v>
      </c>
      <c r="C16" t="s">
        <v>390</v>
      </c>
      <c r="D16" t="s">
        <v>391</v>
      </c>
      <c r="E16" t="s">
        <v>106</v>
      </c>
      <c r="F16" s="87">
        <v>45127</v>
      </c>
      <c r="G16" s="77">
        <v>53445</v>
      </c>
      <c r="H16" s="77">
        <v>-7.6560949999999997</v>
      </c>
      <c r="I16" s="77">
        <v>-4.0918000000000001</v>
      </c>
      <c r="J16" s="78">
        <f t="shared" si="0"/>
        <v>0.169088723437578</v>
      </c>
      <c r="K16" s="78">
        <f>I16/'סכום נכסי הקרן'!$C$42</f>
        <v>-1.2539055155467325E-3</v>
      </c>
    </row>
    <row r="17" spans="2:11">
      <c r="B17" t="s">
        <v>392</v>
      </c>
      <c r="C17" t="s">
        <v>393</v>
      </c>
      <c r="D17" t="s">
        <v>391</v>
      </c>
      <c r="E17" t="s">
        <v>106</v>
      </c>
      <c r="F17" s="87">
        <v>45126</v>
      </c>
      <c r="G17" s="77">
        <v>53455.5</v>
      </c>
      <c r="H17" s="77">
        <v>-7.6349489999999998</v>
      </c>
      <c r="I17" s="77">
        <v>-4.0813000000000006</v>
      </c>
      <c r="J17" s="78">
        <f t="shared" si="0"/>
        <v>0.16865482354117678</v>
      </c>
      <c r="K17" s="78">
        <f>I17/'סכום נכסי הקרן'!$C$42</f>
        <v>-1.2506878587909673E-3</v>
      </c>
    </row>
    <row r="18" spans="2:11">
      <c r="B18" t="s">
        <v>394</v>
      </c>
      <c r="C18" t="s">
        <v>395</v>
      </c>
      <c r="D18" t="s">
        <v>391</v>
      </c>
      <c r="E18" t="s">
        <v>106</v>
      </c>
      <c r="F18" s="87">
        <v>45092</v>
      </c>
      <c r="G18" s="77">
        <v>16417.400000000001</v>
      </c>
      <c r="H18" s="77">
        <v>-7.4751180000000002</v>
      </c>
      <c r="I18" s="77">
        <v>-1.22722</v>
      </c>
      <c r="J18" s="78">
        <f t="shared" si="0"/>
        <v>5.0713393415383078E-2</v>
      </c>
      <c r="K18" s="78">
        <f>I18/'סכום נכסי הקרן'!$C$42</f>
        <v>-3.7607359274384401E-4</v>
      </c>
    </row>
    <row r="19" spans="2:11">
      <c r="B19" t="s">
        <v>396</v>
      </c>
      <c r="C19" t="s">
        <v>397</v>
      </c>
      <c r="D19" t="s">
        <v>391</v>
      </c>
      <c r="E19" t="s">
        <v>106</v>
      </c>
      <c r="F19" s="87">
        <v>45048</v>
      </c>
      <c r="G19" s="77">
        <v>34044.199999999997</v>
      </c>
      <c r="H19" s="77">
        <v>-7.0372339999999998</v>
      </c>
      <c r="I19" s="77">
        <v>-2.3957700000000002</v>
      </c>
      <c r="J19" s="78">
        <f t="shared" si="0"/>
        <v>9.9002319504874689E-2</v>
      </c>
      <c r="K19" s="78">
        <f>I19/'סכום נכסי הקרן'!$C$42</f>
        <v>-7.341681453104735E-4</v>
      </c>
    </row>
    <row r="20" spans="2:11">
      <c r="B20" t="s">
        <v>398</v>
      </c>
      <c r="C20" t="s">
        <v>399</v>
      </c>
      <c r="D20" t="s">
        <v>391</v>
      </c>
      <c r="E20" t="s">
        <v>106</v>
      </c>
      <c r="F20" s="87">
        <v>45091</v>
      </c>
      <c r="G20" s="77">
        <v>4665.18</v>
      </c>
      <c r="H20" s="77">
        <v>-6.8880509999999999</v>
      </c>
      <c r="I20" s="77">
        <v>-0.32133999999999996</v>
      </c>
      <c r="J20" s="78">
        <f t="shared" si="0"/>
        <v>1.3278989781864047E-2</v>
      </c>
      <c r="K20" s="78">
        <f>I20/'סכום נכסי הקרן'!$C$42</f>
        <v>-9.8472554466441892E-5</v>
      </c>
    </row>
    <row r="21" spans="2:11">
      <c r="B21" t="s">
        <v>400</v>
      </c>
      <c r="C21" t="s">
        <v>401</v>
      </c>
      <c r="D21" t="s">
        <v>391</v>
      </c>
      <c r="E21" t="s">
        <v>106</v>
      </c>
      <c r="F21" s="87">
        <v>45103</v>
      </c>
      <c r="G21" s="77">
        <v>18000</v>
      </c>
      <c r="H21" s="77">
        <v>-6.5496109999999996</v>
      </c>
      <c r="I21" s="77">
        <v>-1.17893</v>
      </c>
      <c r="J21" s="78">
        <f t="shared" si="0"/>
        <v>4.8717867129933978E-2</v>
      </c>
      <c r="K21" s="78">
        <f>I21/'סכום נכסי הקרן'!$C$42</f>
        <v>-3.6127543610232888E-4</v>
      </c>
    </row>
    <row r="22" spans="2:11">
      <c r="B22" t="s">
        <v>402</v>
      </c>
      <c r="C22" t="s">
        <v>403</v>
      </c>
      <c r="D22" t="s">
        <v>391</v>
      </c>
      <c r="E22" t="s">
        <v>106</v>
      </c>
      <c r="F22" s="87">
        <v>45043</v>
      </c>
      <c r="G22" s="77">
        <v>7205.6</v>
      </c>
      <c r="H22" s="77">
        <v>-6.4667760000000003</v>
      </c>
      <c r="I22" s="77">
        <v>-0.46597000000000005</v>
      </c>
      <c r="J22" s="78">
        <f t="shared" si="0"/>
        <v>1.9255650926293617E-2</v>
      </c>
      <c r="K22" s="78">
        <f>I22/'סכום נכסי הקרן'!$C$42</f>
        <v>-1.427934779508556E-4</v>
      </c>
    </row>
    <row r="23" spans="2:11">
      <c r="B23" t="s">
        <v>404</v>
      </c>
      <c r="C23" t="s">
        <v>405</v>
      </c>
      <c r="D23" t="s">
        <v>391</v>
      </c>
      <c r="E23" t="s">
        <v>106</v>
      </c>
      <c r="F23" s="87">
        <v>45043</v>
      </c>
      <c r="G23" s="77">
        <v>79285.8</v>
      </c>
      <c r="H23" s="77">
        <v>-6.4343300000000001</v>
      </c>
      <c r="I23" s="77">
        <v>-5.1015100000000002</v>
      </c>
      <c r="J23" s="78">
        <f t="shared" si="0"/>
        <v>0.21081377718951039</v>
      </c>
      <c r="K23" s="78">
        <f>I23/'סכום נכסי הקרן'!$C$42</f>
        <v>-1.5633245824861457E-3</v>
      </c>
    </row>
    <row r="24" spans="2:11">
      <c r="B24" t="s">
        <v>406</v>
      </c>
      <c r="C24" t="s">
        <v>407</v>
      </c>
      <c r="D24" t="s">
        <v>391</v>
      </c>
      <c r="E24" t="s">
        <v>106</v>
      </c>
      <c r="F24" s="87">
        <v>45041</v>
      </c>
      <c r="G24" s="77">
        <v>30685</v>
      </c>
      <c r="H24" s="77">
        <v>-6.2544890000000004</v>
      </c>
      <c r="I24" s="77">
        <v>-1.91919</v>
      </c>
      <c r="J24" s="78">
        <f t="shared" si="0"/>
        <v>7.9308223064217531E-2</v>
      </c>
      <c r="K24" s="78">
        <f>I24/'סכום נכסי הקרן'!$C$42</f>
        <v>-5.8812330181879204E-4</v>
      </c>
    </row>
    <row r="25" spans="2:11">
      <c r="B25" t="s">
        <v>408</v>
      </c>
      <c r="C25" t="s">
        <v>409</v>
      </c>
      <c r="D25" t="s">
        <v>391</v>
      </c>
      <c r="E25" t="s">
        <v>106</v>
      </c>
      <c r="F25" s="87">
        <v>45040</v>
      </c>
      <c r="G25" s="77">
        <v>86898.98</v>
      </c>
      <c r="H25" s="77">
        <v>-5.8936830000000002</v>
      </c>
      <c r="I25" s="77">
        <v>-5.12155</v>
      </c>
      <c r="J25" s="78">
        <f t="shared" si="0"/>
        <v>0.21164190613464187</v>
      </c>
      <c r="K25" s="78">
        <f>I25/'סכום נכסי הקרן'!$C$42</f>
        <v>-1.5694657102371492E-3</v>
      </c>
    </row>
    <row r="26" spans="2:11">
      <c r="B26" t="s">
        <v>410</v>
      </c>
      <c r="C26" t="s">
        <v>411</v>
      </c>
      <c r="D26" t="s">
        <v>391</v>
      </c>
      <c r="E26" t="s">
        <v>106</v>
      </c>
      <c r="F26" s="87">
        <v>45061</v>
      </c>
      <c r="G26" s="77">
        <v>10869</v>
      </c>
      <c r="H26" s="77">
        <v>-5.8732170000000004</v>
      </c>
      <c r="I26" s="77">
        <v>-0.63836000000000004</v>
      </c>
      <c r="J26" s="78">
        <f t="shared" si="0"/>
        <v>2.6379460749208734E-2</v>
      </c>
      <c r="K26" s="78">
        <f>I26/'סכום נכסי הקרן'!$C$42</f>
        <v>-1.9562127301051178E-4</v>
      </c>
    </row>
    <row r="27" spans="2:11">
      <c r="B27" t="s">
        <v>412</v>
      </c>
      <c r="C27" t="s">
        <v>413</v>
      </c>
      <c r="D27" t="s">
        <v>391</v>
      </c>
      <c r="E27" t="s">
        <v>106</v>
      </c>
      <c r="F27" s="87">
        <v>45056</v>
      </c>
      <c r="G27" s="77">
        <v>3639.4</v>
      </c>
      <c r="H27" s="77">
        <v>-5.3962190000000003</v>
      </c>
      <c r="I27" s="77">
        <v>-0.19638999999999998</v>
      </c>
      <c r="J27" s="78">
        <f t="shared" si="0"/>
        <v>8.1155810146893645E-3</v>
      </c>
      <c r="K27" s="78">
        <f>I27/'סכום נכסי הקרן'!$C$42</f>
        <v>-6.0182439072834142E-5</v>
      </c>
    </row>
    <row r="28" spans="2:11">
      <c r="B28" t="s">
        <v>414</v>
      </c>
      <c r="C28" t="s">
        <v>415</v>
      </c>
      <c r="D28" t="s">
        <v>391</v>
      </c>
      <c r="E28" t="s">
        <v>106</v>
      </c>
      <c r="F28" s="87">
        <v>45119</v>
      </c>
      <c r="G28" s="77">
        <v>30958.7</v>
      </c>
      <c r="H28" s="77">
        <v>-5.3151130000000002</v>
      </c>
      <c r="I28" s="77">
        <v>-1.6454900000000001</v>
      </c>
      <c r="J28" s="78">
        <f t="shared" si="0"/>
        <v>6.799789909802538E-2</v>
      </c>
      <c r="K28" s="78">
        <f>I28/'סכום נכסי הקרן'!$C$42</f>
        <v>-5.0424971571850846E-4</v>
      </c>
    </row>
    <row r="29" spans="2:11">
      <c r="B29" t="s">
        <v>416</v>
      </c>
      <c r="C29" t="s">
        <v>417</v>
      </c>
      <c r="D29" t="s">
        <v>391</v>
      </c>
      <c r="E29" t="s">
        <v>106</v>
      </c>
      <c r="F29" s="87">
        <v>45105</v>
      </c>
      <c r="G29" s="77">
        <v>18245</v>
      </c>
      <c r="H29" s="77">
        <v>-5.1188269999999996</v>
      </c>
      <c r="I29" s="77">
        <v>-0.93392999999999993</v>
      </c>
      <c r="J29" s="78">
        <f t="shared" si="0"/>
        <v>3.8593536213905176E-2</v>
      </c>
      <c r="K29" s="78">
        <f>I29/'סכום נכסי הקרן'!$C$42</f>
        <v>-2.8619677846780385E-4</v>
      </c>
    </row>
    <row r="30" spans="2:11">
      <c r="B30" t="s">
        <v>418</v>
      </c>
      <c r="C30" t="s">
        <v>419</v>
      </c>
      <c r="D30" t="s">
        <v>391</v>
      </c>
      <c r="E30" t="s">
        <v>106</v>
      </c>
      <c r="F30" s="87">
        <v>45141</v>
      </c>
      <c r="G30" s="77">
        <v>54883.5</v>
      </c>
      <c r="H30" s="77">
        <v>-4.834422</v>
      </c>
      <c r="I30" s="77">
        <v>-2.6533000000000002</v>
      </c>
      <c r="J30" s="78">
        <f t="shared" si="0"/>
        <v>0.10964443763060897</v>
      </c>
      <c r="K30" s="78">
        <f>I30/'סכום נכסי הקרן'!$C$42</f>
        <v>-8.1308654000687849E-4</v>
      </c>
    </row>
    <row r="31" spans="2:11">
      <c r="B31" t="s">
        <v>420</v>
      </c>
      <c r="C31" t="s">
        <v>421</v>
      </c>
      <c r="D31" t="s">
        <v>391</v>
      </c>
      <c r="E31" t="s">
        <v>106</v>
      </c>
      <c r="F31" s="87">
        <v>45133</v>
      </c>
      <c r="G31" s="77">
        <v>109950</v>
      </c>
      <c r="H31" s="77">
        <v>-4.6599360000000001</v>
      </c>
      <c r="I31" s="77">
        <f>-5.1236+1.33307999999999</f>
        <v>-3.7905200000000097</v>
      </c>
      <c r="J31" s="78">
        <f t="shared" si="0"/>
        <v>0.156638689076839</v>
      </c>
      <c r="K31" s="78">
        <f>I31/'סכום נכסי הקרן'!$C$42</f>
        <v>-1.1615802177013081E-3</v>
      </c>
    </row>
    <row r="32" spans="2:11">
      <c r="B32" t="s">
        <v>422</v>
      </c>
      <c r="C32" t="s">
        <v>423</v>
      </c>
      <c r="D32" t="s">
        <v>391</v>
      </c>
      <c r="E32" t="s">
        <v>106</v>
      </c>
      <c r="F32" s="87">
        <v>45147</v>
      </c>
      <c r="G32" s="77">
        <v>14784</v>
      </c>
      <c r="H32" s="77">
        <v>-3.7821289999999999</v>
      </c>
      <c r="I32" s="77">
        <v>-0.55914999999999992</v>
      </c>
      <c r="J32" s="78">
        <f t="shared" si="0"/>
        <v>2.3106202578357136E-2</v>
      </c>
      <c r="K32" s="78">
        <f>I32/'סכום נכסי הקרן'!$C$42</f>
        <v>-1.7134788333201899E-4</v>
      </c>
    </row>
    <row r="33" spans="2:11">
      <c r="B33" t="s">
        <v>424</v>
      </c>
      <c r="C33" t="s">
        <v>425</v>
      </c>
      <c r="D33" t="s">
        <v>391</v>
      </c>
      <c r="E33" t="s">
        <v>106</v>
      </c>
      <c r="F33" s="87">
        <v>45152</v>
      </c>
      <c r="G33" s="77">
        <v>25550.7</v>
      </c>
      <c r="H33" s="77">
        <v>-3.5859290000000001</v>
      </c>
      <c r="I33" s="77">
        <v>-0.91622999999999999</v>
      </c>
      <c r="J33" s="78">
        <f t="shared" si="0"/>
        <v>3.7862104959971672E-2</v>
      </c>
      <c r="K33" s="78">
        <f>I33/'סכום נכסי הקרן'!$C$42</f>
        <v>-2.8077272850808512E-4</v>
      </c>
    </row>
    <row r="34" spans="2:11">
      <c r="B34" t="s">
        <v>426</v>
      </c>
      <c r="C34" t="s">
        <v>427</v>
      </c>
      <c r="D34" t="s">
        <v>391</v>
      </c>
      <c r="E34" t="s">
        <v>106</v>
      </c>
      <c r="F34" s="87">
        <v>45082</v>
      </c>
      <c r="G34" s="77">
        <v>37034</v>
      </c>
      <c r="H34" s="77">
        <v>-3.5747420000000001</v>
      </c>
      <c r="I34" s="77">
        <v>-1.3238699999999999</v>
      </c>
      <c r="J34" s="78">
        <f t="shared" si="0"/>
        <v>5.4707338652257284E-2</v>
      </c>
      <c r="K34" s="78">
        <f>I34/'סכום נכסי הקרן'!$C$42</f>
        <v>-4.0569135707191274E-4</v>
      </c>
    </row>
    <row r="35" spans="2:11">
      <c r="B35" t="s">
        <v>428</v>
      </c>
      <c r="C35" t="s">
        <v>429</v>
      </c>
      <c r="D35" t="s">
        <v>391</v>
      </c>
      <c r="E35" t="s">
        <v>106</v>
      </c>
      <c r="F35" s="87">
        <v>45162</v>
      </c>
      <c r="G35" s="77">
        <v>10864.56</v>
      </c>
      <c r="H35" s="77">
        <v>-2.385923</v>
      </c>
      <c r="I35" s="77">
        <v>-0.25922000000000001</v>
      </c>
      <c r="J35" s="78">
        <f t="shared" si="0"/>
        <v>1.0711955347155034E-2</v>
      </c>
      <c r="K35" s="78">
        <f>I35/'סכום נכסי הקרן'!$C$42</f>
        <v>-7.9436284212332952E-5</v>
      </c>
    </row>
    <row r="36" spans="2:11">
      <c r="B36" t="s">
        <v>430</v>
      </c>
      <c r="C36" t="s">
        <v>431</v>
      </c>
      <c r="D36" t="s">
        <v>391</v>
      </c>
      <c r="E36" t="s">
        <v>106</v>
      </c>
      <c r="F36" s="87">
        <v>45159</v>
      </c>
      <c r="G36" s="77">
        <v>3768</v>
      </c>
      <c r="H36" s="77">
        <v>-1.7990980000000001</v>
      </c>
      <c r="I36" s="77">
        <v>-6.7790000000000003E-2</v>
      </c>
      <c r="J36" s="78">
        <f t="shared" si="0"/>
        <v>2.801340378765681E-3</v>
      </c>
      <c r="K36" s="78">
        <f>I36/'סכום נכסי הקרן'!$C$42</f>
        <v>-2.0773804902222248E-5</v>
      </c>
    </row>
    <row r="37" spans="2:11">
      <c r="B37" t="s">
        <v>432</v>
      </c>
      <c r="C37" t="s">
        <v>433</v>
      </c>
      <c r="D37" t="s">
        <v>391</v>
      </c>
      <c r="E37" t="s">
        <v>106</v>
      </c>
      <c r="F37" s="87">
        <v>45168</v>
      </c>
      <c r="G37" s="77">
        <v>9450</v>
      </c>
      <c r="H37" s="77">
        <v>-1.475873</v>
      </c>
      <c r="I37" s="77">
        <v>-0.13947000000000001</v>
      </c>
      <c r="J37" s="78">
        <f t="shared" si="0"/>
        <v>5.7634303381981049E-3</v>
      </c>
      <c r="K37" s="78">
        <f>I37/'סכום נכסי הקרן'!$C$42</f>
        <v>-4.2739675021580426E-5</v>
      </c>
    </row>
    <row r="38" spans="2:11">
      <c r="B38" t="s">
        <v>434</v>
      </c>
      <c r="C38" t="s">
        <v>435</v>
      </c>
      <c r="D38" t="s">
        <v>391</v>
      </c>
      <c r="E38" t="s">
        <v>106</v>
      </c>
      <c r="F38" s="87">
        <v>45169</v>
      </c>
      <c r="G38" s="77">
        <v>9456</v>
      </c>
      <c r="H38" s="77">
        <v>-1.4114850000000001</v>
      </c>
      <c r="I38" s="77">
        <v>-0.13347000000000001</v>
      </c>
      <c r="J38" s="78">
        <f t="shared" si="0"/>
        <v>5.5154875402545428E-3</v>
      </c>
      <c r="K38" s="78">
        <f>I38/'סכום נכסי הקרן'!$C$42</f>
        <v>-4.0901014018285936E-5</v>
      </c>
    </row>
    <row r="39" spans="2:11">
      <c r="B39" t="s">
        <v>436</v>
      </c>
      <c r="C39" t="s">
        <v>437</v>
      </c>
      <c r="D39" t="s">
        <v>391</v>
      </c>
      <c r="E39" t="s">
        <v>106</v>
      </c>
      <c r="F39" s="87">
        <v>45169</v>
      </c>
      <c r="G39" s="77">
        <v>3111</v>
      </c>
      <c r="H39" s="77">
        <v>-1.104147</v>
      </c>
      <c r="I39" s="77">
        <v>-3.4349999999999999E-2</v>
      </c>
      <c r="J39" s="78">
        <f t="shared" si="0"/>
        <v>1.4194725182268939E-3</v>
      </c>
      <c r="K39" s="78">
        <f>I39/'סכום נכסי הקרן'!$C$42</f>
        <v>-1.0526334243860956E-5</v>
      </c>
    </row>
    <row r="40" spans="2:11">
      <c r="B40" t="s">
        <v>438</v>
      </c>
      <c r="C40" t="s">
        <v>439</v>
      </c>
      <c r="D40" t="s">
        <v>391</v>
      </c>
      <c r="E40" t="s">
        <v>106</v>
      </c>
      <c r="F40" s="87">
        <v>45047</v>
      </c>
      <c r="G40" s="77">
        <v>76980</v>
      </c>
      <c r="H40" s="77">
        <v>6.4558850000000003</v>
      </c>
      <c r="I40" s="77">
        <v>4.9697399999999998</v>
      </c>
      <c r="J40" s="78">
        <f t="shared" si="0"/>
        <v>-0.20536854010867317</v>
      </c>
      <c r="K40" s="78">
        <f>I40/'סכום נכסי הקרן'!$C$42</f>
        <v>1.5229445224187932E-3</v>
      </c>
    </row>
    <row r="41" spans="2:11">
      <c r="B41" t="s">
        <v>440</v>
      </c>
      <c r="C41" t="s">
        <v>441</v>
      </c>
      <c r="D41" t="s">
        <v>391</v>
      </c>
      <c r="E41" t="s">
        <v>106</v>
      </c>
      <c r="F41" s="87">
        <v>45124</v>
      </c>
      <c r="G41" s="77">
        <v>30792</v>
      </c>
      <c r="H41" s="77">
        <v>5.793355</v>
      </c>
      <c r="I41" s="77">
        <v>1.7838900000000002</v>
      </c>
      <c r="J41" s="78">
        <f t="shared" si="0"/>
        <v>-7.3717112970590221E-2</v>
      </c>
      <c r="K41" s="78">
        <f>I41/'סכום נכסי הקרן'!$C$42</f>
        <v>5.4666149619450133E-4</v>
      </c>
    </row>
    <row r="42" spans="2:11">
      <c r="B42" t="s">
        <v>442</v>
      </c>
      <c r="C42" t="s">
        <v>443</v>
      </c>
      <c r="D42" t="s">
        <v>391</v>
      </c>
      <c r="E42" t="s">
        <v>106</v>
      </c>
      <c r="F42" s="87">
        <v>45055</v>
      </c>
      <c r="G42" s="77">
        <v>25788.3</v>
      </c>
      <c r="H42" s="77">
        <v>5.5673310000000003</v>
      </c>
      <c r="I42" s="77">
        <v>1.4357200000000001</v>
      </c>
      <c r="J42" s="78">
        <f t="shared" si="0"/>
        <v>-5.9329405643921869E-2</v>
      </c>
      <c r="K42" s="78">
        <f>I42/'סכום נכסי הקרן'!$C$42</f>
        <v>4.3996706260832758E-4</v>
      </c>
    </row>
    <row r="43" spans="2:11">
      <c r="B43" t="s">
        <v>444</v>
      </c>
      <c r="C43" t="s">
        <v>445</v>
      </c>
      <c r="D43" t="s">
        <v>391</v>
      </c>
      <c r="E43" t="s">
        <v>106</v>
      </c>
      <c r="F43" s="87">
        <v>45139</v>
      </c>
      <c r="G43" s="77">
        <v>61584</v>
      </c>
      <c r="H43" s="77">
        <v>5.2919429999999998</v>
      </c>
      <c r="I43" s="77">
        <v>3.2589899999999998</v>
      </c>
      <c r="J43" s="78">
        <f t="shared" si="0"/>
        <v>-0.13467384984501499</v>
      </c>
      <c r="K43" s="78">
        <f>I43/'סכום נכסי הקרן'!$C$42</f>
        <v>9.9869630385445167E-4</v>
      </c>
    </row>
    <row r="44" spans="2:11">
      <c r="B44" t="s">
        <v>446</v>
      </c>
      <c r="C44" t="s">
        <v>447</v>
      </c>
      <c r="D44" t="s">
        <v>391</v>
      </c>
      <c r="E44" t="s">
        <v>106</v>
      </c>
      <c r="F44" s="87">
        <v>45133</v>
      </c>
      <c r="G44" s="77">
        <v>26943</v>
      </c>
      <c r="H44" s="77">
        <v>4.2553169999999998</v>
      </c>
      <c r="I44" s="77">
        <v>1.1465099999999999</v>
      </c>
      <c r="J44" s="78">
        <f t="shared" si="0"/>
        <v>-4.7378149545045586E-2</v>
      </c>
      <c r="K44" s="78">
        <f>I44/'סכום נכסי הקרן'!$C$42</f>
        <v>3.5134053781452762E-4</v>
      </c>
    </row>
    <row r="45" spans="2:11">
      <c r="B45" t="s">
        <v>448</v>
      </c>
      <c r="C45" t="s">
        <v>449</v>
      </c>
      <c r="D45" t="s">
        <v>391</v>
      </c>
      <c r="E45" t="s">
        <v>106</v>
      </c>
      <c r="F45" s="87">
        <v>45117</v>
      </c>
      <c r="G45" s="77">
        <v>21169.5</v>
      </c>
      <c r="H45" s="77">
        <v>4.034484</v>
      </c>
      <c r="I45" s="77">
        <v>0.85408000000000006</v>
      </c>
      <c r="J45" s="78">
        <f t="shared" si="0"/>
        <v>-3.5293830811272943E-2</v>
      </c>
      <c r="K45" s="78">
        <f>I45/'סכום נכסי הקרן'!$C$42</f>
        <v>2.617272649489597E-4</v>
      </c>
    </row>
    <row r="46" spans="2:11">
      <c r="B46" t="s">
        <v>450</v>
      </c>
      <c r="C46" t="s">
        <v>451</v>
      </c>
      <c r="D46" t="s">
        <v>391</v>
      </c>
      <c r="E46" t="s">
        <v>106</v>
      </c>
      <c r="F46" s="87">
        <v>45152</v>
      </c>
      <c r="G46" s="77">
        <v>7698</v>
      </c>
      <c r="H46" s="77">
        <v>3.0367630000000001</v>
      </c>
      <c r="I46" s="77">
        <v>0.23377000000000001</v>
      </c>
      <c r="J46" s="78">
        <f t="shared" si="0"/>
        <v>-9.6602646458777575E-3</v>
      </c>
      <c r="K46" s="78">
        <f>I46/'סכום נכסי הקרן'!$C$42</f>
        <v>7.1637297123358827E-5</v>
      </c>
    </row>
    <row r="47" spans="2:11">
      <c r="B47" t="s">
        <v>452</v>
      </c>
      <c r="C47" t="s">
        <v>453</v>
      </c>
      <c r="D47" t="s">
        <v>391</v>
      </c>
      <c r="E47" t="s">
        <v>106</v>
      </c>
      <c r="F47" s="87">
        <v>45154</v>
      </c>
      <c r="G47" s="77">
        <v>25018.5</v>
      </c>
      <c r="H47" s="77">
        <v>2.8783099999999999</v>
      </c>
      <c r="I47" s="77">
        <v>0.72011000000000003</v>
      </c>
      <c r="J47" s="78">
        <f t="shared" si="0"/>
        <v>-2.9757681371189771E-2</v>
      </c>
      <c r="K47" s="78">
        <f>I47/'סכום נכסי הקרן'!$C$42</f>
        <v>2.2067302918039921E-4</v>
      </c>
    </row>
    <row r="48" spans="2:11">
      <c r="B48" t="s">
        <v>454</v>
      </c>
      <c r="C48" t="s">
        <v>455</v>
      </c>
      <c r="D48" t="s">
        <v>391</v>
      </c>
      <c r="E48" t="s">
        <v>106</v>
      </c>
      <c r="F48" s="87">
        <v>45183</v>
      </c>
      <c r="G48" s="77">
        <v>6543.3</v>
      </c>
      <c r="H48" s="77">
        <v>0.59205600000000003</v>
      </c>
      <c r="I48" s="77">
        <v>3.8740000000000004E-2</v>
      </c>
      <c r="J48" s="78">
        <f t="shared" si="0"/>
        <v>-1.600883998722267E-3</v>
      </c>
      <c r="K48" s="78">
        <f>I48/'סכום נכסי הקרן'!$C$42</f>
        <v>1.1871621211271426E-5</v>
      </c>
    </row>
    <row r="49" spans="2:11">
      <c r="B49" t="s">
        <v>456</v>
      </c>
      <c r="C49" t="s">
        <v>457</v>
      </c>
      <c r="D49" t="s">
        <v>391</v>
      </c>
      <c r="E49" t="s">
        <v>106</v>
      </c>
      <c r="F49" s="87">
        <v>45197</v>
      </c>
      <c r="G49" s="77">
        <v>15396</v>
      </c>
      <c r="H49" s="77">
        <v>-2.3706999999999999E-2</v>
      </c>
      <c r="I49" s="77">
        <v>-3.65E-3</v>
      </c>
      <c r="J49" s="78">
        <f t="shared" si="0"/>
        <v>1.5083186874900037E-4</v>
      </c>
      <c r="K49" s="78">
        <f>I49/'סכום נכסי הקרן'!$C$42</f>
        <v>-1.1185187770041481E-6</v>
      </c>
    </row>
    <row r="50" spans="2:11">
      <c r="B50" s="79" t="s">
        <v>458</v>
      </c>
      <c r="C50" s="16"/>
      <c r="D50" s="16"/>
      <c r="G50" s="81"/>
      <c r="I50" s="81">
        <f>SUM(I51:I55)</f>
        <v>0.55908999999999986</v>
      </c>
      <c r="J50" s="80">
        <f t="shared" si="0"/>
        <v>-2.3103723150377696E-2</v>
      </c>
      <c r="K50" s="80">
        <f>I50/'סכום נכסי הקרן'!$C$42</f>
        <v>1.7132949672198604E-4</v>
      </c>
    </row>
    <row r="51" spans="2:11">
      <c r="B51" t="s">
        <v>459</v>
      </c>
      <c r="C51" t="s">
        <v>460</v>
      </c>
      <c r="D51" t="s">
        <v>391</v>
      </c>
      <c r="E51" t="s">
        <v>110</v>
      </c>
      <c r="F51" s="87">
        <v>45145</v>
      </c>
      <c r="G51" s="77">
        <v>35219.1</v>
      </c>
      <c r="H51" s="77">
        <v>-4.6024459999999996</v>
      </c>
      <c r="I51" s="77">
        <v>-1.62094</v>
      </c>
      <c r="J51" s="78">
        <f t="shared" si="0"/>
        <v>6.6983399816439637E-2</v>
      </c>
      <c r="K51" s="78">
        <f>I51/'סכום נכסי הקרן'!$C$42</f>
        <v>-4.9672652778002852E-4</v>
      </c>
    </row>
    <row r="52" spans="2:11">
      <c r="B52" t="s">
        <v>461</v>
      </c>
      <c r="C52" t="s">
        <v>462</v>
      </c>
      <c r="D52" t="s">
        <v>391</v>
      </c>
      <c r="E52" t="s">
        <v>106</v>
      </c>
      <c r="F52" s="87">
        <v>45127</v>
      </c>
      <c r="G52" s="77">
        <v>23129.83</v>
      </c>
      <c r="H52" s="77">
        <v>7.2919260000000001</v>
      </c>
      <c r="I52" s="77">
        <v>1.6866099999999999</v>
      </c>
      <c r="J52" s="78">
        <f t="shared" si="0"/>
        <v>-6.9697133739931916E-2</v>
      </c>
      <c r="K52" s="78">
        <f>I52/'סכום נכסי הקרן'!$C$42</f>
        <v>5.1685067246108661E-4</v>
      </c>
    </row>
    <row r="53" spans="2:11">
      <c r="B53" t="s">
        <v>463</v>
      </c>
      <c r="C53" t="s">
        <v>464</v>
      </c>
      <c r="D53" t="s">
        <v>391</v>
      </c>
      <c r="E53" t="s">
        <v>106</v>
      </c>
      <c r="F53" s="87">
        <v>45141</v>
      </c>
      <c r="G53" s="77">
        <v>6222.68</v>
      </c>
      <c r="H53" s="77">
        <v>4.9149240000000001</v>
      </c>
      <c r="I53" s="77">
        <v>0.30584</v>
      </c>
      <c r="J53" s="78">
        <f t="shared" si="0"/>
        <v>-1.2638470887176513E-2</v>
      </c>
      <c r="K53" s="78">
        <f>I53/'סכום נכסי הקרן'!$C$42</f>
        <v>9.372268020793114E-5</v>
      </c>
    </row>
    <row r="54" spans="2:11">
      <c r="B54" t="s">
        <v>465</v>
      </c>
      <c r="C54" t="s">
        <v>466</v>
      </c>
      <c r="D54" t="s">
        <v>391</v>
      </c>
      <c r="E54" t="s">
        <v>106</v>
      </c>
      <c r="F54" s="87">
        <v>45154</v>
      </c>
      <c r="G54" s="77">
        <v>3657.2</v>
      </c>
      <c r="H54" s="77">
        <v>2.9670239999999999</v>
      </c>
      <c r="I54" s="77">
        <v>0.10851000000000001</v>
      </c>
      <c r="J54" s="78">
        <f t="shared" si="0"/>
        <v>-4.4840455008093236E-3</v>
      </c>
      <c r="K54" s="78">
        <f>I54/'סכום נכסי הקרן'!$C$42</f>
        <v>3.3252184244580854E-5</v>
      </c>
    </row>
    <row r="55" spans="2:11">
      <c r="B55" t="s">
        <v>467</v>
      </c>
      <c r="C55" t="s">
        <v>468</v>
      </c>
      <c r="D55" t="s">
        <v>391</v>
      </c>
      <c r="E55" t="s">
        <v>106</v>
      </c>
      <c r="F55" s="87">
        <v>45159</v>
      </c>
      <c r="G55" s="77">
        <v>2707.69</v>
      </c>
      <c r="H55" s="77">
        <v>2.920201</v>
      </c>
      <c r="I55" s="77">
        <v>7.9069999999999988E-2</v>
      </c>
      <c r="J55" s="78">
        <f t="shared" si="0"/>
        <v>-3.2674728388995774E-3</v>
      </c>
      <c r="K55" s="78">
        <f>I55/'סכום נכסי הקרן'!$C$42</f>
        <v>2.4230487588415885E-5</v>
      </c>
    </row>
    <row r="56" spans="2:11">
      <c r="B56" s="79" t="s">
        <v>338</v>
      </c>
      <c r="C56" s="16"/>
      <c r="D56" s="16"/>
      <c r="G56" s="81"/>
      <c r="I56" s="81">
        <v>0</v>
      </c>
      <c r="J56" s="80">
        <f t="shared" si="0"/>
        <v>0</v>
      </c>
      <c r="K56" s="80">
        <f>I56/'סכום נכסי הקרן'!$C$42</f>
        <v>0</v>
      </c>
    </row>
    <row r="57" spans="2:11">
      <c r="B57" t="s">
        <v>210</v>
      </c>
      <c r="C57" t="s">
        <v>210</v>
      </c>
      <c r="D57" t="s">
        <v>210</v>
      </c>
      <c r="E57" t="s">
        <v>210</v>
      </c>
      <c r="G57" s="105">
        <v>0</v>
      </c>
      <c r="H57" s="105">
        <v>0</v>
      </c>
      <c r="I57" s="105">
        <v>0</v>
      </c>
      <c r="J57" s="106">
        <f t="shared" si="0"/>
        <v>0</v>
      </c>
      <c r="K57" s="106">
        <f>I57/'סכום נכסי הקרן'!$C$42</f>
        <v>0</v>
      </c>
    </row>
    <row r="58" spans="2:11">
      <c r="B58" s="79" t="s">
        <v>231</v>
      </c>
      <c r="C58" s="16"/>
      <c r="D58" s="16"/>
      <c r="G58" s="81"/>
      <c r="I58" s="81">
        <v>0</v>
      </c>
      <c r="J58" s="80">
        <f t="shared" si="0"/>
        <v>0</v>
      </c>
      <c r="K58" s="80">
        <f>I58/'סכום נכסי הקרן'!$C$42</f>
        <v>0</v>
      </c>
    </row>
    <row r="59" spans="2:11">
      <c r="B59" t="s">
        <v>210</v>
      </c>
      <c r="C59" t="s">
        <v>210</v>
      </c>
      <c r="D59" t="s">
        <v>210</v>
      </c>
      <c r="E59" t="s">
        <v>210</v>
      </c>
      <c r="G59" s="105">
        <v>0</v>
      </c>
      <c r="H59" s="105">
        <v>0</v>
      </c>
      <c r="I59" s="105">
        <v>0</v>
      </c>
      <c r="J59" s="106">
        <f t="shared" si="0"/>
        <v>0</v>
      </c>
      <c r="K59" s="106">
        <f>I59/'סכום נכסי הקרן'!$C$42</f>
        <v>0</v>
      </c>
    </row>
    <row r="60" spans="2:11">
      <c r="B60" s="79" t="s">
        <v>215</v>
      </c>
      <c r="C60" s="16"/>
      <c r="D60" s="16"/>
      <c r="G60" s="81"/>
      <c r="I60" s="81">
        <v>0</v>
      </c>
      <c r="J60" s="80">
        <f t="shared" si="0"/>
        <v>0</v>
      </c>
      <c r="K60" s="80">
        <f>I60/'סכום נכסי הקרן'!$C$42</f>
        <v>0</v>
      </c>
    </row>
    <row r="61" spans="2:11">
      <c r="B61" s="79" t="s">
        <v>336</v>
      </c>
      <c r="C61" s="16"/>
      <c r="D61" s="16"/>
      <c r="G61" s="81"/>
      <c r="I61" s="81">
        <v>0</v>
      </c>
      <c r="J61" s="80">
        <f t="shared" si="0"/>
        <v>0</v>
      </c>
      <c r="K61" s="80">
        <f>I61/'סכום נכסי הקרן'!$C$42</f>
        <v>0</v>
      </c>
    </row>
    <row r="62" spans="2:11">
      <c r="B62" t="s">
        <v>210</v>
      </c>
      <c r="C62" t="s">
        <v>210</v>
      </c>
      <c r="D62" t="s">
        <v>210</v>
      </c>
      <c r="E62" t="s">
        <v>210</v>
      </c>
      <c r="G62" s="105">
        <v>0</v>
      </c>
      <c r="H62" s="105">
        <v>0</v>
      </c>
      <c r="I62" s="105">
        <v>0</v>
      </c>
      <c r="J62" s="106">
        <f t="shared" si="0"/>
        <v>0</v>
      </c>
      <c r="K62" s="106">
        <f>I62/'סכום נכסי הקרן'!$C$42</f>
        <v>0</v>
      </c>
    </row>
    <row r="63" spans="2:11">
      <c r="B63" s="79" t="s">
        <v>339</v>
      </c>
      <c r="C63" s="16"/>
      <c r="D63" s="16"/>
      <c r="G63" s="81"/>
      <c r="I63" s="81">
        <v>0</v>
      </c>
      <c r="J63" s="80">
        <f t="shared" si="0"/>
        <v>0</v>
      </c>
      <c r="K63" s="80">
        <f>I63/'סכום נכסי הקרן'!$C$42</f>
        <v>0</v>
      </c>
    </row>
    <row r="64" spans="2:11">
      <c r="B64" t="s">
        <v>210</v>
      </c>
      <c r="C64" t="s">
        <v>210</v>
      </c>
      <c r="D64" t="s">
        <v>210</v>
      </c>
      <c r="E64" t="s">
        <v>210</v>
      </c>
      <c r="G64" s="105">
        <v>0</v>
      </c>
      <c r="H64" s="105">
        <v>0</v>
      </c>
      <c r="I64" s="105">
        <v>0</v>
      </c>
      <c r="J64" s="106">
        <f t="shared" si="0"/>
        <v>0</v>
      </c>
      <c r="K64" s="106">
        <f>I64/'סכום נכסי הקרן'!$C$42</f>
        <v>0</v>
      </c>
    </row>
    <row r="65" spans="2:11">
      <c r="B65" s="79" t="s">
        <v>338</v>
      </c>
      <c r="C65" s="16"/>
      <c r="D65" s="16"/>
      <c r="G65" s="81"/>
      <c r="I65" s="81">
        <v>0</v>
      </c>
      <c r="J65" s="80">
        <f t="shared" si="0"/>
        <v>0</v>
      </c>
      <c r="K65" s="80">
        <f>I65/'סכום נכסי הקרן'!$C$42</f>
        <v>0</v>
      </c>
    </row>
    <row r="66" spans="2:11">
      <c r="B66" t="s">
        <v>210</v>
      </c>
      <c r="C66" t="s">
        <v>210</v>
      </c>
      <c r="D66" t="s">
        <v>210</v>
      </c>
      <c r="E66" t="s">
        <v>210</v>
      </c>
      <c r="G66" s="105">
        <v>0</v>
      </c>
      <c r="H66" s="105">
        <v>0</v>
      </c>
      <c r="I66" s="105">
        <v>0</v>
      </c>
      <c r="J66" s="106">
        <f t="shared" si="0"/>
        <v>0</v>
      </c>
      <c r="K66" s="106">
        <f>I66/'סכום נכסי הקרן'!$C$42</f>
        <v>0</v>
      </c>
    </row>
    <row r="67" spans="2:11">
      <c r="B67" s="79" t="s">
        <v>231</v>
      </c>
      <c r="C67" s="16"/>
      <c r="D67" s="16"/>
      <c r="G67" s="81"/>
      <c r="I67" s="81">
        <v>0</v>
      </c>
      <c r="J67" s="80">
        <f t="shared" si="0"/>
        <v>0</v>
      </c>
      <c r="K67" s="80">
        <f>I67/'סכום נכסי הקרן'!$C$42</f>
        <v>0</v>
      </c>
    </row>
    <row r="68" spans="2:11">
      <c r="B68" t="s">
        <v>210</v>
      </c>
      <c r="C68" t="s">
        <v>210</v>
      </c>
      <c r="D68" t="s">
        <v>210</v>
      </c>
      <c r="E68" t="s">
        <v>210</v>
      </c>
      <c r="G68" s="105">
        <v>0</v>
      </c>
      <c r="H68" s="105">
        <v>0</v>
      </c>
      <c r="I68" s="105">
        <v>0</v>
      </c>
      <c r="J68" s="106">
        <f t="shared" si="0"/>
        <v>0</v>
      </c>
      <c r="K68" s="106">
        <f>I68/'סכום נכסי הקרן'!$C$42</f>
        <v>0</v>
      </c>
    </row>
    <row r="69" spans="2:11">
      <c r="B69"/>
      <c r="C69"/>
      <c r="D69"/>
      <c r="E69"/>
      <c r="G69" s="77"/>
      <c r="H69" s="77"/>
      <c r="I69" s="77"/>
      <c r="J69" s="78"/>
      <c r="K69" s="78"/>
    </row>
    <row r="70" spans="2:11">
      <c r="B70" s="79"/>
      <c r="C70" s="16"/>
      <c r="D70" s="16"/>
      <c r="G70" s="81"/>
      <c r="I70" s="81"/>
      <c r="J70" s="80"/>
      <c r="K70" s="80"/>
    </row>
    <row r="71" spans="2:11">
      <c r="B71"/>
      <c r="C71"/>
      <c r="D71"/>
      <c r="E71"/>
      <c r="G71" s="77"/>
      <c r="H71" s="77"/>
      <c r="I71" s="77"/>
      <c r="J71" s="78"/>
      <c r="K71" s="78"/>
    </row>
    <row r="72" spans="2:11">
      <c r="B72" s="107" t="s">
        <v>469</v>
      </c>
      <c r="C72" s="16"/>
      <c r="D72" s="16"/>
      <c r="G72" s="81"/>
      <c r="I72" s="81"/>
      <c r="J72" s="80"/>
      <c r="K72" s="80"/>
    </row>
    <row r="73" spans="2:11">
      <c r="B73" s="107" t="s">
        <v>470</v>
      </c>
      <c r="C73" s="16"/>
      <c r="D73" s="16"/>
      <c r="G73" s="81"/>
      <c r="I73" s="81"/>
      <c r="J73" s="80"/>
      <c r="K73" s="80"/>
    </row>
    <row r="74" spans="2:11">
      <c r="B74" s="107" t="s">
        <v>224</v>
      </c>
      <c r="C74"/>
      <c r="D74"/>
      <c r="E74"/>
      <c r="G74" s="77"/>
      <c r="H74" s="77"/>
      <c r="I74" s="77"/>
      <c r="J74" s="78"/>
      <c r="K74" s="78"/>
    </row>
    <row r="75" spans="2:11">
      <c r="B75" s="107" t="s">
        <v>225</v>
      </c>
      <c r="C75" s="16"/>
      <c r="D75" s="16"/>
      <c r="G75" s="81"/>
      <c r="I75" s="81"/>
      <c r="J75" s="80"/>
      <c r="K75" s="80"/>
    </row>
    <row r="76" spans="2:11">
      <c r="B76"/>
      <c r="C76"/>
      <c r="D76"/>
      <c r="E76"/>
      <c r="G76" s="77"/>
      <c r="H76" s="77"/>
      <c r="I76" s="77"/>
      <c r="J76" s="78"/>
      <c r="K76" s="78"/>
    </row>
    <row r="77" spans="2:11">
      <c r="B77" s="79"/>
      <c r="C77" s="16"/>
      <c r="D77" s="16"/>
      <c r="G77" s="81"/>
      <c r="I77" s="81"/>
      <c r="J77" s="80"/>
      <c r="K77" s="80"/>
    </row>
    <row r="78" spans="2:11">
      <c r="B78"/>
      <c r="C78"/>
      <c r="D78"/>
      <c r="E78"/>
      <c r="G78" s="77"/>
      <c r="H78" s="77"/>
      <c r="I78" s="77"/>
      <c r="J78" s="78"/>
      <c r="K78" s="78"/>
    </row>
    <row r="79" spans="2:11">
      <c r="B79" s="79"/>
      <c r="C79" s="16"/>
      <c r="D79" s="16"/>
      <c r="G79" s="81"/>
      <c r="I79" s="81"/>
      <c r="J79" s="80"/>
      <c r="K79" s="80"/>
    </row>
    <row r="80" spans="2:11">
      <c r="B80"/>
      <c r="C80"/>
      <c r="D80"/>
      <c r="E80"/>
      <c r="G80" s="77"/>
      <c r="H80" s="77"/>
      <c r="I80" s="77"/>
      <c r="J80" s="78"/>
      <c r="K80" s="78"/>
    </row>
    <row r="81" spans="2:4">
      <c r="B81"/>
      <c r="C81" s="16"/>
      <c r="D81" s="16"/>
    </row>
    <row r="82" spans="2:4">
      <c r="B82"/>
      <c r="C82" s="16"/>
      <c r="D82" s="16"/>
    </row>
    <row r="83" spans="2:4">
      <c r="B83"/>
      <c r="C83" s="16"/>
      <c r="D83" s="16"/>
    </row>
    <row r="84" spans="2:4">
      <c r="B84"/>
      <c r="C84" s="16"/>
      <c r="D84" s="16"/>
    </row>
    <row r="85" spans="2:4">
      <c r="C85" s="16"/>
      <c r="D85" s="16"/>
    </row>
    <row r="86" spans="2:4">
      <c r="C86" s="16"/>
      <c r="D86" s="16"/>
    </row>
    <row r="87" spans="2:4">
      <c r="C87" s="16"/>
      <c r="D87" s="16"/>
    </row>
    <row r="88" spans="2:4">
      <c r="C88" s="16"/>
      <c r="D88" s="16"/>
    </row>
    <row r="89" spans="2:4">
      <c r="C89" s="16"/>
      <c r="D89" s="16"/>
    </row>
    <row r="90" spans="2:4">
      <c r="C90" s="16"/>
      <c r="D90" s="16"/>
    </row>
    <row r="91" spans="2:4">
      <c r="C91" s="16"/>
      <c r="D91" s="16"/>
    </row>
    <row r="92" spans="2:4">
      <c r="C92" s="16"/>
      <c r="D92" s="16"/>
    </row>
    <row r="93" spans="2:4">
      <c r="C93" s="16"/>
      <c r="D93" s="16"/>
    </row>
    <row r="94" spans="2:4">
      <c r="C94" s="16"/>
      <c r="D94" s="16"/>
    </row>
    <row r="95" spans="2:4">
      <c r="C95" s="16"/>
      <c r="D95" s="16"/>
    </row>
    <row r="96" spans="2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</sheetData>
  <mergeCells count="2">
    <mergeCell ref="B6:K6"/>
    <mergeCell ref="B7:K7"/>
  </mergeCells>
  <dataValidations count="1">
    <dataValidation allowBlank="1" showInputMessage="1" showErrorMessage="1" sqref="C1:C4 A5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2">
        <v>45197</v>
      </c>
    </row>
    <row r="2" spans="2:78" s="1" customFormat="1">
      <c r="B2" s="2" t="s">
        <v>1</v>
      </c>
      <c r="C2" s="12" t="s">
        <v>385</v>
      </c>
    </row>
    <row r="3" spans="2:78" s="1" customFormat="1">
      <c r="B3" s="2" t="s">
        <v>2</v>
      </c>
      <c r="C3" s="83" t="s">
        <v>386</v>
      </c>
    </row>
    <row r="4" spans="2:78" s="1" customFormat="1">
      <c r="B4" s="2" t="s">
        <v>3</v>
      </c>
      <c r="C4" s="84">
        <v>14228</v>
      </c>
    </row>
    <row r="6" spans="2:78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78" ht="26.25" customHeight="1">
      <c r="B7" s="101" t="s">
        <v>144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28" t="s">
        <v>5</v>
      </c>
      <c r="O8" s="28" t="s">
        <v>73</v>
      </c>
      <c r="P8" s="28" t="s">
        <v>57</v>
      </c>
      <c r="Q8" s="36" t="s">
        <v>182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183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198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341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210</v>
      </c>
      <c r="C14" t="s">
        <v>210</v>
      </c>
      <c r="D14" s="16"/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342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210</v>
      </c>
      <c r="C16" t="s">
        <v>210</v>
      </c>
      <c r="D16" s="16"/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343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210</v>
      </c>
      <c r="C18" t="s">
        <v>210</v>
      </c>
      <c r="D18" s="16"/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210</v>
      </c>
      <c r="C19" t="s">
        <v>210</v>
      </c>
      <c r="D19" s="16"/>
      <c r="E19" t="s">
        <v>210</v>
      </c>
      <c r="H19" s="77">
        <v>0</v>
      </c>
      <c r="I19" t="s">
        <v>210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210</v>
      </c>
      <c r="C20" t="s">
        <v>210</v>
      </c>
      <c r="D20" s="16"/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210</v>
      </c>
      <c r="C21" t="s">
        <v>210</v>
      </c>
      <c r="D21" s="16"/>
      <c r="E21" t="s">
        <v>210</v>
      </c>
      <c r="H21" s="77">
        <v>0</v>
      </c>
      <c r="I21" t="s">
        <v>210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215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341</v>
      </c>
      <c r="D23" s="16"/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210</v>
      </c>
      <c r="C24" t="s">
        <v>210</v>
      </c>
      <c r="D24" s="16"/>
      <c r="E24" t="s">
        <v>210</v>
      </c>
      <c r="H24" s="77">
        <v>0</v>
      </c>
      <c r="I24" t="s">
        <v>210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342</v>
      </c>
      <c r="D25" s="16"/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210</v>
      </c>
      <c r="C26" t="s">
        <v>210</v>
      </c>
      <c r="D26" s="16"/>
      <c r="E26" t="s">
        <v>210</v>
      </c>
      <c r="H26" s="77">
        <v>0</v>
      </c>
      <c r="I26" t="s">
        <v>210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343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210</v>
      </c>
      <c r="C28" t="s">
        <v>210</v>
      </c>
      <c r="D28" s="16"/>
      <c r="E28" t="s">
        <v>210</v>
      </c>
      <c r="H28" s="77">
        <v>0</v>
      </c>
      <c r="I28" t="s">
        <v>210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210</v>
      </c>
      <c r="C29" t="s">
        <v>210</v>
      </c>
      <c r="D29" s="16"/>
      <c r="E29" t="s">
        <v>210</v>
      </c>
      <c r="H29" s="77">
        <v>0</v>
      </c>
      <c r="I29" t="s">
        <v>210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210</v>
      </c>
      <c r="C30" t="s">
        <v>210</v>
      </c>
      <c r="D30" s="16"/>
      <c r="E30" t="s">
        <v>210</v>
      </c>
      <c r="H30" s="77">
        <v>0</v>
      </c>
      <c r="I30" t="s">
        <v>210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210</v>
      </c>
      <c r="C31" t="s">
        <v>210</v>
      </c>
      <c r="D31" s="16"/>
      <c r="E31" t="s">
        <v>210</v>
      </c>
      <c r="H31" s="77">
        <v>0</v>
      </c>
      <c r="I31" t="s">
        <v>210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217</v>
      </c>
      <c r="D32" s="16"/>
    </row>
    <row r="33" spans="2:4">
      <c r="B33" t="s">
        <v>223</v>
      </c>
      <c r="D33" s="16"/>
    </row>
    <row r="34" spans="2:4">
      <c r="B34" t="s">
        <v>224</v>
      </c>
      <c r="D34" s="16"/>
    </row>
    <row r="35" spans="2:4">
      <c r="B35" t="s">
        <v>225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385</v>
      </c>
    </row>
    <row r="3" spans="2:60" s="1" customFormat="1">
      <c r="B3" s="2" t="s">
        <v>2</v>
      </c>
      <c r="C3" s="83" t="s">
        <v>386</v>
      </c>
    </row>
    <row r="4" spans="2:60" s="1" customFormat="1">
      <c r="B4" s="2" t="s">
        <v>3</v>
      </c>
      <c r="C4" s="84">
        <v>14228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1" t="s">
        <v>145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</row>
    <row r="8" spans="2:60" s="19" customFormat="1" ht="63">
      <c r="B8" s="4" t="s">
        <v>96</v>
      </c>
      <c r="C8" s="28" t="s">
        <v>146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195</v>
      </c>
      <c r="K8" s="28" t="s">
        <v>53</v>
      </c>
      <c r="L8" s="18" t="s">
        <v>147</v>
      </c>
      <c r="M8" s="29" t="s">
        <v>55</v>
      </c>
      <c r="N8" s="28" t="s">
        <v>186</v>
      </c>
      <c r="O8" s="28" t="s">
        <v>187</v>
      </c>
      <c r="P8" s="28" t="s">
        <v>5</v>
      </c>
      <c r="Q8" s="28" t="s">
        <v>57</v>
      </c>
      <c r="R8" s="36" t="s">
        <v>182</v>
      </c>
      <c r="S8" s="16"/>
      <c r="T8" s="16"/>
      <c r="U8" s="16"/>
      <c r="V8" s="16"/>
      <c r="BG8" s="19" t="s">
        <v>148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183</v>
      </c>
      <c r="O9" s="21"/>
      <c r="P9" s="21" t="s">
        <v>184</v>
      </c>
      <c r="Q9" s="31" t="s">
        <v>7</v>
      </c>
      <c r="R9" s="45" t="s">
        <v>7</v>
      </c>
      <c r="S9" s="16"/>
      <c r="T9" s="16"/>
      <c r="U9" s="16"/>
      <c r="V9" s="16"/>
      <c r="BG9" s="19" t="s">
        <v>149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150</v>
      </c>
      <c r="BH10" s="23" t="s">
        <v>110</v>
      </c>
    </row>
    <row r="11" spans="2:60" s="23" customFormat="1" ht="18" customHeight="1">
      <c r="B11" s="24" t="s">
        <v>151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198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363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210</v>
      </c>
      <c r="D14" t="s">
        <v>210</v>
      </c>
      <c r="F14" t="s">
        <v>210</v>
      </c>
      <c r="I14" s="77">
        <v>0</v>
      </c>
      <c r="J14" t="s">
        <v>210</v>
      </c>
      <c r="K14" t="s">
        <v>210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364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210</v>
      </c>
      <c r="D16" t="s">
        <v>210</v>
      </c>
      <c r="F16" t="s">
        <v>210</v>
      </c>
      <c r="I16" s="77">
        <v>0</v>
      </c>
      <c r="J16" t="s">
        <v>210</v>
      </c>
      <c r="K16" t="s">
        <v>210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365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210</v>
      </c>
      <c r="D18" t="s">
        <v>210</v>
      </c>
      <c r="F18" t="s">
        <v>210</v>
      </c>
      <c r="I18" s="77">
        <v>0</v>
      </c>
      <c r="J18" t="s">
        <v>210</v>
      </c>
      <c r="K18" t="s">
        <v>210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366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210</v>
      </c>
      <c r="D20" t="s">
        <v>210</v>
      </c>
      <c r="F20" t="s">
        <v>210</v>
      </c>
      <c r="I20" s="77">
        <v>0</v>
      </c>
      <c r="J20" t="s">
        <v>210</v>
      </c>
      <c r="K20" t="s">
        <v>210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367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210</v>
      </c>
      <c r="D22" t="s">
        <v>210</v>
      </c>
      <c r="F22" t="s">
        <v>210</v>
      </c>
      <c r="I22" s="77">
        <v>0</v>
      </c>
      <c r="J22" t="s">
        <v>210</v>
      </c>
      <c r="K22" t="s">
        <v>210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368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369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210</v>
      </c>
      <c r="D25" t="s">
        <v>210</v>
      </c>
      <c r="F25" t="s">
        <v>210</v>
      </c>
      <c r="I25" s="77">
        <v>0</v>
      </c>
      <c r="J25" t="s">
        <v>210</v>
      </c>
      <c r="K25" t="s">
        <v>210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370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210</v>
      </c>
      <c r="D27" t="s">
        <v>210</v>
      </c>
      <c r="F27" t="s">
        <v>210</v>
      </c>
      <c r="I27" s="77">
        <v>0</v>
      </c>
      <c r="J27" t="s">
        <v>210</v>
      </c>
      <c r="K27" t="s">
        <v>210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371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210</v>
      </c>
      <c r="D29" t="s">
        <v>210</v>
      </c>
      <c r="F29" t="s">
        <v>210</v>
      </c>
      <c r="I29" s="77">
        <v>0</v>
      </c>
      <c r="J29" t="s">
        <v>210</v>
      </c>
      <c r="K29" t="s">
        <v>210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372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210</v>
      </c>
      <c r="D31" t="s">
        <v>210</v>
      </c>
      <c r="F31" t="s">
        <v>210</v>
      </c>
      <c r="I31" s="77">
        <v>0</v>
      </c>
      <c r="J31" t="s">
        <v>210</v>
      </c>
      <c r="K31" t="s">
        <v>210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215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373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210</v>
      </c>
      <c r="D34" t="s">
        <v>210</v>
      </c>
      <c r="F34" t="s">
        <v>210</v>
      </c>
      <c r="I34" s="77">
        <v>0</v>
      </c>
      <c r="J34" t="s">
        <v>210</v>
      </c>
      <c r="K34" t="s">
        <v>210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365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210</v>
      </c>
      <c r="D36" t="s">
        <v>210</v>
      </c>
      <c r="F36" t="s">
        <v>210</v>
      </c>
      <c r="I36" s="77">
        <v>0</v>
      </c>
      <c r="J36" t="s">
        <v>210</v>
      </c>
      <c r="K36" t="s">
        <v>210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366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210</v>
      </c>
      <c r="D38" t="s">
        <v>210</v>
      </c>
      <c r="F38" t="s">
        <v>210</v>
      </c>
      <c r="I38" s="77">
        <v>0</v>
      </c>
      <c r="J38" t="s">
        <v>210</v>
      </c>
      <c r="K38" t="s">
        <v>210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372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210</v>
      </c>
      <c r="D40" t="s">
        <v>210</v>
      </c>
      <c r="F40" t="s">
        <v>210</v>
      </c>
      <c r="I40" s="77">
        <v>0</v>
      </c>
      <c r="J40" t="s">
        <v>210</v>
      </c>
      <c r="K40" t="s">
        <v>210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217</v>
      </c>
    </row>
    <row r="42" spans="2:18">
      <c r="B42" t="s">
        <v>223</v>
      </c>
    </row>
    <row r="43" spans="2:18">
      <c r="B43" t="s">
        <v>224</v>
      </c>
    </row>
    <row r="44" spans="2:18">
      <c r="B44" t="s">
        <v>225</v>
      </c>
    </row>
  </sheetData>
  <mergeCells count="1">
    <mergeCell ref="B7:R7"/>
  </mergeCells>
  <dataValidations count="1">
    <dataValidation allowBlank="1" showInputMessage="1" showErrorMessage="1" sqref="A5:XFD1048576 C1:C4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2">
        <v>45197</v>
      </c>
    </row>
    <row r="2" spans="2:64" s="1" customFormat="1">
      <c r="B2" s="2" t="s">
        <v>1</v>
      </c>
      <c r="C2" s="12" t="s">
        <v>385</v>
      </c>
    </row>
    <row r="3" spans="2:64" s="1" customFormat="1">
      <c r="B3" s="2" t="s">
        <v>2</v>
      </c>
      <c r="C3" s="83" t="s">
        <v>386</v>
      </c>
    </row>
    <row r="4" spans="2:64" s="1" customFormat="1">
      <c r="B4" s="2" t="s">
        <v>3</v>
      </c>
      <c r="C4" s="84">
        <v>14228</v>
      </c>
    </row>
    <row r="5" spans="2:64">
      <c r="B5" s="2"/>
    </row>
    <row r="7" spans="2:64" ht="26.25" customHeight="1">
      <c r="B7" s="101" t="s">
        <v>152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153</v>
      </c>
      <c r="J8" s="51" t="s">
        <v>55</v>
      </c>
      <c r="K8" s="51" t="s">
        <v>186</v>
      </c>
      <c r="L8" s="51" t="s">
        <v>187</v>
      </c>
      <c r="M8" s="51" t="s">
        <v>5</v>
      </c>
      <c r="N8" s="51" t="s">
        <v>57</v>
      </c>
      <c r="O8" s="52" t="s">
        <v>182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183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154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198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349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210</v>
      </c>
      <c r="C14" t="s">
        <v>210</v>
      </c>
      <c r="E14" t="s">
        <v>210</v>
      </c>
      <c r="G14" s="77">
        <v>0</v>
      </c>
      <c r="H14" t="s">
        <v>210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350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210</v>
      </c>
      <c r="C16" t="s">
        <v>210</v>
      </c>
      <c r="E16" t="s">
        <v>210</v>
      </c>
      <c r="G16" s="77">
        <v>0</v>
      </c>
      <c r="H16" t="s">
        <v>210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374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210</v>
      </c>
      <c r="C18" t="s">
        <v>210</v>
      </c>
      <c r="E18" t="s">
        <v>210</v>
      </c>
      <c r="G18" s="77">
        <v>0</v>
      </c>
      <c r="H18" t="s">
        <v>210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375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210</v>
      </c>
      <c r="C20" t="s">
        <v>210</v>
      </c>
      <c r="E20" t="s">
        <v>210</v>
      </c>
      <c r="G20" s="77">
        <v>0</v>
      </c>
      <c r="H20" t="s">
        <v>210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231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210</v>
      </c>
      <c r="C22" t="s">
        <v>210</v>
      </c>
      <c r="E22" t="s">
        <v>210</v>
      </c>
      <c r="G22" s="77">
        <v>0</v>
      </c>
      <c r="H22" t="s">
        <v>210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215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210</v>
      </c>
      <c r="C24" t="s">
        <v>210</v>
      </c>
      <c r="E24" t="s">
        <v>210</v>
      </c>
      <c r="G24" s="77">
        <v>0</v>
      </c>
      <c r="H24" t="s">
        <v>210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217</v>
      </c>
    </row>
    <row r="26" spans="2:15">
      <c r="B26" t="s">
        <v>223</v>
      </c>
    </row>
    <row r="27" spans="2:15">
      <c r="B27" t="s">
        <v>224</v>
      </c>
    </row>
    <row r="28" spans="2:15">
      <c r="B28" t="s">
        <v>225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2">
        <v>45197</v>
      </c>
    </row>
    <row r="2" spans="2:55" s="1" customFormat="1">
      <c r="B2" s="2" t="s">
        <v>1</v>
      </c>
      <c r="C2" s="12" t="s">
        <v>385</v>
      </c>
    </row>
    <row r="3" spans="2:55" s="1" customFormat="1">
      <c r="B3" s="2" t="s">
        <v>2</v>
      </c>
      <c r="C3" s="83" t="s">
        <v>386</v>
      </c>
    </row>
    <row r="4" spans="2:55" s="1" customFormat="1">
      <c r="B4" s="2" t="s">
        <v>3</v>
      </c>
      <c r="C4" s="84">
        <v>14228</v>
      </c>
    </row>
    <row r="5" spans="2:55">
      <c r="B5" s="2"/>
    </row>
    <row r="7" spans="2:55" ht="26.25" customHeight="1">
      <c r="B7" s="101" t="s">
        <v>155</v>
      </c>
      <c r="C7" s="102"/>
      <c r="D7" s="102"/>
      <c r="E7" s="102"/>
      <c r="F7" s="102"/>
      <c r="G7" s="102"/>
      <c r="H7" s="102"/>
      <c r="I7" s="102"/>
      <c r="J7" s="103"/>
    </row>
    <row r="8" spans="2:55" s="19" customFormat="1" ht="63">
      <c r="B8" s="50" t="s">
        <v>96</v>
      </c>
      <c r="C8" s="53" t="s">
        <v>156</v>
      </c>
      <c r="D8" s="53" t="s">
        <v>157</v>
      </c>
      <c r="E8" s="53" t="s">
        <v>158</v>
      </c>
      <c r="F8" s="53" t="s">
        <v>53</v>
      </c>
      <c r="G8" s="53" t="s">
        <v>159</v>
      </c>
      <c r="H8" s="53" t="s">
        <v>57</v>
      </c>
      <c r="I8" s="54" t="s">
        <v>58</v>
      </c>
      <c r="J8" s="74" t="s">
        <v>180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181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160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198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376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210</v>
      </c>
      <c r="E14" s="78">
        <v>0</v>
      </c>
      <c r="F14" t="s">
        <v>210</v>
      </c>
      <c r="G14" s="77">
        <v>0</v>
      </c>
      <c r="H14" s="78">
        <v>0</v>
      </c>
      <c r="I14" s="78">
        <v>0</v>
      </c>
    </row>
    <row r="15" spans="2:55">
      <c r="B15" s="79" t="s">
        <v>377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210</v>
      </c>
      <c r="E16" s="78">
        <v>0</v>
      </c>
      <c r="F16" t="s">
        <v>210</v>
      </c>
      <c r="G16" s="77">
        <v>0</v>
      </c>
      <c r="H16" s="78">
        <v>0</v>
      </c>
      <c r="I16" s="78">
        <v>0</v>
      </c>
    </row>
    <row r="17" spans="2:9">
      <c r="B17" s="79" t="s">
        <v>215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376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210</v>
      </c>
      <c r="E19" s="78">
        <v>0</v>
      </c>
      <c r="F19" t="s">
        <v>210</v>
      </c>
      <c r="G19" s="77">
        <v>0</v>
      </c>
      <c r="H19" s="78">
        <v>0</v>
      </c>
      <c r="I19" s="78">
        <v>0</v>
      </c>
    </row>
    <row r="20" spans="2:9">
      <c r="B20" s="79" t="s">
        <v>377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210</v>
      </c>
      <c r="E21" s="78">
        <v>0</v>
      </c>
      <c r="F21" t="s">
        <v>210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385</v>
      </c>
    </row>
    <row r="3" spans="2:60" s="1" customFormat="1">
      <c r="B3" s="2" t="s">
        <v>2</v>
      </c>
      <c r="C3" s="83" t="s">
        <v>386</v>
      </c>
    </row>
    <row r="4" spans="2:60" s="1" customFormat="1">
      <c r="B4" s="2" t="s">
        <v>3</v>
      </c>
      <c r="C4" s="84">
        <v>14228</v>
      </c>
    </row>
    <row r="5" spans="2:60">
      <c r="B5" s="2"/>
      <c r="C5" s="2"/>
    </row>
    <row r="7" spans="2:60" ht="26.25" customHeight="1">
      <c r="B7" s="101" t="s">
        <v>161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162</v>
      </c>
      <c r="F8" s="50" t="s">
        <v>163</v>
      </c>
      <c r="G8" s="50" t="s">
        <v>53</v>
      </c>
      <c r="H8" s="50" t="s">
        <v>164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165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198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210</v>
      </c>
      <c r="D13" t="s">
        <v>210</v>
      </c>
      <c r="E13" s="19"/>
      <c r="F13" s="78">
        <v>0</v>
      </c>
      <c r="G13" t="s">
        <v>210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215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210</v>
      </c>
      <c r="D15" t="s">
        <v>210</v>
      </c>
      <c r="E15" s="19"/>
      <c r="F15" s="78">
        <v>0</v>
      </c>
      <c r="G15" t="s">
        <v>210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385</v>
      </c>
    </row>
    <row r="3" spans="2:60" s="1" customFormat="1">
      <c r="B3" s="2" t="s">
        <v>2</v>
      </c>
      <c r="C3" s="83" t="s">
        <v>386</v>
      </c>
    </row>
    <row r="4" spans="2:60" s="1" customFormat="1">
      <c r="B4" s="2" t="s">
        <v>3</v>
      </c>
      <c r="C4" s="84">
        <v>14228</v>
      </c>
    </row>
    <row r="5" spans="2:60">
      <c r="B5" s="2"/>
    </row>
    <row r="7" spans="2:60" ht="26.25" customHeight="1">
      <c r="B7" s="101" t="s">
        <v>166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162</v>
      </c>
      <c r="F8" s="53" t="s">
        <v>163</v>
      </c>
      <c r="G8" s="53" t="s">
        <v>53</v>
      </c>
      <c r="H8" s="53" t="s">
        <v>164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167</v>
      </c>
      <c r="C11" s="25"/>
      <c r="D11" s="7"/>
      <c r="E11" s="7"/>
      <c r="F11" s="7"/>
      <c r="G11" s="7"/>
      <c r="H11" s="76">
        <v>0</v>
      </c>
      <c r="I11" s="75">
        <v>0.31467000000000001</v>
      </c>
      <c r="J11" s="76">
        <v>1</v>
      </c>
      <c r="K11" s="76">
        <v>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198</v>
      </c>
      <c r="C12" s="15"/>
      <c r="D12" s="15"/>
      <c r="E12" s="15"/>
      <c r="F12" s="15"/>
      <c r="G12" s="15"/>
      <c r="H12" s="80">
        <v>0</v>
      </c>
      <c r="I12" s="81">
        <v>0.31467000000000001</v>
      </c>
      <c r="J12" s="80">
        <v>1</v>
      </c>
      <c r="K12" s="80">
        <v>1E-4</v>
      </c>
    </row>
    <row r="13" spans="2:60">
      <c r="B13" t="s">
        <v>378</v>
      </c>
      <c r="C13" t="s">
        <v>379</v>
      </c>
      <c r="D13" t="s">
        <v>210</v>
      </c>
      <c r="E13" t="s">
        <v>380</v>
      </c>
      <c r="F13" s="78">
        <v>0</v>
      </c>
      <c r="G13" t="s">
        <v>102</v>
      </c>
      <c r="H13" s="78">
        <v>0</v>
      </c>
      <c r="I13" s="77">
        <v>-1.4215199999999999</v>
      </c>
      <c r="J13" s="78">
        <v>-4.5175000000000001</v>
      </c>
      <c r="K13" s="78">
        <v>-4.0000000000000002E-4</v>
      </c>
    </row>
    <row r="14" spans="2:60">
      <c r="B14" t="s">
        <v>381</v>
      </c>
      <c r="C14" t="s">
        <v>382</v>
      </c>
      <c r="D14" t="s">
        <v>210</v>
      </c>
      <c r="E14" t="s">
        <v>380</v>
      </c>
      <c r="F14" s="78">
        <v>0</v>
      </c>
      <c r="G14" t="s">
        <v>102</v>
      </c>
      <c r="H14" s="78">
        <v>0</v>
      </c>
      <c r="I14" s="77">
        <v>2.0000000000000002E-5</v>
      </c>
      <c r="J14" s="78">
        <v>1E-4</v>
      </c>
      <c r="K14" s="78">
        <v>0</v>
      </c>
    </row>
    <row r="15" spans="2:60">
      <c r="B15" t="s">
        <v>383</v>
      </c>
      <c r="C15" t="s">
        <v>384</v>
      </c>
      <c r="D15" t="s">
        <v>201</v>
      </c>
      <c r="E15" t="s">
        <v>202</v>
      </c>
      <c r="F15" s="78">
        <v>0</v>
      </c>
      <c r="G15" t="s">
        <v>102</v>
      </c>
      <c r="H15" s="78">
        <v>0</v>
      </c>
      <c r="I15" s="77">
        <v>1.73617</v>
      </c>
      <c r="J15" s="78">
        <v>5.5174000000000003</v>
      </c>
      <c r="K15" s="78">
        <v>5.0000000000000001E-4</v>
      </c>
    </row>
    <row r="16" spans="2:60">
      <c r="B16" s="79" t="s">
        <v>215</v>
      </c>
      <c r="D16" s="19"/>
      <c r="E16" s="19"/>
      <c r="F16" s="19"/>
      <c r="G16" s="19"/>
      <c r="H16" s="80">
        <v>0</v>
      </c>
      <c r="I16" s="81">
        <v>0</v>
      </c>
      <c r="J16" s="80">
        <v>0</v>
      </c>
      <c r="K16" s="80">
        <v>0</v>
      </c>
    </row>
    <row r="17" spans="2:11">
      <c r="B17" t="s">
        <v>210</v>
      </c>
      <c r="C17" t="s">
        <v>210</v>
      </c>
      <c r="D17" t="s">
        <v>210</v>
      </c>
      <c r="E17" s="19"/>
      <c r="F17" s="78">
        <v>0</v>
      </c>
      <c r="G17" t="s">
        <v>210</v>
      </c>
      <c r="H17" s="78">
        <v>0</v>
      </c>
      <c r="I17" s="77">
        <v>0</v>
      </c>
      <c r="J17" s="78">
        <v>0</v>
      </c>
      <c r="K17" s="78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2">
        <v>45197</v>
      </c>
    </row>
    <row r="2" spans="2:17" s="1" customFormat="1">
      <c r="B2" s="2" t="s">
        <v>1</v>
      </c>
      <c r="C2" s="12" t="s">
        <v>385</v>
      </c>
    </row>
    <row r="3" spans="2:17" s="1" customFormat="1">
      <c r="B3" s="2" t="s">
        <v>2</v>
      </c>
      <c r="C3" s="83" t="s">
        <v>386</v>
      </c>
    </row>
    <row r="4" spans="2:17" s="1" customFormat="1">
      <c r="B4" s="2" t="s">
        <v>3</v>
      </c>
      <c r="C4" s="84">
        <v>14228</v>
      </c>
    </row>
    <row r="5" spans="2:17">
      <c r="B5" s="2"/>
    </row>
    <row r="7" spans="2:17" ht="26.25" customHeight="1">
      <c r="B7" s="101" t="s">
        <v>168</v>
      </c>
      <c r="C7" s="102"/>
      <c r="D7" s="102"/>
    </row>
    <row r="8" spans="2:17" s="19" customFormat="1" ht="47.25">
      <c r="B8" s="50" t="s">
        <v>96</v>
      </c>
      <c r="C8" s="56" t="s">
        <v>169</v>
      </c>
      <c r="D8" s="57" t="s">
        <v>170</v>
      </c>
    </row>
    <row r="9" spans="2:17" s="19" customFormat="1">
      <c r="B9" s="20"/>
      <c r="C9" s="31" t="s">
        <v>184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171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198</v>
      </c>
      <c r="C12" s="81">
        <v>0</v>
      </c>
    </row>
    <row r="13" spans="2:17">
      <c r="B13" t="s">
        <v>210</v>
      </c>
      <c r="C13" s="77">
        <v>0</v>
      </c>
    </row>
    <row r="14" spans="2:17">
      <c r="B14" s="79" t="s">
        <v>215</v>
      </c>
      <c r="C14" s="81">
        <v>0</v>
      </c>
    </row>
    <row r="15" spans="2:17">
      <c r="B15" t="s">
        <v>210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5:XFD1048576 C1:C4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45197</v>
      </c>
    </row>
    <row r="2" spans="2:18" s="1" customFormat="1">
      <c r="B2" s="2" t="s">
        <v>1</v>
      </c>
      <c r="C2" s="12" t="s">
        <v>385</v>
      </c>
    </row>
    <row r="3" spans="2:18" s="1" customFormat="1">
      <c r="B3" s="2" t="s">
        <v>2</v>
      </c>
      <c r="C3" s="83" t="s">
        <v>386</v>
      </c>
    </row>
    <row r="4" spans="2:18" s="1" customFormat="1">
      <c r="B4" s="2" t="s">
        <v>3</v>
      </c>
      <c r="C4" s="84">
        <v>14228</v>
      </c>
    </row>
    <row r="5" spans="2:18">
      <c r="B5" s="2"/>
    </row>
    <row r="7" spans="2:18" ht="26.25" customHeight="1">
      <c r="B7" s="101" t="s">
        <v>172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189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198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227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219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228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231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229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230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217</v>
      </c>
      <c r="D26" s="16"/>
    </row>
    <row r="27" spans="2:16">
      <c r="B27" t="s">
        <v>223</v>
      </c>
      <c r="D27" s="16"/>
    </row>
    <row r="28" spans="2:16">
      <c r="B28" t="s">
        <v>225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45197</v>
      </c>
    </row>
    <row r="2" spans="2:18" s="1" customFormat="1">
      <c r="B2" s="2" t="s">
        <v>1</v>
      </c>
      <c r="C2" s="12" t="s">
        <v>385</v>
      </c>
    </row>
    <row r="3" spans="2:18" s="1" customFormat="1">
      <c r="B3" s="2" t="s">
        <v>2</v>
      </c>
      <c r="C3" s="83" t="s">
        <v>386</v>
      </c>
    </row>
    <row r="4" spans="2:18" s="1" customFormat="1">
      <c r="B4" s="2" t="s">
        <v>3</v>
      </c>
      <c r="C4" s="84">
        <v>14228</v>
      </c>
    </row>
    <row r="5" spans="2:18">
      <c r="B5" s="2"/>
    </row>
    <row r="7" spans="2:18" ht="26.25" customHeight="1">
      <c r="B7" s="101" t="s">
        <v>176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186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177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198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349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350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228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231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229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230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217</v>
      </c>
      <c r="D26" s="16"/>
    </row>
    <row r="27" spans="2:16">
      <c r="B27" t="s">
        <v>223</v>
      </c>
      <c r="D27" s="16"/>
    </row>
    <row r="28" spans="2:16">
      <c r="B28" t="s">
        <v>225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2">
        <v>45197</v>
      </c>
    </row>
    <row r="2" spans="2:53" s="1" customFormat="1">
      <c r="B2" s="2" t="s">
        <v>1</v>
      </c>
      <c r="C2" s="12" t="s">
        <v>385</v>
      </c>
    </row>
    <row r="3" spans="2:53" s="1" customFormat="1">
      <c r="B3" s="2" t="s">
        <v>2</v>
      </c>
      <c r="C3" s="83" t="s">
        <v>386</v>
      </c>
    </row>
    <row r="4" spans="2:53" s="1" customFormat="1">
      <c r="B4" s="2" t="s">
        <v>3</v>
      </c>
      <c r="C4" s="84">
        <v>14228</v>
      </c>
    </row>
    <row r="6" spans="2:53" ht="21.7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5"/>
    </row>
    <row r="7" spans="2:53" ht="27.7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38" t="s">
        <v>191</v>
      </c>
      <c r="O8" s="28" t="s">
        <v>56</v>
      </c>
      <c r="P8" s="28" t="s">
        <v>188</v>
      </c>
      <c r="Q8" s="28" t="s">
        <v>57</v>
      </c>
      <c r="R8" s="30" t="s">
        <v>182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/>
      <c r="N9" s="21" t="s">
        <v>184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5">
        <v>0</v>
      </c>
      <c r="P11" s="7"/>
      <c r="Q11" s="76">
        <v>0</v>
      </c>
      <c r="R11" s="76">
        <v>0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198</v>
      </c>
      <c r="C12" s="16"/>
      <c r="D12" s="16"/>
      <c r="H12" s="81">
        <v>0</v>
      </c>
      <c r="K12" s="80">
        <v>0</v>
      </c>
      <c r="L12" s="81">
        <v>0</v>
      </c>
      <c r="N12" s="81">
        <v>0</v>
      </c>
      <c r="O12" s="81">
        <v>0</v>
      </c>
      <c r="Q12" s="80">
        <v>0</v>
      </c>
      <c r="R12" s="80">
        <v>0</v>
      </c>
    </row>
    <row r="13" spans="2:53">
      <c r="B13" s="79" t="s">
        <v>218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t="s">
        <v>210</v>
      </c>
      <c r="C14" t="s">
        <v>210</v>
      </c>
      <c r="D14" s="16"/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O14" s="77">
        <v>0</v>
      </c>
      <c r="P14" s="78">
        <v>0</v>
      </c>
      <c r="Q14" s="78">
        <v>0</v>
      </c>
      <c r="R14" s="78">
        <v>0</v>
      </c>
    </row>
    <row r="15" spans="2:53">
      <c r="B15" s="79" t="s">
        <v>219</v>
      </c>
      <c r="C15" s="16"/>
      <c r="D15" s="16"/>
      <c r="H15" s="81">
        <v>0</v>
      </c>
      <c r="K15" s="80">
        <v>0</v>
      </c>
      <c r="L15" s="81">
        <v>0</v>
      </c>
      <c r="N15" s="81">
        <v>0</v>
      </c>
      <c r="O15" s="81">
        <v>0</v>
      </c>
      <c r="Q15" s="80">
        <v>0</v>
      </c>
      <c r="R15" s="80">
        <v>0</v>
      </c>
    </row>
    <row r="16" spans="2:53">
      <c r="B16" t="s">
        <v>210</v>
      </c>
      <c r="C16" t="s">
        <v>210</v>
      </c>
      <c r="D16" s="16"/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O16" s="77">
        <v>0</v>
      </c>
      <c r="P16" s="78">
        <v>0</v>
      </c>
      <c r="Q16" s="78">
        <v>0</v>
      </c>
      <c r="R16" s="78">
        <v>0</v>
      </c>
    </row>
    <row r="17" spans="2:18">
      <c r="B17" t="s">
        <v>210</v>
      </c>
      <c r="C17" t="s">
        <v>210</v>
      </c>
      <c r="D17" s="16"/>
      <c r="E17" t="s">
        <v>210</v>
      </c>
      <c r="H17" s="77">
        <v>0</v>
      </c>
      <c r="I17" t="s">
        <v>210</v>
      </c>
      <c r="J17" s="78">
        <v>0</v>
      </c>
      <c r="K17" s="78">
        <v>0</v>
      </c>
      <c r="L17" s="77">
        <v>0</v>
      </c>
      <c r="M17" s="77">
        <v>0</v>
      </c>
      <c r="O17" s="77">
        <v>0</v>
      </c>
      <c r="P17" s="78">
        <v>0</v>
      </c>
      <c r="Q17" s="78">
        <v>0</v>
      </c>
      <c r="R17" s="78">
        <v>0</v>
      </c>
    </row>
    <row r="18" spans="2:18">
      <c r="B18" t="s">
        <v>210</v>
      </c>
      <c r="C18" t="s">
        <v>210</v>
      </c>
      <c r="D18" s="16"/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O18" s="77">
        <v>0</v>
      </c>
      <c r="P18" s="78">
        <v>0</v>
      </c>
      <c r="Q18" s="78">
        <v>0</v>
      </c>
      <c r="R18" s="78">
        <v>0</v>
      </c>
    </row>
    <row r="19" spans="2:18">
      <c r="B19" s="79" t="s">
        <v>220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210</v>
      </c>
      <c r="C20" t="s">
        <v>210</v>
      </c>
      <c r="D20" s="16"/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215</v>
      </c>
      <c r="C21" s="16"/>
      <c r="D21" s="16"/>
      <c r="H21" s="81">
        <v>0</v>
      </c>
      <c r="K21" s="80">
        <v>0</v>
      </c>
      <c r="L21" s="81">
        <v>0</v>
      </c>
      <c r="N21" s="81">
        <v>0</v>
      </c>
      <c r="O21" s="81">
        <v>0</v>
      </c>
      <c r="Q21" s="80">
        <v>0</v>
      </c>
      <c r="R21" s="80">
        <v>0</v>
      </c>
    </row>
    <row r="22" spans="2:18">
      <c r="B22" s="79" t="s">
        <v>221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210</v>
      </c>
      <c r="C23" t="s">
        <v>210</v>
      </c>
      <c r="D23" s="16"/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222</v>
      </c>
      <c r="C24" s="16"/>
      <c r="D24" s="16"/>
      <c r="H24" s="81">
        <v>0</v>
      </c>
      <c r="K24" s="80">
        <v>0</v>
      </c>
      <c r="L24" s="81">
        <v>0</v>
      </c>
      <c r="N24" s="81">
        <v>0</v>
      </c>
      <c r="O24" s="81">
        <v>0</v>
      </c>
      <c r="Q24" s="80">
        <v>0</v>
      </c>
      <c r="R24" s="80">
        <v>0</v>
      </c>
    </row>
    <row r="25" spans="2:18">
      <c r="B25" t="s">
        <v>210</v>
      </c>
      <c r="C25" t="s">
        <v>210</v>
      </c>
      <c r="D25" s="16"/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O25" s="77">
        <v>0</v>
      </c>
      <c r="P25" s="78">
        <v>0</v>
      </c>
      <c r="Q25" s="78">
        <v>0</v>
      </c>
      <c r="R25" s="78">
        <v>0</v>
      </c>
    </row>
    <row r="26" spans="2:18">
      <c r="B26" t="s">
        <v>223</v>
      </c>
      <c r="C26" s="16"/>
      <c r="D26" s="16"/>
    </row>
    <row r="27" spans="2:18">
      <c r="B27" t="s">
        <v>224</v>
      </c>
      <c r="C27" s="16"/>
      <c r="D27" s="16"/>
    </row>
    <row r="28" spans="2:18">
      <c r="B28" t="s">
        <v>225</v>
      </c>
      <c r="C28" s="16"/>
      <c r="D28" s="16"/>
    </row>
    <row r="29" spans="2:18">
      <c r="B29" t="s">
        <v>226</v>
      </c>
      <c r="C29" s="16"/>
      <c r="D29" s="16"/>
    </row>
    <row r="30" spans="2:18">
      <c r="C30" s="16"/>
      <c r="D30" s="16"/>
    </row>
    <row r="31" spans="2:18">
      <c r="C31" s="16"/>
      <c r="D31" s="16"/>
    </row>
    <row r="32" spans="2:18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2">
        <v>45197</v>
      </c>
    </row>
    <row r="2" spans="2:23" s="1" customFormat="1">
      <c r="B2" s="2" t="s">
        <v>1</v>
      </c>
      <c r="C2" s="12" t="s">
        <v>385</v>
      </c>
    </row>
    <row r="3" spans="2:23" s="1" customFormat="1">
      <c r="B3" s="2" t="s">
        <v>2</v>
      </c>
      <c r="C3" s="83" t="s">
        <v>386</v>
      </c>
    </row>
    <row r="4" spans="2:23" s="1" customFormat="1">
      <c r="B4" s="2" t="s">
        <v>3</v>
      </c>
      <c r="C4" s="84">
        <v>14228</v>
      </c>
    </row>
    <row r="5" spans="2:23">
      <c r="B5" s="2"/>
    </row>
    <row r="7" spans="2:23" ht="26.25" customHeight="1">
      <c r="B7" s="101" t="s">
        <v>178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186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198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349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210</v>
      </c>
      <c r="C14" t="s">
        <v>210</v>
      </c>
      <c r="D14" t="s">
        <v>210</v>
      </c>
      <c r="E14" t="s">
        <v>210</v>
      </c>
      <c r="F14" s="15"/>
      <c r="G14" s="15"/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350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210</v>
      </c>
      <c r="C16" t="s">
        <v>210</v>
      </c>
      <c r="D16" t="s">
        <v>210</v>
      </c>
      <c r="E16" t="s">
        <v>210</v>
      </c>
      <c r="F16" s="15"/>
      <c r="G16" s="15"/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228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210</v>
      </c>
      <c r="C18" t="s">
        <v>210</v>
      </c>
      <c r="D18" t="s">
        <v>210</v>
      </c>
      <c r="E18" t="s">
        <v>210</v>
      </c>
      <c r="F18" s="15"/>
      <c r="G18" s="15"/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231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210</v>
      </c>
      <c r="C20" t="s">
        <v>210</v>
      </c>
      <c r="D20" t="s">
        <v>210</v>
      </c>
      <c r="E20" t="s">
        <v>210</v>
      </c>
      <c r="F20" s="15"/>
      <c r="G20" s="15"/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229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230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217</v>
      </c>
      <c r="D26" s="16"/>
    </row>
    <row r="27" spans="2:23">
      <c r="B27" t="s">
        <v>223</v>
      </c>
      <c r="D27" s="16"/>
    </row>
    <row r="28" spans="2:23">
      <c r="B28" t="s">
        <v>224</v>
      </c>
      <c r="D28" s="16"/>
    </row>
    <row r="29" spans="2:23">
      <c r="B29" t="s">
        <v>225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2">
        <v>45197</v>
      </c>
    </row>
    <row r="2" spans="2:68" s="1" customFormat="1">
      <c r="B2" s="2" t="s">
        <v>1</v>
      </c>
      <c r="C2" s="12" t="s">
        <v>385</v>
      </c>
    </row>
    <row r="3" spans="2:68" s="1" customFormat="1">
      <c r="B3" s="2" t="s">
        <v>2</v>
      </c>
      <c r="C3" s="83" t="s">
        <v>386</v>
      </c>
    </row>
    <row r="4" spans="2:68" s="1" customFormat="1">
      <c r="B4" s="2" t="s">
        <v>3</v>
      </c>
      <c r="C4" s="84">
        <v>14228</v>
      </c>
    </row>
    <row r="6" spans="2:68" ht="26.25" customHeight="1">
      <c r="B6" s="96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  <c r="BP6" s="19"/>
    </row>
    <row r="7" spans="2:68" ht="26.25" customHeight="1">
      <c r="B7" s="96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186</v>
      </c>
      <c r="P8" s="18" t="s">
        <v>187</v>
      </c>
      <c r="Q8" s="38" t="s">
        <v>191</v>
      </c>
      <c r="R8" s="18" t="s">
        <v>56</v>
      </c>
      <c r="S8" s="18" t="s">
        <v>73</v>
      </c>
      <c r="T8" s="18" t="s">
        <v>57</v>
      </c>
      <c r="U8" s="39" t="s">
        <v>182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183</v>
      </c>
      <c r="P9" s="21"/>
      <c r="Q9" s="21" t="s">
        <v>184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185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198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227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7">
        <v>0</v>
      </c>
      <c r="L14" t="s">
        <v>210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219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7">
        <v>0</v>
      </c>
      <c r="L16" t="s">
        <v>210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228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7">
        <v>0</v>
      </c>
      <c r="L18" t="s">
        <v>210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215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229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210</v>
      </c>
      <c r="C21" t="s">
        <v>210</v>
      </c>
      <c r="D21" s="16"/>
      <c r="E21" s="16"/>
      <c r="F21" s="16"/>
      <c r="G21" t="s">
        <v>210</v>
      </c>
      <c r="H21" t="s">
        <v>210</v>
      </c>
      <c r="K21" s="77">
        <v>0</v>
      </c>
      <c r="L21" t="s">
        <v>210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230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7">
        <v>0</v>
      </c>
      <c r="L23" t="s">
        <v>210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217</v>
      </c>
      <c r="C24" s="16"/>
      <c r="D24" s="16"/>
      <c r="E24" s="16"/>
      <c r="F24" s="16"/>
      <c r="G24" s="16"/>
    </row>
    <row r="25" spans="2:21">
      <c r="B25" t="s">
        <v>223</v>
      </c>
      <c r="C25" s="16"/>
      <c r="D25" s="16"/>
      <c r="E25" s="16"/>
      <c r="F25" s="16"/>
      <c r="G25" s="16"/>
    </row>
    <row r="26" spans="2:21">
      <c r="B26" t="s">
        <v>224</v>
      </c>
      <c r="C26" s="16"/>
      <c r="D26" s="16"/>
      <c r="E26" s="16"/>
      <c r="F26" s="16"/>
      <c r="G26" s="16"/>
    </row>
    <row r="27" spans="2:21">
      <c r="B27" t="s">
        <v>225</v>
      </c>
      <c r="C27" s="16"/>
      <c r="D27" s="16"/>
      <c r="E27" s="16"/>
      <c r="F27" s="16"/>
      <c r="G27" s="16"/>
    </row>
    <row r="28" spans="2:21">
      <c r="B28" t="s">
        <v>226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2">
        <v>45197</v>
      </c>
    </row>
    <row r="2" spans="2:66" s="1" customFormat="1">
      <c r="B2" s="2" t="s">
        <v>1</v>
      </c>
      <c r="C2" s="12" t="s">
        <v>385</v>
      </c>
    </row>
    <row r="3" spans="2:66" s="1" customFormat="1">
      <c r="B3" s="2" t="s">
        <v>2</v>
      </c>
      <c r="C3" s="83" t="s">
        <v>386</v>
      </c>
    </row>
    <row r="4" spans="2:66" s="1" customFormat="1">
      <c r="B4" s="2" t="s">
        <v>3</v>
      </c>
      <c r="C4" s="84">
        <v>14228</v>
      </c>
    </row>
    <row r="6" spans="2:66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</row>
    <row r="7" spans="2:66" ht="26.25" customHeight="1">
      <c r="B7" s="101" t="s">
        <v>89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186</v>
      </c>
      <c r="P8" s="28" t="s">
        <v>187</v>
      </c>
      <c r="Q8" s="38" t="s">
        <v>191</v>
      </c>
      <c r="R8" s="28" t="s">
        <v>56</v>
      </c>
      <c r="S8" s="18" t="s">
        <v>73</v>
      </c>
      <c r="T8" s="28" t="s">
        <v>57</v>
      </c>
      <c r="U8" s="28" t="s">
        <v>182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183</v>
      </c>
      <c r="P9" s="31"/>
      <c r="Q9" s="21" t="s">
        <v>184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185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198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227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7">
        <v>0</v>
      </c>
      <c r="L14" t="s">
        <v>210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219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7">
        <v>0</v>
      </c>
      <c r="L16" t="s">
        <v>210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228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7">
        <v>0</v>
      </c>
      <c r="L18" t="s">
        <v>210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231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210</v>
      </c>
      <c r="C20" t="s">
        <v>210</v>
      </c>
      <c r="D20" s="16"/>
      <c r="E20" s="16"/>
      <c r="F20" s="16"/>
      <c r="G20" t="s">
        <v>210</v>
      </c>
      <c r="H20" t="s">
        <v>210</v>
      </c>
      <c r="K20" s="77">
        <v>0</v>
      </c>
      <c r="L20" t="s">
        <v>210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215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229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7">
        <v>0</v>
      </c>
      <c r="L23" t="s">
        <v>210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230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210</v>
      </c>
      <c r="C25" t="s">
        <v>210</v>
      </c>
      <c r="D25" s="16"/>
      <c r="E25" s="16"/>
      <c r="F25" s="16"/>
      <c r="G25" t="s">
        <v>210</v>
      </c>
      <c r="H25" t="s">
        <v>210</v>
      </c>
      <c r="K25" s="77">
        <v>0</v>
      </c>
      <c r="L25" t="s">
        <v>210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217</v>
      </c>
      <c r="C26" s="16"/>
      <c r="D26" s="16"/>
      <c r="E26" s="16"/>
      <c r="F26" s="16"/>
    </row>
    <row r="27" spans="2:21">
      <c r="B27" t="s">
        <v>223</v>
      </c>
      <c r="C27" s="16"/>
      <c r="D27" s="16"/>
      <c r="E27" s="16"/>
      <c r="F27" s="16"/>
    </row>
    <row r="28" spans="2:21">
      <c r="B28" t="s">
        <v>224</v>
      </c>
      <c r="C28" s="16"/>
      <c r="D28" s="16"/>
      <c r="E28" s="16"/>
      <c r="F28" s="16"/>
    </row>
    <row r="29" spans="2:21">
      <c r="B29" t="s">
        <v>225</v>
      </c>
      <c r="C29" s="16"/>
      <c r="D29" s="16"/>
      <c r="E29" s="16"/>
      <c r="F29" s="16"/>
    </row>
    <row r="30" spans="2:21">
      <c r="B30" t="s">
        <v>226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C1:C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2">
        <v>45197</v>
      </c>
    </row>
    <row r="2" spans="2:62" s="1" customFormat="1">
      <c r="B2" s="2" t="s">
        <v>1</v>
      </c>
      <c r="C2" s="12" t="s">
        <v>385</v>
      </c>
    </row>
    <row r="3" spans="2:62" s="1" customFormat="1">
      <c r="B3" s="2" t="s">
        <v>2</v>
      </c>
      <c r="C3" s="83" t="s">
        <v>386</v>
      </c>
    </row>
    <row r="4" spans="2:62" s="1" customFormat="1">
      <c r="B4" s="2" t="s">
        <v>3</v>
      </c>
      <c r="C4" s="84">
        <v>14228</v>
      </c>
    </row>
    <row r="6" spans="2:62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  <c r="BJ6" s="19"/>
    </row>
    <row r="7" spans="2:62" ht="26.25" customHeight="1">
      <c r="B7" s="101" t="s">
        <v>91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186</v>
      </c>
      <c r="J8" s="38" t="s">
        <v>187</v>
      </c>
      <c r="K8" s="38" t="s">
        <v>191</v>
      </c>
      <c r="L8" s="38" t="s">
        <v>56</v>
      </c>
      <c r="M8" s="38" t="s">
        <v>73</v>
      </c>
      <c r="N8" s="38" t="s">
        <v>57</v>
      </c>
      <c r="O8" s="46" t="s">
        <v>182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183</v>
      </c>
      <c r="J9" s="21"/>
      <c r="K9" s="21" t="s">
        <v>184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198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232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210</v>
      </c>
      <c r="C14" t="s">
        <v>210</v>
      </c>
      <c r="E14" s="16"/>
      <c r="F14" s="16"/>
      <c r="G14" t="s">
        <v>210</v>
      </c>
      <c r="H14" t="s">
        <v>210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233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210</v>
      </c>
      <c r="C16" t="s">
        <v>210</v>
      </c>
      <c r="E16" s="16"/>
      <c r="F16" s="16"/>
      <c r="G16" t="s">
        <v>210</v>
      </c>
      <c r="H16" t="s">
        <v>210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234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210</v>
      </c>
      <c r="C18" t="s">
        <v>210</v>
      </c>
      <c r="E18" s="16"/>
      <c r="F18" s="16"/>
      <c r="G18" t="s">
        <v>210</v>
      </c>
      <c r="H18" t="s">
        <v>210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235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210</v>
      </c>
      <c r="C20" t="s">
        <v>210</v>
      </c>
      <c r="E20" s="16"/>
      <c r="F20" s="16"/>
      <c r="G20" t="s">
        <v>210</v>
      </c>
      <c r="H20" t="s">
        <v>210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215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229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210</v>
      </c>
      <c r="C23" t="s">
        <v>210</v>
      </c>
      <c r="E23" s="16"/>
      <c r="F23" s="16"/>
      <c r="G23" t="s">
        <v>210</v>
      </c>
      <c r="H23" t="s">
        <v>210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230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210</v>
      </c>
      <c r="C25" t="s">
        <v>210</v>
      </c>
      <c r="E25" s="16"/>
      <c r="F25" s="16"/>
      <c r="G25" t="s">
        <v>210</v>
      </c>
      <c r="H25" t="s">
        <v>210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217</v>
      </c>
      <c r="E26" s="16"/>
      <c r="F26" s="16"/>
      <c r="G26" s="16"/>
    </row>
    <row r="27" spans="2:15">
      <c r="B27" t="s">
        <v>223</v>
      </c>
      <c r="E27" s="16"/>
      <c r="F27" s="16"/>
      <c r="G27" s="16"/>
    </row>
    <row r="28" spans="2:15">
      <c r="B28" t="s">
        <v>224</v>
      </c>
      <c r="E28" s="16"/>
      <c r="F28" s="16"/>
      <c r="G28" s="16"/>
    </row>
    <row r="29" spans="2:15">
      <c r="B29" t="s">
        <v>225</v>
      </c>
      <c r="E29" s="16"/>
      <c r="F29" s="16"/>
      <c r="G29" s="16"/>
    </row>
    <row r="30" spans="2:15">
      <c r="B30" t="s">
        <v>226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43" workbookViewId="0">
      <selection activeCell="E45" sqref="E45:E7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2">
        <v>45197</v>
      </c>
    </row>
    <row r="2" spans="2:63" s="1" customFormat="1">
      <c r="B2" s="2" t="s">
        <v>1</v>
      </c>
      <c r="C2" s="12" t="s">
        <v>385</v>
      </c>
    </row>
    <row r="3" spans="2:63" s="1" customFormat="1">
      <c r="B3" s="2" t="s">
        <v>2</v>
      </c>
      <c r="C3" s="83" t="s">
        <v>386</v>
      </c>
    </row>
    <row r="4" spans="2:63" s="1" customFormat="1">
      <c r="B4" s="2" t="s">
        <v>3</v>
      </c>
      <c r="C4" s="84">
        <v>14228</v>
      </c>
    </row>
    <row r="6" spans="2:63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  <c r="BK6" s="19"/>
    </row>
    <row r="7" spans="2:63" ht="26.25" customHeight="1">
      <c r="B7" s="101" t="s">
        <v>193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3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186</v>
      </c>
      <c r="I8" s="28" t="s">
        <v>187</v>
      </c>
      <c r="J8" s="38" t="s">
        <v>191</v>
      </c>
      <c r="K8" s="28" t="s">
        <v>56</v>
      </c>
      <c r="L8" s="28" t="s">
        <v>73</v>
      </c>
      <c r="M8" s="28" t="s">
        <v>57</v>
      </c>
      <c r="N8" s="28" t="s">
        <v>182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183</v>
      </c>
      <c r="I9" s="31"/>
      <c r="J9" s="21" t="s">
        <v>184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192</v>
      </c>
      <c r="C11" s="7"/>
      <c r="D11" s="7"/>
      <c r="E11" s="7"/>
      <c r="F11" s="7"/>
      <c r="G11" s="7"/>
      <c r="H11" s="75">
        <v>313682</v>
      </c>
      <c r="I11" s="7"/>
      <c r="J11" s="75">
        <v>0.35421975</v>
      </c>
      <c r="K11" s="75">
        <v>3026.3357696184999</v>
      </c>
      <c r="L11" s="7"/>
      <c r="M11" s="76">
        <v>1</v>
      </c>
      <c r="N11" s="76">
        <v>0.9274</v>
      </c>
      <c r="O11" s="35"/>
      <c r="BH11" s="16"/>
      <c r="BI11" s="19"/>
      <c r="BK11" s="16"/>
    </row>
    <row r="12" spans="2:63">
      <c r="B12" s="79" t="s">
        <v>198</v>
      </c>
      <c r="D12" s="16"/>
      <c r="E12" s="16"/>
      <c r="F12" s="16"/>
      <c r="G12" s="16"/>
      <c r="H12" s="81">
        <v>295333</v>
      </c>
      <c r="J12" s="81">
        <v>0</v>
      </c>
      <c r="K12" s="81">
        <v>1816.3091992</v>
      </c>
      <c r="M12" s="80">
        <v>0.60019999999999996</v>
      </c>
      <c r="N12" s="80">
        <v>0.55659999999999998</v>
      </c>
    </row>
    <row r="13" spans="2:63">
      <c r="B13" s="79" t="s">
        <v>236</v>
      </c>
      <c r="D13" s="16"/>
      <c r="E13" s="16"/>
      <c r="F13" s="16"/>
      <c r="G13" s="16"/>
      <c r="H13" s="81">
        <v>3945</v>
      </c>
      <c r="J13" s="81">
        <v>0</v>
      </c>
      <c r="K13" s="81">
        <v>544.54076250000003</v>
      </c>
      <c r="M13" s="80">
        <v>0.1799</v>
      </c>
      <c r="N13" s="80">
        <v>0.16689999999999999</v>
      </c>
    </row>
    <row r="14" spans="2:63">
      <c r="B14" t="s">
        <v>237</v>
      </c>
      <c r="C14" t="s">
        <v>238</v>
      </c>
      <c r="D14" t="s">
        <v>100</v>
      </c>
      <c r="E14" t="s">
        <v>239</v>
      </c>
      <c r="F14" t="s">
        <v>240</v>
      </c>
      <c r="G14" t="s">
        <v>102</v>
      </c>
      <c r="H14" s="77">
        <v>940</v>
      </c>
      <c r="I14" s="77">
        <v>1854</v>
      </c>
      <c r="J14" s="77">
        <v>0</v>
      </c>
      <c r="K14" s="77">
        <v>17.427600000000002</v>
      </c>
      <c r="L14" s="78">
        <v>0</v>
      </c>
      <c r="M14" s="78">
        <v>5.7999999999999996E-3</v>
      </c>
      <c r="N14" s="78">
        <v>5.3E-3</v>
      </c>
    </row>
    <row r="15" spans="2:63">
      <c r="B15" t="s">
        <v>241</v>
      </c>
      <c r="C15" t="s">
        <v>242</v>
      </c>
      <c r="D15" t="s">
        <v>100</v>
      </c>
      <c r="E15" t="s">
        <v>243</v>
      </c>
      <c r="F15" t="s">
        <v>240</v>
      </c>
      <c r="G15" t="s">
        <v>102</v>
      </c>
      <c r="H15" s="77">
        <v>2378</v>
      </c>
      <c r="I15" s="77">
        <v>18410</v>
      </c>
      <c r="J15" s="77">
        <v>0</v>
      </c>
      <c r="K15" s="77">
        <v>437.78980000000001</v>
      </c>
      <c r="L15" s="78">
        <v>1E-4</v>
      </c>
      <c r="M15" s="78">
        <v>0.1447</v>
      </c>
      <c r="N15" s="78">
        <v>0.13420000000000001</v>
      </c>
    </row>
    <row r="16" spans="2:63">
      <c r="B16" t="s">
        <v>244</v>
      </c>
      <c r="C16" t="s">
        <v>245</v>
      </c>
      <c r="D16" t="s">
        <v>100</v>
      </c>
      <c r="E16" t="s">
        <v>243</v>
      </c>
      <c r="F16" t="s">
        <v>240</v>
      </c>
      <c r="G16" t="s">
        <v>102</v>
      </c>
      <c r="H16" s="77">
        <v>303</v>
      </c>
      <c r="I16" s="77">
        <v>17920</v>
      </c>
      <c r="J16" s="77">
        <v>0</v>
      </c>
      <c r="K16" s="77">
        <v>54.297600000000003</v>
      </c>
      <c r="L16" s="78">
        <v>0</v>
      </c>
      <c r="M16" s="78">
        <v>1.7899999999999999E-2</v>
      </c>
      <c r="N16" s="78">
        <v>1.66E-2</v>
      </c>
    </row>
    <row r="17" spans="2:14">
      <c r="B17" t="s">
        <v>246</v>
      </c>
      <c r="C17" t="s">
        <v>247</v>
      </c>
      <c r="D17" t="s">
        <v>100</v>
      </c>
      <c r="E17" t="s">
        <v>243</v>
      </c>
      <c r="F17" t="s">
        <v>240</v>
      </c>
      <c r="G17" t="s">
        <v>102</v>
      </c>
      <c r="H17" s="77">
        <v>241</v>
      </c>
      <c r="I17" s="77">
        <v>4036.25</v>
      </c>
      <c r="J17" s="77">
        <v>0</v>
      </c>
      <c r="K17" s="77">
        <v>9.7273624999999999</v>
      </c>
      <c r="L17" s="78">
        <v>1E-4</v>
      </c>
      <c r="M17" s="78">
        <v>3.2000000000000002E-3</v>
      </c>
      <c r="N17" s="78">
        <v>3.0000000000000001E-3</v>
      </c>
    </row>
    <row r="18" spans="2:14">
      <c r="B18" t="s">
        <v>248</v>
      </c>
      <c r="C18" t="s">
        <v>249</v>
      </c>
      <c r="D18" t="s">
        <v>100</v>
      </c>
      <c r="E18" t="s">
        <v>243</v>
      </c>
      <c r="F18" t="s">
        <v>240</v>
      </c>
      <c r="G18" t="s">
        <v>102</v>
      </c>
      <c r="H18" s="77">
        <v>83</v>
      </c>
      <c r="I18" s="77">
        <v>30480</v>
      </c>
      <c r="J18" s="77">
        <v>0</v>
      </c>
      <c r="K18" s="77">
        <v>25.298400000000001</v>
      </c>
      <c r="L18" s="78">
        <v>2.0000000000000001E-4</v>
      </c>
      <c r="M18" s="78">
        <v>8.3999999999999995E-3</v>
      </c>
      <c r="N18" s="78">
        <v>7.7999999999999996E-3</v>
      </c>
    </row>
    <row r="19" spans="2:14">
      <c r="B19" s="79" t="s">
        <v>250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251</v>
      </c>
      <c r="D21" s="16"/>
      <c r="E21" s="16"/>
      <c r="F21" s="16"/>
      <c r="G21" s="16"/>
      <c r="H21" s="81">
        <v>291388</v>
      </c>
      <c r="J21" s="81">
        <v>0</v>
      </c>
      <c r="K21" s="81">
        <v>1271.7684366999999</v>
      </c>
      <c r="M21" s="80">
        <v>0.42020000000000002</v>
      </c>
      <c r="N21" s="80">
        <v>0.38969999999999999</v>
      </c>
    </row>
    <row r="22" spans="2:14">
      <c r="B22" t="s">
        <v>252</v>
      </c>
      <c r="C22" t="s">
        <v>253</v>
      </c>
      <c r="D22" t="s">
        <v>100</v>
      </c>
      <c r="E22" t="s">
        <v>239</v>
      </c>
      <c r="F22" t="s">
        <v>254</v>
      </c>
      <c r="G22" t="s">
        <v>102</v>
      </c>
      <c r="H22" s="77">
        <v>71778</v>
      </c>
      <c r="I22" s="77">
        <v>344.75</v>
      </c>
      <c r="J22" s="77">
        <v>0</v>
      </c>
      <c r="K22" s="77">
        <v>247.454655</v>
      </c>
      <c r="L22" s="78">
        <v>2.0000000000000001E-4</v>
      </c>
      <c r="M22" s="78">
        <v>8.1799999999999998E-2</v>
      </c>
      <c r="N22" s="78">
        <v>7.5800000000000006E-2</v>
      </c>
    </row>
    <row r="23" spans="2:14">
      <c r="B23" t="s">
        <v>255</v>
      </c>
      <c r="C23" t="s">
        <v>256</v>
      </c>
      <c r="D23" t="s">
        <v>100</v>
      </c>
      <c r="E23" t="s">
        <v>239</v>
      </c>
      <c r="F23" t="s">
        <v>254</v>
      </c>
      <c r="G23" t="s">
        <v>102</v>
      </c>
      <c r="H23" s="77">
        <v>43812</v>
      </c>
      <c r="I23" s="77">
        <v>369.24</v>
      </c>
      <c r="J23" s="77">
        <v>0</v>
      </c>
      <c r="K23" s="77">
        <v>161.7714288</v>
      </c>
      <c r="L23" s="78">
        <v>5.0000000000000001E-4</v>
      </c>
      <c r="M23" s="78">
        <v>5.3499999999999999E-2</v>
      </c>
      <c r="N23" s="78">
        <v>4.9599999999999998E-2</v>
      </c>
    </row>
    <row r="24" spans="2:14">
      <c r="B24" t="s">
        <v>257</v>
      </c>
      <c r="C24" t="s">
        <v>258</v>
      </c>
      <c r="D24" t="s">
        <v>100</v>
      </c>
      <c r="E24" t="s">
        <v>239</v>
      </c>
      <c r="F24" t="s">
        <v>254</v>
      </c>
      <c r="G24" t="s">
        <v>102</v>
      </c>
      <c r="H24" s="77">
        <v>52682</v>
      </c>
      <c r="I24" s="77">
        <v>334.77</v>
      </c>
      <c r="J24" s="77">
        <v>0</v>
      </c>
      <c r="K24" s="77">
        <v>176.3635314</v>
      </c>
      <c r="L24" s="78">
        <v>1.4E-3</v>
      </c>
      <c r="M24" s="78">
        <v>5.8299999999999998E-2</v>
      </c>
      <c r="N24" s="78">
        <v>5.3999999999999999E-2</v>
      </c>
    </row>
    <row r="25" spans="2:14">
      <c r="B25" t="s">
        <v>259</v>
      </c>
      <c r="C25" t="s">
        <v>260</v>
      </c>
      <c r="D25" t="s">
        <v>100</v>
      </c>
      <c r="E25" t="s">
        <v>261</v>
      </c>
      <c r="F25" t="s">
        <v>254</v>
      </c>
      <c r="G25" t="s">
        <v>102</v>
      </c>
      <c r="H25" s="77">
        <v>11672</v>
      </c>
      <c r="I25" s="77">
        <v>565.33000000000004</v>
      </c>
      <c r="J25" s="77">
        <v>0</v>
      </c>
      <c r="K25" s="77">
        <v>65.985317600000002</v>
      </c>
      <c r="L25" s="78">
        <v>2.2000000000000001E-3</v>
      </c>
      <c r="M25" s="78">
        <v>2.18E-2</v>
      </c>
      <c r="N25" s="78">
        <v>2.0199999999999999E-2</v>
      </c>
    </row>
    <row r="26" spans="2:14">
      <c r="B26" t="s">
        <v>262</v>
      </c>
      <c r="C26" t="s">
        <v>263</v>
      </c>
      <c r="D26" t="s">
        <v>100</v>
      </c>
      <c r="E26" t="s">
        <v>261</v>
      </c>
      <c r="F26" t="s">
        <v>254</v>
      </c>
      <c r="G26" t="s">
        <v>102</v>
      </c>
      <c r="H26" s="77">
        <v>24541</v>
      </c>
      <c r="I26" s="77">
        <v>404.01</v>
      </c>
      <c r="J26" s="77">
        <v>0</v>
      </c>
      <c r="K26" s="77">
        <v>99.148094099999994</v>
      </c>
      <c r="L26" s="78">
        <v>1E-3</v>
      </c>
      <c r="M26" s="78">
        <v>3.2800000000000003E-2</v>
      </c>
      <c r="N26" s="78">
        <v>3.04E-2</v>
      </c>
    </row>
    <row r="27" spans="2:14">
      <c r="B27" t="s">
        <v>264</v>
      </c>
      <c r="C27" t="s">
        <v>265</v>
      </c>
      <c r="D27" t="s">
        <v>100</v>
      </c>
      <c r="E27" t="s">
        <v>261</v>
      </c>
      <c r="F27" t="s">
        <v>254</v>
      </c>
      <c r="G27" t="s">
        <v>102</v>
      </c>
      <c r="H27" s="77">
        <v>24215</v>
      </c>
      <c r="I27" s="77">
        <v>268.32</v>
      </c>
      <c r="J27" s="77">
        <v>0</v>
      </c>
      <c r="K27" s="77">
        <v>64.973687999999996</v>
      </c>
      <c r="L27" s="78">
        <v>2.0000000000000001E-4</v>
      </c>
      <c r="M27" s="78">
        <v>2.1499999999999998E-2</v>
      </c>
      <c r="N27" s="78">
        <v>1.9900000000000001E-2</v>
      </c>
    </row>
    <row r="28" spans="2:14">
      <c r="B28" t="s">
        <v>266</v>
      </c>
      <c r="C28" t="s">
        <v>267</v>
      </c>
      <c r="D28" t="s">
        <v>100</v>
      </c>
      <c r="E28" t="s">
        <v>261</v>
      </c>
      <c r="F28" t="s">
        <v>254</v>
      </c>
      <c r="G28" t="s">
        <v>102</v>
      </c>
      <c r="H28" s="77">
        <v>17868</v>
      </c>
      <c r="I28" s="77">
        <v>344.32</v>
      </c>
      <c r="J28" s="77">
        <v>0</v>
      </c>
      <c r="K28" s="77">
        <v>61.5230976</v>
      </c>
      <c r="L28" s="78">
        <v>1E-3</v>
      </c>
      <c r="M28" s="78">
        <v>2.0299999999999999E-2</v>
      </c>
      <c r="N28" s="78">
        <v>1.89E-2</v>
      </c>
    </row>
    <row r="29" spans="2:14">
      <c r="B29" t="s">
        <v>268</v>
      </c>
      <c r="C29" t="s">
        <v>269</v>
      </c>
      <c r="D29" t="s">
        <v>100</v>
      </c>
      <c r="E29" t="s">
        <v>261</v>
      </c>
      <c r="F29" t="s">
        <v>254</v>
      </c>
      <c r="G29" t="s">
        <v>102</v>
      </c>
      <c r="H29" s="77">
        <v>1035</v>
      </c>
      <c r="I29" s="77">
        <v>3704.64</v>
      </c>
      <c r="J29" s="77">
        <v>0</v>
      </c>
      <c r="K29" s="77">
        <v>38.343024</v>
      </c>
      <c r="L29" s="78">
        <v>1E-4</v>
      </c>
      <c r="M29" s="78">
        <v>1.2699999999999999E-2</v>
      </c>
      <c r="N29" s="78">
        <v>1.17E-2</v>
      </c>
    </row>
    <row r="30" spans="2:14">
      <c r="B30" t="s">
        <v>270</v>
      </c>
      <c r="C30" t="s">
        <v>271</v>
      </c>
      <c r="D30" t="s">
        <v>100</v>
      </c>
      <c r="E30" t="s">
        <v>261</v>
      </c>
      <c r="F30" t="s">
        <v>254</v>
      </c>
      <c r="G30" t="s">
        <v>102</v>
      </c>
      <c r="H30" s="77">
        <v>31125</v>
      </c>
      <c r="I30" s="77">
        <v>345.35</v>
      </c>
      <c r="J30" s="77">
        <v>0</v>
      </c>
      <c r="K30" s="77">
        <v>107.4901875</v>
      </c>
      <c r="L30" s="78">
        <v>1E-4</v>
      </c>
      <c r="M30" s="78">
        <v>3.5499999999999997E-2</v>
      </c>
      <c r="N30" s="78">
        <v>3.2899999999999999E-2</v>
      </c>
    </row>
    <row r="31" spans="2:14">
      <c r="B31" t="s">
        <v>272</v>
      </c>
      <c r="C31" t="s">
        <v>273</v>
      </c>
      <c r="D31" t="s">
        <v>100</v>
      </c>
      <c r="E31" t="s">
        <v>274</v>
      </c>
      <c r="F31" t="s">
        <v>254</v>
      </c>
      <c r="G31" t="s">
        <v>102</v>
      </c>
      <c r="H31" s="77">
        <v>7444</v>
      </c>
      <c r="I31" s="77">
        <v>345.8</v>
      </c>
      <c r="J31" s="77">
        <v>0</v>
      </c>
      <c r="K31" s="77">
        <v>25.741351999999999</v>
      </c>
      <c r="L31" s="78">
        <v>0</v>
      </c>
      <c r="M31" s="78">
        <v>8.5000000000000006E-3</v>
      </c>
      <c r="N31" s="78">
        <v>7.9000000000000008E-3</v>
      </c>
    </row>
    <row r="32" spans="2:14">
      <c r="B32" t="s">
        <v>275</v>
      </c>
      <c r="C32" t="s">
        <v>276</v>
      </c>
      <c r="D32" t="s">
        <v>100</v>
      </c>
      <c r="E32" t="s">
        <v>243</v>
      </c>
      <c r="F32" t="s">
        <v>254</v>
      </c>
      <c r="G32" t="s">
        <v>102</v>
      </c>
      <c r="H32" s="77">
        <v>813</v>
      </c>
      <c r="I32" s="77">
        <v>3473.24</v>
      </c>
      <c r="J32" s="77">
        <v>0</v>
      </c>
      <c r="K32" s="77">
        <v>28.237441199999999</v>
      </c>
      <c r="L32" s="78">
        <v>2.0000000000000001E-4</v>
      </c>
      <c r="M32" s="78">
        <v>9.2999999999999992E-3</v>
      </c>
      <c r="N32" s="78">
        <v>8.6999999999999994E-3</v>
      </c>
    </row>
    <row r="33" spans="2:14">
      <c r="B33" t="s">
        <v>277</v>
      </c>
      <c r="C33" t="s">
        <v>278</v>
      </c>
      <c r="D33" t="s">
        <v>100</v>
      </c>
      <c r="E33" t="s">
        <v>243</v>
      </c>
      <c r="F33" t="s">
        <v>254</v>
      </c>
      <c r="G33" t="s">
        <v>102</v>
      </c>
      <c r="H33" s="77">
        <v>480</v>
      </c>
      <c r="I33" s="77">
        <v>3207.16</v>
      </c>
      <c r="J33" s="77">
        <v>0</v>
      </c>
      <c r="K33" s="77">
        <v>15.394368</v>
      </c>
      <c r="L33" s="78">
        <v>4.0000000000000002E-4</v>
      </c>
      <c r="M33" s="78">
        <v>5.1000000000000004E-3</v>
      </c>
      <c r="N33" s="78">
        <v>4.7000000000000002E-3</v>
      </c>
    </row>
    <row r="34" spans="2:14">
      <c r="B34" t="s">
        <v>279</v>
      </c>
      <c r="C34" t="s">
        <v>280</v>
      </c>
      <c r="D34" t="s">
        <v>100</v>
      </c>
      <c r="E34" t="s">
        <v>243</v>
      </c>
      <c r="F34" t="s">
        <v>254</v>
      </c>
      <c r="G34" t="s">
        <v>102</v>
      </c>
      <c r="H34" s="77">
        <v>1377</v>
      </c>
      <c r="I34" s="77">
        <v>3694.17</v>
      </c>
      <c r="J34" s="77">
        <v>0</v>
      </c>
      <c r="K34" s="77">
        <v>50.8687209</v>
      </c>
      <c r="L34" s="78">
        <v>2.0000000000000001E-4</v>
      </c>
      <c r="M34" s="78">
        <v>1.6799999999999999E-2</v>
      </c>
      <c r="N34" s="78">
        <v>1.5599999999999999E-2</v>
      </c>
    </row>
    <row r="35" spans="2:14">
      <c r="B35" t="s">
        <v>281</v>
      </c>
      <c r="C35" t="s">
        <v>282</v>
      </c>
      <c r="D35" t="s">
        <v>100</v>
      </c>
      <c r="E35" t="s">
        <v>243</v>
      </c>
      <c r="F35" t="s">
        <v>254</v>
      </c>
      <c r="G35" t="s">
        <v>102</v>
      </c>
      <c r="H35" s="77">
        <v>490</v>
      </c>
      <c r="I35" s="77">
        <v>2694.21</v>
      </c>
      <c r="J35" s="77">
        <v>0</v>
      </c>
      <c r="K35" s="77">
        <v>13.201629000000001</v>
      </c>
      <c r="L35" s="78">
        <v>0</v>
      </c>
      <c r="M35" s="78">
        <v>4.4000000000000003E-3</v>
      </c>
      <c r="N35" s="78">
        <v>4.0000000000000001E-3</v>
      </c>
    </row>
    <row r="36" spans="2:14">
      <c r="B36" t="s">
        <v>283</v>
      </c>
      <c r="C36" t="s">
        <v>284</v>
      </c>
      <c r="D36" t="s">
        <v>100</v>
      </c>
      <c r="E36" t="s">
        <v>243</v>
      </c>
      <c r="F36" t="s">
        <v>254</v>
      </c>
      <c r="G36" t="s">
        <v>102</v>
      </c>
      <c r="H36" s="77">
        <v>2056</v>
      </c>
      <c r="I36" s="77">
        <v>5606.61</v>
      </c>
      <c r="J36" s="77">
        <v>0</v>
      </c>
      <c r="K36" s="77">
        <v>115.27190160000001</v>
      </c>
      <c r="L36" s="78">
        <v>4.0000000000000001E-3</v>
      </c>
      <c r="M36" s="78">
        <v>3.8100000000000002E-2</v>
      </c>
      <c r="N36" s="78">
        <v>3.5299999999999998E-2</v>
      </c>
    </row>
    <row r="37" spans="2:14">
      <c r="B37" s="79" t="s">
        <v>285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210</v>
      </c>
      <c r="C38" t="s">
        <v>210</v>
      </c>
      <c r="D38" s="16"/>
      <c r="E38" s="16"/>
      <c r="F38" t="s">
        <v>210</v>
      </c>
      <c r="G38" t="s">
        <v>210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231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210</v>
      </c>
      <c r="C40" t="s">
        <v>210</v>
      </c>
      <c r="D40" s="16"/>
      <c r="E40" s="16"/>
      <c r="F40" t="s">
        <v>210</v>
      </c>
      <c r="G40" t="s">
        <v>210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s="79" t="s">
        <v>286</v>
      </c>
      <c r="D41" s="16"/>
      <c r="E41" s="16"/>
      <c r="F41" s="16"/>
      <c r="G41" s="16"/>
      <c r="H41" s="81">
        <v>0</v>
      </c>
      <c r="J41" s="81">
        <v>0</v>
      </c>
      <c r="K41" s="81">
        <v>0</v>
      </c>
      <c r="M41" s="80">
        <v>0</v>
      </c>
      <c r="N41" s="80">
        <v>0</v>
      </c>
    </row>
    <row r="42" spans="2:14">
      <c r="B42" t="s">
        <v>210</v>
      </c>
      <c r="C42" t="s">
        <v>210</v>
      </c>
      <c r="D42" s="16"/>
      <c r="E42" s="16"/>
      <c r="F42" t="s">
        <v>210</v>
      </c>
      <c r="G42" t="s">
        <v>210</v>
      </c>
      <c r="H42" s="77">
        <v>0</v>
      </c>
      <c r="I42" s="77">
        <v>0</v>
      </c>
      <c r="K42" s="77">
        <v>0</v>
      </c>
      <c r="L42" s="78">
        <v>0</v>
      </c>
      <c r="M42" s="78">
        <v>0</v>
      </c>
      <c r="N42" s="78">
        <v>0</v>
      </c>
    </row>
    <row r="43" spans="2:14">
      <c r="B43" s="79" t="s">
        <v>215</v>
      </c>
      <c r="D43" s="16"/>
      <c r="E43" s="16"/>
      <c r="F43" s="16"/>
      <c r="G43" s="16"/>
      <c r="H43" s="81">
        <v>18349</v>
      </c>
      <c r="J43" s="81">
        <v>0.35421975</v>
      </c>
      <c r="K43" s="81">
        <v>1210.0265704184999</v>
      </c>
      <c r="M43" s="80">
        <v>0.39979999999999999</v>
      </c>
      <c r="N43" s="80">
        <v>0.37080000000000002</v>
      </c>
    </row>
    <row r="44" spans="2:14">
      <c r="B44" s="79" t="s">
        <v>287</v>
      </c>
      <c r="D44" s="16"/>
      <c r="E44" s="16"/>
      <c r="F44" s="16"/>
      <c r="G44" s="16"/>
      <c r="H44" s="81">
        <v>16788</v>
      </c>
      <c r="J44" s="81">
        <v>0</v>
      </c>
      <c r="K44" s="81">
        <v>947.04032128949996</v>
      </c>
      <c r="M44" s="80">
        <v>0.31290000000000001</v>
      </c>
      <c r="N44" s="80">
        <v>0.29020000000000001</v>
      </c>
    </row>
    <row r="45" spans="2:14">
      <c r="B45" t="s">
        <v>288</v>
      </c>
      <c r="C45" t="s">
        <v>289</v>
      </c>
      <c r="D45" t="s">
        <v>123</v>
      </c>
      <c r="E45"/>
      <c r="F45" t="s">
        <v>240</v>
      </c>
      <c r="G45" t="s">
        <v>106</v>
      </c>
      <c r="H45" s="77">
        <v>11693</v>
      </c>
      <c r="I45" s="77">
        <v>696.05</v>
      </c>
      <c r="J45" s="77">
        <v>0</v>
      </c>
      <c r="K45" s="77">
        <v>313.2667478985</v>
      </c>
      <c r="L45" s="78">
        <v>0</v>
      </c>
      <c r="M45" s="78">
        <v>0.10349999999999999</v>
      </c>
      <c r="N45" s="78">
        <v>9.6000000000000002E-2</v>
      </c>
    </row>
    <row r="46" spans="2:14">
      <c r="B46" t="s">
        <v>290</v>
      </c>
      <c r="C46" t="s">
        <v>291</v>
      </c>
      <c r="D46" t="s">
        <v>123</v>
      </c>
      <c r="E46"/>
      <c r="F46" t="s">
        <v>240</v>
      </c>
      <c r="G46" t="s">
        <v>110</v>
      </c>
      <c r="H46" s="77">
        <v>1101</v>
      </c>
      <c r="I46" s="77">
        <v>2802</v>
      </c>
      <c r="J46" s="77">
        <v>0</v>
      </c>
      <c r="K46" s="77">
        <v>125.17395615</v>
      </c>
      <c r="L46" s="78">
        <v>0</v>
      </c>
      <c r="M46" s="78">
        <v>4.1399999999999999E-2</v>
      </c>
      <c r="N46" s="78">
        <v>3.8399999999999997E-2</v>
      </c>
    </row>
    <row r="47" spans="2:14">
      <c r="B47" t="s">
        <v>292</v>
      </c>
      <c r="C47" t="s">
        <v>293</v>
      </c>
      <c r="D47" t="s">
        <v>294</v>
      </c>
      <c r="E47"/>
      <c r="F47" t="s">
        <v>240</v>
      </c>
      <c r="G47" t="s">
        <v>106</v>
      </c>
      <c r="H47" s="77">
        <v>215</v>
      </c>
      <c r="I47" s="77">
        <v>2101</v>
      </c>
      <c r="J47" s="77">
        <v>0</v>
      </c>
      <c r="K47" s="77">
        <v>17.386510349999998</v>
      </c>
      <c r="L47" s="78">
        <v>0</v>
      </c>
      <c r="M47" s="78">
        <v>5.7000000000000002E-3</v>
      </c>
      <c r="N47" s="78">
        <v>5.3E-3</v>
      </c>
    </row>
    <row r="48" spans="2:14">
      <c r="B48" t="s">
        <v>295</v>
      </c>
      <c r="C48" t="s">
        <v>296</v>
      </c>
      <c r="D48" t="s">
        <v>123</v>
      </c>
      <c r="E48"/>
      <c r="F48" t="s">
        <v>240</v>
      </c>
      <c r="G48" t="s">
        <v>116</v>
      </c>
      <c r="H48" s="77">
        <v>57</v>
      </c>
      <c r="I48" s="77">
        <v>4919</v>
      </c>
      <c r="J48" s="77">
        <v>0</v>
      </c>
      <c r="K48" s="77">
        <v>8.0063365649999998</v>
      </c>
      <c r="L48" s="78">
        <v>0</v>
      </c>
      <c r="M48" s="78">
        <v>2.5999999999999999E-3</v>
      </c>
      <c r="N48" s="78">
        <v>2.5000000000000001E-3</v>
      </c>
    </row>
    <row r="49" spans="2:14">
      <c r="B49" t="s">
        <v>297</v>
      </c>
      <c r="C49" t="s">
        <v>298</v>
      </c>
      <c r="D49" t="s">
        <v>294</v>
      </c>
      <c r="E49"/>
      <c r="F49" t="s">
        <v>240</v>
      </c>
      <c r="G49" t="s">
        <v>106</v>
      </c>
      <c r="H49" s="77">
        <v>3006</v>
      </c>
      <c r="I49" s="77">
        <v>954.5</v>
      </c>
      <c r="J49" s="77">
        <v>0</v>
      </c>
      <c r="K49" s="77">
        <v>110.43654723</v>
      </c>
      <c r="L49" s="78">
        <v>0</v>
      </c>
      <c r="M49" s="78">
        <v>3.6499999999999998E-2</v>
      </c>
      <c r="N49" s="78">
        <v>3.3799999999999997E-2</v>
      </c>
    </row>
    <row r="50" spans="2:14">
      <c r="B50" t="s">
        <v>299</v>
      </c>
      <c r="C50" t="s">
        <v>300</v>
      </c>
      <c r="D50" t="s">
        <v>294</v>
      </c>
      <c r="E50"/>
      <c r="F50" t="s">
        <v>240</v>
      </c>
      <c r="G50" t="s">
        <v>106</v>
      </c>
      <c r="H50" s="77">
        <v>92</v>
      </c>
      <c r="I50" s="77">
        <v>83376</v>
      </c>
      <c r="J50" s="77">
        <v>0</v>
      </c>
      <c r="K50" s="77">
        <v>295.24108608</v>
      </c>
      <c r="L50" s="78">
        <v>0</v>
      </c>
      <c r="M50" s="78">
        <v>9.7600000000000006E-2</v>
      </c>
      <c r="N50" s="78">
        <v>9.0499999999999997E-2</v>
      </c>
    </row>
    <row r="51" spans="2:14">
      <c r="B51" t="s">
        <v>301</v>
      </c>
      <c r="C51" t="s">
        <v>302</v>
      </c>
      <c r="D51" t="s">
        <v>303</v>
      </c>
      <c r="E51"/>
      <c r="F51" t="s">
        <v>240</v>
      </c>
      <c r="G51" t="s">
        <v>197</v>
      </c>
      <c r="H51" s="77">
        <v>39</v>
      </c>
      <c r="I51" s="77">
        <v>3299000</v>
      </c>
      <c r="J51" s="77">
        <v>0</v>
      </c>
      <c r="K51" s="77">
        <v>33.168805800000001</v>
      </c>
      <c r="L51" s="78">
        <v>0</v>
      </c>
      <c r="M51" s="78">
        <v>1.0999999999999999E-2</v>
      </c>
      <c r="N51" s="78">
        <v>1.0200000000000001E-2</v>
      </c>
    </row>
    <row r="52" spans="2:14">
      <c r="B52" t="s">
        <v>304</v>
      </c>
      <c r="C52" t="s">
        <v>305</v>
      </c>
      <c r="D52" t="s">
        <v>306</v>
      </c>
      <c r="E52"/>
      <c r="F52" t="s">
        <v>240</v>
      </c>
      <c r="G52" t="s">
        <v>197</v>
      </c>
      <c r="H52" s="77">
        <v>537</v>
      </c>
      <c r="I52" s="77">
        <v>245200</v>
      </c>
      <c r="J52" s="77">
        <v>0</v>
      </c>
      <c r="K52" s="77">
        <v>33.945144720000002</v>
      </c>
      <c r="L52" s="78">
        <v>0</v>
      </c>
      <c r="M52" s="78">
        <v>1.12E-2</v>
      </c>
      <c r="N52" s="78">
        <v>1.04E-2</v>
      </c>
    </row>
    <row r="53" spans="2:14">
      <c r="B53" t="s">
        <v>307</v>
      </c>
      <c r="C53" t="s">
        <v>308</v>
      </c>
      <c r="D53" t="s">
        <v>107</v>
      </c>
      <c r="E53"/>
      <c r="F53" t="s">
        <v>240</v>
      </c>
      <c r="G53" t="s">
        <v>120</v>
      </c>
      <c r="H53" s="77">
        <v>48</v>
      </c>
      <c r="I53" s="77">
        <v>8814</v>
      </c>
      <c r="J53" s="77">
        <v>0</v>
      </c>
      <c r="K53" s="77">
        <v>10.415186496</v>
      </c>
      <c r="L53" s="78">
        <v>0</v>
      </c>
      <c r="M53" s="78">
        <v>3.3999999999999998E-3</v>
      </c>
      <c r="N53" s="78">
        <v>3.2000000000000002E-3</v>
      </c>
    </row>
    <row r="54" spans="2:14">
      <c r="B54" s="79" t="s">
        <v>309</v>
      </c>
      <c r="D54" s="16"/>
      <c r="E54" s="16"/>
      <c r="F54" s="16"/>
      <c r="G54" s="16"/>
      <c r="H54" s="81">
        <v>1561</v>
      </c>
      <c r="J54" s="81">
        <v>0.35421975</v>
      </c>
      <c r="K54" s="81">
        <v>262.98624912899999</v>
      </c>
      <c r="M54" s="80">
        <v>8.6900000000000005E-2</v>
      </c>
      <c r="N54" s="80">
        <v>8.0600000000000005E-2</v>
      </c>
    </row>
    <row r="55" spans="2:14">
      <c r="B55" t="s">
        <v>310</v>
      </c>
      <c r="C55" t="s">
        <v>311</v>
      </c>
      <c r="D55" t="s">
        <v>294</v>
      </c>
      <c r="E55"/>
      <c r="F55" t="s">
        <v>254</v>
      </c>
      <c r="G55" t="s">
        <v>106</v>
      </c>
      <c r="H55" s="77">
        <v>38</v>
      </c>
      <c r="I55" s="77">
        <v>8480.5</v>
      </c>
      <c r="J55" s="77">
        <v>0</v>
      </c>
      <c r="K55" s="77">
        <v>12.403748909999999</v>
      </c>
      <c r="L55" s="78">
        <v>0</v>
      </c>
      <c r="M55" s="78">
        <v>4.1000000000000003E-3</v>
      </c>
      <c r="N55" s="78">
        <v>3.8E-3</v>
      </c>
    </row>
    <row r="56" spans="2:14">
      <c r="B56" t="s">
        <v>312</v>
      </c>
      <c r="C56" t="s">
        <v>313</v>
      </c>
      <c r="D56" t="s">
        <v>294</v>
      </c>
      <c r="E56"/>
      <c r="F56" t="s">
        <v>254</v>
      </c>
      <c r="G56" t="s">
        <v>106</v>
      </c>
      <c r="H56" s="77">
        <v>130</v>
      </c>
      <c r="I56" s="77">
        <v>8968</v>
      </c>
      <c r="J56" s="77">
        <v>0</v>
      </c>
      <c r="K56" s="77">
        <v>44.873181600000002</v>
      </c>
      <c r="L56" s="78">
        <v>0</v>
      </c>
      <c r="M56" s="78">
        <v>1.4800000000000001E-2</v>
      </c>
      <c r="N56" s="78">
        <v>1.38E-2</v>
      </c>
    </row>
    <row r="57" spans="2:14">
      <c r="B57" t="s">
        <v>314</v>
      </c>
      <c r="C57" t="s">
        <v>315</v>
      </c>
      <c r="D57" t="s">
        <v>294</v>
      </c>
      <c r="E57"/>
      <c r="F57" t="s">
        <v>254</v>
      </c>
      <c r="G57" t="s">
        <v>106</v>
      </c>
      <c r="H57" s="77">
        <v>51</v>
      </c>
      <c r="I57" s="77">
        <v>9575</v>
      </c>
      <c r="J57" s="77">
        <v>0</v>
      </c>
      <c r="K57" s="77">
        <v>18.795629250000001</v>
      </c>
      <c r="L57" s="78">
        <v>0</v>
      </c>
      <c r="M57" s="78">
        <v>6.1999999999999998E-3</v>
      </c>
      <c r="N57" s="78">
        <v>5.7999999999999996E-3</v>
      </c>
    </row>
    <row r="58" spans="2:14">
      <c r="B58" t="s">
        <v>316</v>
      </c>
      <c r="C58" t="s">
        <v>317</v>
      </c>
      <c r="D58" t="s">
        <v>294</v>
      </c>
      <c r="E58"/>
      <c r="F58" t="s">
        <v>254</v>
      </c>
      <c r="G58" t="s">
        <v>110</v>
      </c>
      <c r="H58" s="77">
        <v>30</v>
      </c>
      <c r="I58" s="77">
        <v>8886</v>
      </c>
      <c r="J58" s="77">
        <v>0.35421975</v>
      </c>
      <c r="K58" s="77">
        <v>11.170703250000001</v>
      </c>
      <c r="L58" s="78">
        <v>0</v>
      </c>
      <c r="M58" s="78">
        <v>3.7000000000000002E-3</v>
      </c>
      <c r="N58" s="78">
        <v>3.3999999999999998E-3</v>
      </c>
    </row>
    <row r="59" spans="2:14">
      <c r="B59" t="s">
        <v>318</v>
      </c>
      <c r="C59" t="s">
        <v>319</v>
      </c>
      <c r="D59" t="s">
        <v>123</v>
      </c>
      <c r="E59"/>
      <c r="F59" t="s">
        <v>254</v>
      </c>
      <c r="G59" t="s">
        <v>106</v>
      </c>
      <c r="H59" s="77">
        <v>39</v>
      </c>
      <c r="I59" s="77">
        <v>16747</v>
      </c>
      <c r="J59" s="77">
        <v>0</v>
      </c>
      <c r="K59" s="77">
        <v>25.139089169999998</v>
      </c>
      <c r="L59" s="78">
        <v>0</v>
      </c>
      <c r="M59" s="78">
        <v>8.3000000000000001E-3</v>
      </c>
      <c r="N59" s="78">
        <v>7.7000000000000002E-3</v>
      </c>
    </row>
    <row r="60" spans="2:14">
      <c r="B60" t="s">
        <v>320</v>
      </c>
      <c r="C60" t="s">
        <v>321</v>
      </c>
      <c r="D60" t="s">
        <v>322</v>
      </c>
      <c r="E60"/>
      <c r="F60" t="s">
        <v>254</v>
      </c>
      <c r="G60" t="s">
        <v>110</v>
      </c>
      <c r="H60" s="77">
        <v>12</v>
      </c>
      <c r="I60" s="77">
        <v>22384.48</v>
      </c>
      <c r="J60" s="77">
        <v>0</v>
      </c>
      <c r="K60" s="77">
        <v>10.899003312</v>
      </c>
      <c r="L60" s="78">
        <v>0</v>
      </c>
      <c r="M60" s="78">
        <v>3.5999999999999999E-3</v>
      </c>
      <c r="N60" s="78">
        <v>3.3E-3</v>
      </c>
    </row>
    <row r="61" spans="2:14">
      <c r="B61" t="s">
        <v>323</v>
      </c>
      <c r="C61" t="s">
        <v>324</v>
      </c>
      <c r="D61" t="s">
        <v>123</v>
      </c>
      <c r="E61"/>
      <c r="F61" t="s">
        <v>254</v>
      </c>
      <c r="G61" t="s">
        <v>106</v>
      </c>
      <c r="H61" s="77">
        <v>519</v>
      </c>
      <c r="I61" s="77">
        <v>1210.2</v>
      </c>
      <c r="J61" s="77">
        <v>0</v>
      </c>
      <c r="K61" s="77">
        <v>24.175330362</v>
      </c>
      <c r="L61" s="78">
        <v>0</v>
      </c>
      <c r="M61" s="78">
        <v>8.0000000000000002E-3</v>
      </c>
      <c r="N61" s="78">
        <v>7.4000000000000003E-3</v>
      </c>
    </row>
    <row r="62" spans="2:14">
      <c r="B62" t="s">
        <v>325</v>
      </c>
      <c r="C62" t="s">
        <v>326</v>
      </c>
      <c r="D62" t="s">
        <v>327</v>
      </c>
      <c r="E62"/>
      <c r="F62" t="s">
        <v>254</v>
      </c>
      <c r="G62" t="s">
        <v>106</v>
      </c>
      <c r="H62" s="77">
        <v>86</v>
      </c>
      <c r="I62" s="77">
        <v>9046</v>
      </c>
      <c r="J62" s="77">
        <v>0</v>
      </c>
      <c r="K62" s="77">
        <v>29.943526439999999</v>
      </c>
      <c r="L62" s="78">
        <v>0</v>
      </c>
      <c r="M62" s="78">
        <v>9.9000000000000008E-3</v>
      </c>
      <c r="N62" s="78">
        <v>9.1999999999999998E-3</v>
      </c>
    </row>
    <row r="63" spans="2:14">
      <c r="B63" t="s">
        <v>328</v>
      </c>
      <c r="C63" t="s">
        <v>329</v>
      </c>
      <c r="D63" t="s">
        <v>327</v>
      </c>
      <c r="E63"/>
      <c r="F63" t="s">
        <v>254</v>
      </c>
      <c r="G63" t="s">
        <v>106</v>
      </c>
      <c r="H63" s="77">
        <v>537</v>
      </c>
      <c r="I63" s="77">
        <v>3145</v>
      </c>
      <c r="J63" s="77">
        <v>0</v>
      </c>
      <c r="K63" s="77">
        <v>65.004413850000006</v>
      </c>
      <c r="L63" s="78">
        <v>0</v>
      </c>
      <c r="M63" s="78">
        <v>2.1499999999999998E-2</v>
      </c>
      <c r="N63" s="78">
        <v>1.9900000000000001E-2</v>
      </c>
    </row>
    <row r="64" spans="2:14">
      <c r="B64" t="s">
        <v>330</v>
      </c>
      <c r="C64" t="s">
        <v>331</v>
      </c>
      <c r="D64" t="s">
        <v>123</v>
      </c>
      <c r="E64"/>
      <c r="F64" t="s">
        <v>254</v>
      </c>
      <c r="G64" t="s">
        <v>106</v>
      </c>
      <c r="H64" s="77">
        <v>119</v>
      </c>
      <c r="I64" s="77">
        <v>4493.5</v>
      </c>
      <c r="J64" s="77">
        <v>0</v>
      </c>
      <c r="K64" s="77">
        <v>20.581622984999999</v>
      </c>
      <c r="L64" s="78">
        <v>0</v>
      </c>
      <c r="M64" s="78">
        <v>6.7999999999999996E-3</v>
      </c>
      <c r="N64" s="78">
        <v>6.3E-3</v>
      </c>
    </row>
    <row r="65" spans="2:14">
      <c r="B65" s="79" t="s">
        <v>231</v>
      </c>
      <c r="D65" s="16"/>
      <c r="E65" s="16"/>
      <c r="F65" s="16"/>
      <c r="G65" s="16"/>
      <c r="H65" s="81">
        <v>0</v>
      </c>
      <c r="J65" s="81">
        <v>0</v>
      </c>
      <c r="K65" s="81">
        <v>0</v>
      </c>
      <c r="M65" s="80">
        <v>0</v>
      </c>
      <c r="N65" s="80">
        <v>0</v>
      </c>
    </row>
    <row r="66" spans="2:14">
      <c r="B66" t="s">
        <v>210</v>
      </c>
      <c r="C66" t="s">
        <v>210</v>
      </c>
      <c r="D66" s="16"/>
      <c r="E66" s="16"/>
      <c r="F66" t="s">
        <v>210</v>
      </c>
      <c r="G66" t="s">
        <v>210</v>
      </c>
      <c r="H66" s="77">
        <v>0</v>
      </c>
      <c r="I66" s="77">
        <v>0</v>
      </c>
      <c r="K66" s="77">
        <v>0</v>
      </c>
      <c r="L66" s="78">
        <v>0</v>
      </c>
      <c r="M66" s="78">
        <v>0</v>
      </c>
      <c r="N66" s="78">
        <v>0</v>
      </c>
    </row>
    <row r="67" spans="2:14">
      <c r="B67" s="79" t="s">
        <v>286</v>
      </c>
      <c r="D67" s="16"/>
      <c r="E67" s="16"/>
      <c r="F67" s="16"/>
      <c r="G67" s="16"/>
      <c r="H67" s="81">
        <v>0</v>
      </c>
      <c r="J67" s="81">
        <v>0</v>
      </c>
      <c r="K67" s="81">
        <v>0</v>
      </c>
      <c r="M67" s="80">
        <v>0</v>
      </c>
      <c r="N67" s="80">
        <v>0</v>
      </c>
    </row>
    <row r="68" spans="2:14">
      <c r="B68" t="s">
        <v>210</v>
      </c>
      <c r="C68" t="s">
        <v>210</v>
      </c>
      <c r="D68" s="16"/>
      <c r="E68" s="16"/>
      <c r="F68" t="s">
        <v>210</v>
      </c>
      <c r="G68" t="s">
        <v>210</v>
      </c>
      <c r="H68" s="77">
        <v>0</v>
      </c>
      <c r="I68" s="77">
        <v>0</v>
      </c>
      <c r="K68" s="77">
        <v>0</v>
      </c>
      <c r="L68" s="78">
        <v>0</v>
      </c>
      <c r="M68" s="78">
        <v>0</v>
      </c>
      <c r="N68" s="78">
        <v>0</v>
      </c>
    </row>
    <row r="69" spans="2:14">
      <c r="B69" t="s">
        <v>217</v>
      </c>
      <c r="D69" s="16"/>
      <c r="E69" s="16"/>
      <c r="F69" s="16"/>
      <c r="G69" s="16"/>
    </row>
    <row r="70" spans="2:14">
      <c r="B70" t="s">
        <v>223</v>
      </c>
      <c r="D70" s="16"/>
      <c r="E70" s="16"/>
      <c r="F70" s="16"/>
      <c r="G70" s="16"/>
    </row>
    <row r="71" spans="2:14">
      <c r="B71" t="s">
        <v>224</v>
      </c>
      <c r="D71" s="16"/>
      <c r="E71" s="16"/>
      <c r="F71" s="16"/>
      <c r="G71" s="16"/>
    </row>
    <row r="72" spans="2:14">
      <c r="B72" t="s">
        <v>225</v>
      </c>
      <c r="D72" s="16"/>
      <c r="E72" s="16"/>
      <c r="F72" s="16"/>
      <c r="G72" s="16"/>
    </row>
    <row r="73" spans="2:14">
      <c r="B73" t="s">
        <v>226</v>
      </c>
      <c r="D73" s="16"/>
      <c r="E73" s="16"/>
      <c r="F73" s="16"/>
      <c r="G73" s="16"/>
    </row>
    <row r="74" spans="2:14">
      <c r="D74" s="16"/>
      <c r="E74" s="16"/>
      <c r="F74" s="16"/>
      <c r="G74" s="16"/>
    </row>
    <row r="75" spans="2:14">
      <c r="D75" s="16"/>
      <c r="E75" s="16"/>
      <c r="F75" s="16"/>
      <c r="G75" s="16"/>
    </row>
    <row r="76" spans="2:14">
      <c r="D76" s="16"/>
      <c r="E76" s="16"/>
      <c r="F76" s="16"/>
      <c r="G76" s="16"/>
    </row>
    <row r="77" spans="2:14"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2">
        <v>45197</v>
      </c>
    </row>
    <row r="2" spans="2:65" s="1" customFormat="1">
      <c r="B2" s="2" t="s">
        <v>1</v>
      </c>
      <c r="C2" s="12" t="s">
        <v>385</v>
      </c>
    </row>
    <row r="3" spans="2:65" s="1" customFormat="1">
      <c r="B3" s="2" t="s">
        <v>2</v>
      </c>
      <c r="C3" s="83" t="s">
        <v>386</v>
      </c>
    </row>
    <row r="4" spans="2:65" s="1" customFormat="1">
      <c r="B4" s="2" t="s">
        <v>3</v>
      </c>
      <c r="C4" s="84">
        <v>14228</v>
      </c>
    </row>
    <row r="6" spans="2:65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</row>
    <row r="7" spans="2:65" ht="26.25" customHeight="1">
      <c r="B7" s="101" t="s">
        <v>93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186</v>
      </c>
      <c r="K8" s="28" t="s">
        <v>187</v>
      </c>
      <c r="L8" s="28" t="s">
        <v>56</v>
      </c>
      <c r="M8" s="28" t="s">
        <v>73</v>
      </c>
      <c r="N8" s="28" t="s">
        <v>57</v>
      </c>
      <c r="O8" s="34" t="s">
        <v>182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183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198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332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I14" t="s">
        <v>210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333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I16" t="s">
        <v>210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I18" t="s">
        <v>210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231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I20" t="s">
        <v>210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215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332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I23" t="s">
        <v>210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333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I25" t="s">
        <v>210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210</v>
      </c>
      <c r="C27" t="s">
        <v>210</v>
      </c>
      <c r="D27" s="16"/>
      <c r="E27" s="16"/>
      <c r="F27" t="s">
        <v>210</v>
      </c>
      <c r="G27" t="s">
        <v>210</v>
      </c>
      <c r="I27" t="s">
        <v>210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231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210</v>
      </c>
      <c r="C29" t="s">
        <v>210</v>
      </c>
      <c r="D29" s="16"/>
      <c r="E29" s="16"/>
      <c r="F29" t="s">
        <v>210</v>
      </c>
      <c r="G29" t="s">
        <v>210</v>
      </c>
      <c r="I29" t="s">
        <v>210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217</v>
      </c>
      <c r="C30" s="16"/>
      <c r="D30" s="16"/>
      <c r="E30" s="16"/>
    </row>
    <row r="31" spans="2:15">
      <c r="B31" t="s">
        <v>223</v>
      </c>
      <c r="C31" s="16"/>
      <c r="D31" s="16"/>
      <c r="E31" s="16"/>
    </row>
    <row r="32" spans="2:15">
      <c r="B32" t="s">
        <v>224</v>
      </c>
      <c r="C32" s="16"/>
      <c r="D32" s="16"/>
      <c r="E32" s="16"/>
    </row>
    <row r="33" spans="2:5">
      <c r="B33" t="s">
        <v>225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385</v>
      </c>
    </row>
    <row r="3" spans="2:60" s="1" customFormat="1">
      <c r="B3" s="2" t="s">
        <v>2</v>
      </c>
      <c r="C3" s="83" t="s">
        <v>386</v>
      </c>
    </row>
    <row r="4" spans="2:60" s="1" customFormat="1">
      <c r="B4" s="2" t="s">
        <v>3</v>
      </c>
      <c r="C4" s="84">
        <v>14228</v>
      </c>
    </row>
    <row r="6" spans="2:60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0" ht="26.25" customHeight="1">
      <c r="B7" s="101" t="s">
        <v>95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73</v>
      </c>
      <c r="K8" s="28" t="s">
        <v>57</v>
      </c>
      <c r="L8" s="28" t="s">
        <v>182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183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198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334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210</v>
      </c>
      <c r="C14" t="s">
        <v>210</v>
      </c>
      <c r="D14" s="16"/>
      <c r="E14" t="s">
        <v>210</v>
      </c>
      <c r="F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215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335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210</v>
      </c>
      <c r="C17" t="s">
        <v>210</v>
      </c>
      <c r="D17" s="16"/>
      <c r="E17" t="s">
        <v>210</v>
      </c>
      <c r="F17" t="s">
        <v>210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217</v>
      </c>
      <c r="D18" s="16"/>
      <c r="E18" s="16"/>
    </row>
    <row r="19" spans="2:12">
      <c r="B19" t="s">
        <v>223</v>
      </c>
      <c r="D19" s="16"/>
      <c r="E19" s="16"/>
    </row>
    <row r="20" spans="2:12">
      <c r="B20" t="s">
        <v>224</v>
      </c>
      <c r="D20" s="16"/>
      <c r="E20" s="16"/>
    </row>
    <row r="21" spans="2:12">
      <c r="B21" t="s">
        <v>225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2023-11-09T11:25:13Z</dcterms:modified>
</cp:coreProperties>
</file>